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Primary'!$A$3:$AG$21</definedName>
    <definedName name="_xlnm._FilterDatabase" localSheetId="1" hidden="1">'Distributor Secondary'!$A$3:$AG$21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/>
  <c r="D6"/>
  <c r="D7"/>
  <c r="D8"/>
  <c r="D9"/>
  <c r="D10"/>
  <c r="D11"/>
  <c r="D12"/>
  <c r="D13"/>
  <c r="D14"/>
  <c r="D15"/>
  <c r="D16"/>
  <c r="D17"/>
  <c r="D18"/>
  <c r="D19"/>
  <c r="D20"/>
  <c r="D4"/>
  <c r="C5"/>
  <c r="C6"/>
  <c r="C7"/>
  <c r="C8"/>
  <c r="C9"/>
  <c r="C10"/>
  <c r="C11"/>
  <c r="C12"/>
  <c r="C13"/>
  <c r="C14"/>
  <c r="C15"/>
  <c r="C16"/>
  <c r="C17"/>
  <c r="C18"/>
  <c r="C19"/>
  <c r="C20"/>
  <c r="C4"/>
  <c r="D5" i="1"/>
  <c r="D6"/>
  <c r="D7"/>
  <c r="D8"/>
  <c r="D9"/>
  <c r="D10"/>
  <c r="D11"/>
  <c r="D12"/>
  <c r="D13"/>
  <c r="D14"/>
  <c r="D15"/>
  <c r="D16"/>
  <c r="D17"/>
  <c r="D18"/>
  <c r="D19"/>
  <c r="D20"/>
  <c r="D4"/>
  <c r="C5"/>
  <c r="C6"/>
  <c r="C7"/>
  <c r="C8"/>
  <c r="C9"/>
  <c r="C10"/>
  <c r="C11"/>
  <c r="C12"/>
  <c r="C13"/>
  <c r="C14"/>
  <c r="C15"/>
  <c r="C16"/>
  <c r="C17"/>
  <c r="C18"/>
  <c r="C19"/>
  <c r="C20"/>
  <c r="C4"/>
  <c r="C21" l="1"/>
  <c r="I60" i="5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H66"/>
  <c r="H65"/>
  <c r="H64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E6"/>
  <c r="I67" i="4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H67"/>
  <c r="M67" i="5" l="1"/>
  <c r="C6" i="6"/>
  <c r="D6"/>
  <c r="F66" i="5"/>
  <c r="G66"/>
  <c r="G65"/>
  <c r="F65"/>
  <c r="AC67"/>
  <c r="G64"/>
  <c r="F64"/>
  <c r="AI67"/>
  <c r="AE67"/>
  <c r="AA67"/>
  <c r="W67"/>
  <c r="S67"/>
  <c r="O67"/>
  <c r="K67"/>
  <c r="AG67"/>
  <c r="Y67"/>
  <c r="U67"/>
  <c r="Q67"/>
  <c r="I67"/>
  <c r="AH67"/>
  <c r="V67"/>
  <c r="J67"/>
  <c r="AJ67"/>
  <c r="X67"/>
  <c r="L67"/>
  <c r="Z67"/>
  <c r="N67"/>
  <c r="AF67"/>
  <c r="AB67"/>
  <c r="P67"/>
  <c r="AD67"/>
  <c r="R67"/>
  <c r="T67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E9"/>
  <c r="E8"/>
  <c r="E7"/>
  <c r="E5"/>
  <c r="E4"/>
  <c r="D7" l="1"/>
  <c r="C7"/>
  <c r="D8"/>
  <c r="C8"/>
  <c r="C4"/>
  <c r="D4"/>
  <c r="D9"/>
  <c r="C9"/>
  <c r="D5"/>
  <c r="C5"/>
  <c r="X10"/>
  <c r="H10"/>
  <c r="AD10"/>
  <c r="Z10"/>
  <c r="R10"/>
  <c r="J10"/>
  <c r="AA10"/>
  <c r="W10"/>
  <c r="O10"/>
  <c r="K10"/>
  <c r="G10"/>
  <c r="AB10"/>
  <c r="L10"/>
  <c r="AF10"/>
  <c r="T10"/>
  <c r="P10"/>
  <c r="V10"/>
  <c r="N10"/>
  <c r="F10"/>
  <c r="AE10"/>
  <c r="S10"/>
  <c r="AG10"/>
  <c r="AC10"/>
  <c r="Y10"/>
  <c r="U10"/>
  <c r="Q10"/>
  <c r="M10"/>
  <c r="I10"/>
  <c r="E10"/>
  <c r="I100" i="5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H107"/>
  <c r="H106"/>
  <c r="H105"/>
  <c r="H104"/>
  <c r="H103"/>
  <c r="H102"/>
  <c r="H101"/>
  <c r="H100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H98"/>
  <c r="H97"/>
  <c r="H96"/>
  <c r="H95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H93"/>
  <c r="H92"/>
  <c r="H91"/>
  <c r="H90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H88"/>
  <c r="H87"/>
  <c r="H86"/>
  <c r="H85"/>
  <c r="H84"/>
  <c r="H83"/>
  <c r="H82"/>
  <c r="H81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H79"/>
  <c r="H78"/>
  <c r="H77"/>
  <c r="H76"/>
  <c r="H75"/>
  <c r="H74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H72"/>
  <c r="H71"/>
  <c r="H70"/>
  <c r="H69"/>
  <c r="H68"/>
  <c r="H63"/>
  <c r="H62"/>
  <c r="H61"/>
  <c r="H60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H58"/>
  <c r="H57"/>
  <c r="H56"/>
  <c r="H55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H53"/>
  <c r="H52"/>
  <c r="H51"/>
  <c r="H50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H48"/>
  <c r="H47"/>
  <c r="H46"/>
  <c r="H45"/>
  <c r="H44"/>
  <c r="H43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H41"/>
  <c r="H40"/>
  <c r="H39"/>
  <c r="H38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H36"/>
  <c r="H35"/>
  <c r="H34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H32"/>
  <c r="H31"/>
  <c r="H30"/>
  <c r="H29"/>
  <c r="H28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H25"/>
  <c r="H24"/>
  <c r="H23"/>
  <c r="H22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H20"/>
  <c r="H19"/>
  <c r="H18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H16"/>
  <c r="H15"/>
  <c r="H14"/>
  <c r="H13"/>
  <c r="H12"/>
  <c r="H11"/>
  <c r="H10"/>
  <c r="H9"/>
  <c r="H8"/>
  <c r="H7"/>
  <c r="H6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D5" s="1"/>
  <c r="AE4"/>
  <c r="AF4"/>
  <c r="AG4"/>
  <c r="AH4"/>
  <c r="AI4"/>
  <c r="AJ4"/>
  <c r="H4"/>
  <c r="H3"/>
  <c r="I108" i="4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H108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H99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H94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H89"/>
  <c r="L80"/>
  <c r="P80"/>
  <c r="T80"/>
  <c r="X80"/>
  <c r="AB80"/>
  <c r="AF80"/>
  <c r="AJ80"/>
  <c r="K80"/>
  <c r="O80"/>
  <c r="S80"/>
  <c r="W80"/>
  <c r="AA80"/>
  <c r="AE80"/>
  <c r="AI80"/>
  <c r="I80"/>
  <c r="M80"/>
  <c r="Q80"/>
  <c r="U80"/>
  <c r="Y80"/>
  <c r="AC80"/>
  <c r="AG80"/>
  <c r="J80"/>
  <c r="N80"/>
  <c r="R80"/>
  <c r="V80"/>
  <c r="Z80"/>
  <c r="AD80"/>
  <c r="AH80"/>
  <c r="H80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H73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H59"/>
  <c r="K54"/>
  <c r="O54"/>
  <c r="S54"/>
  <c r="W54"/>
  <c r="AA54"/>
  <c r="AE54"/>
  <c r="AI54"/>
  <c r="J54"/>
  <c r="N54"/>
  <c r="R54"/>
  <c r="V54"/>
  <c r="Z54"/>
  <c r="AD54"/>
  <c r="AH54"/>
  <c r="I54"/>
  <c r="M54"/>
  <c r="Q54"/>
  <c r="U54"/>
  <c r="Y54"/>
  <c r="AC54"/>
  <c r="AG54"/>
  <c r="L54"/>
  <c r="P54"/>
  <c r="T54"/>
  <c r="X54"/>
  <c r="AB54"/>
  <c r="AF54"/>
  <c r="AJ54"/>
  <c r="H54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H37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H33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H27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H21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H17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H5"/>
  <c r="C10" i="6" l="1"/>
  <c r="F3" i="5"/>
  <c r="G3"/>
  <c r="F10"/>
  <c r="G10"/>
  <c r="F20"/>
  <c r="G20"/>
  <c r="G26"/>
  <c r="F26"/>
  <c r="G40"/>
  <c r="F40"/>
  <c r="F45"/>
  <c r="G45"/>
  <c r="F70"/>
  <c r="G70"/>
  <c r="F74"/>
  <c r="G74"/>
  <c r="G85"/>
  <c r="F85"/>
  <c r="G4"/>
  <c r="F4"/>
  <c r="Z5"/>
  <c r="V5"/>
  <c r="N5"/>
  <c r="F7"/>
  <c r="G7"/>
  <c r="F11"/>
  <c r="G11"/>
  <c r="F15"/>
  <c r="G15"/>
  <c r="F23"/>
  <c r="G23"/>
  <c r="F31"/>
  <c r="G31"/>
  <c r="F35"/>
  <c r="G35"/>
  <c r="G41"/>
  <c r="F41"/>
  <c r="G46"/>
  <c r="F46"/>
  <c r="G53"/>
  <c r="F53"/>
  <c r="G58"/>
  <c r="F58"/>
  <c r="F63"/>
  <c r="G63"/>
  <c r="G71"/>
  <c r="F71"/>
  <c r="F75"/>
  <c r="G75"/>
  <c r="F79"/>
  <c r="G79"/>
  <c r="G82"/>
  <c r="F82"/>
  <c r="G86"/>
  <c r="F86"/>
  <c r="G91"/>
  <c r="F91"/>
  <c r="G96"/>
  <c r="F96"/>
  <c r="G101"/>
  <c r="F101"/>
  <c r="G105"/>
  <c r="F105"/>
  <c r="G6"/>
  <c r="F6"/>
  <c r="G95"/>
  <c r="F95"/>
  <c r="G100"/>
  <c r="F100"/>
  <c r="G8"/>
  <c r="F8"/>
  <c r="G12"/>
  <c r="F12"/>
  <c r="G16"/>
  <c r="F16"/>
  <c r="F18"/>
  <c r="G18"/>
  <c r="F24"/>
  <c r="G24"/>
  <c r="G28"/>
  <c r="F28"/>
  <c r="F32"/>
  <c r="G32"/>
  <c r="F36"/>
  <c r="G36"/>
  <c r="G38"/>
  <c r="F38"/>
  <c r="F43"/>
  <c r="G43"/>
  <c r="G47"/>
  <c r="F47"/>
  <c r="G50"/>
  <c r="F50"/>
  <c r="G55"/>
  <c r="F55"/>
  <c r="F60"/>
  <c r="G60"/>
  <c r="G68"/>
  <c r="F68"/>
  <c r="G72"/>
  <c r="F72"/>
  <c r="G76"/>
  <c r="F76"/>
  <c r="G83"/>
  <c r="F83"/>
  <c r="G87"/>
  <c r="F87"/>
  <c r="F92"/>
  <c r="G92"/>
  <c r="G97"/>
  <c r="F97"/>
  <c r="G102"/>
  <c r="F102"/>
  <c r="G106"/>
  <c r="F106"/>
  <c r="F14"/>
  <c r="G14"/>
  <c r="G22"/>
  <c r="F22"/>
  <c r="G30"/>
  <c r="F30"/>
  <c r="G34"/>
  <c r="F34"/>
  <c r="G52"/>
  <c r="F52"/>
  <c r="G57"/>
  <c r="F57"/>
  <c r="F62"/>
  <c r="G62"/>
  <c r="G78"/>
  <c r="F78"/>
  <c r="G81"/>
  <c r="F81"/>
  <c r="G90"/>
  <c r="F90"/>
  <c r="G104"/>
  <c r="F104"/>
  <c r="G9"/>
  <c r="F9"/>
  <c r="G13"/>
  <c r="F13"/>
  <c r="G19"/>
  <c r="F19"/>
  <c r="G25"/>
  <c r="F25"/>
  <c r="G29"/>
  <c r="F29"/>
  <c r="G39"/>
  <c r="F39"/>
  <c r="F44"/>
  <c r="G44"/>
  <c r="F48"/>
  <c r="G48"/>
  <c r="G51"/>
  <c r="F51"/>
  <c r="G56"/>
  <c r="F56"/>
  <c r="G61"/>
  <c r="F61"/>
  <c r="F69"/>
  <c r="G69"/>
  <c r="G77"/>
  <c r="F77"/>
  <c r="G84"/>
  <c r="F84"/>
  <c r="G88"/>
  <c r="F88"/>
  <c r="G93"/>
  <c r="F93"/>
  <c r="G98"/>
  <c r="F98"/>
  <c r="G103"/>
  <c r="F103"/>
  <c r="G107"/>
  <c r="F107"/>
  <c r="Q5"/>
  <c r="H67"/>
  <c r="AG37"/>
  <c r="AC37"/>
  <c r="Y37"/>
  <c r="Q37"/>
  <c r="M37"/>
  <c r="I37"/>
  <c r="AE42"/>
  <c r="AE54"/>
  <c r="X59"/>
  <c r="L59"/>
  <c r="AI73"/>
  <c r="AE73"/>
  <c r="AA73"/>
  <c r="W73"/>
  <c r="S73"/>
  <c r="O73"/>
  <c r="K73"/>
  <c r="AH73"/>
  <c r="AD73"/>
  <c r="Z73"/>
  <c r="V73"/>
  <c r="R73"/>
  <c r="N73"/>
  <c r="J73"/>
  <c r="O80"/>
  <c r="I94"/>
  <c r="Q73"/>
  <c r="AF89"/>
  <c r="AG73"/>
  <c r="U73"/>
  <c r="P89"/>
  <c r="Y73"/>
  <c r="M73"/>
  <c r="AC73"/>
  <c r="I73"/>
  <c r="H80"/>
  <c r="H89"/>
  <c r="AJ89"/>
  <c r="AB89"/>
  <c r="X89"/>
  <c r="T89"/>
  <c r="L89"/>
  <c r="J99"/>
  <c r="L108"/>
  <c r="K5"/>
  <c r="AG21"/>
  <c r="Q21"/>
  <c r="AC33"/>
  <c r="AI42"/>
  <c r="Q49"/>
  <c r="H54"/>
  <c r="AI54"/>
  <c r="AA54"/>
  <c r="W54"/>
  <c r="S54"/>
  <c r="O54"/>
  <c r="K54"/>
  <c r="H73"/>
  <c r="AE80"/>
  <c r="AA80"/>
  <c r="K80"/>
  <c r="D10" i="6"/>
  <c r="S80" i="5"/>
  <c r="AI80"/>
  <c r="W80"/>
  <c r="T17"/>
  <c r="Z27"/>
  <c r="U37"/>
  <c r="N99"/>
  <c r="AB108"/>
  <c r="P108"/>
  <c r="Y33"/>
  <c r="H99"/>
  <c r="AH5"/>
  <c r="R5"/>
  <c r="J5"/>
  <c r="H21"/>
  <c r="AH21"/>
  <c r="AD21"/>
  <c r="Z21"/>
  <c r="V21"/>
  <c r="R21"/>
  <c r="N21"/>
  <c r="J21"/>
  <c r="AC27"/>
  <c r="Y27"/>
  <c r="U27"/>
  <c r="Q27"/>
  <c r="M27"/>
  <c r="V27"/>
  <c r="AI27"/>
  <c r="AE27"/>
  <c r="AA27"/>
  <c r="W27"/>
  <c r="S27"/>
  <c r="O27"/>
  <c r="K27"/>
  <c r="M33"/>
  <c r="I33"/>
  <c r="H37"/>
  <c r="AH37"/>
  <c r="AD37"/>
  <c r="Z37"/>
  <c r="V37"/>
  <c r="R37"/>
  <c r="N37"/>
  <c r="J37"/>
  <c r="AI37"/>
  <c r="AE37"/>
  <c r="AA37"/>
  <c r="W37"/>
  <c r="S37"/>
  <c r="O37"/>
  <c r="K37"/>
  <c r="AA42"/>
  <c r="AG49"/>
  <c r="AC49"/>
  <c r="H94"/>
  <c r="AG94"/>
  <c r="AC94"/>
  <c r="Y94"/>
  <c r="U94"/>
  <c r="Q94"/>
  <c r="M94"/>
  <c r="AG99"/>
  <c r="AC99"/>
  <c r="Y99"/>
  <c r="U99"/>
  <c r="Q99"/>
  <c r="M99"/>
  <c r="I99"/>
  <c r="AH99"/>
  <c r="AD99"/>
  <c r="Z99"/>
  <c r="V99"/>
  <c r="R99"/>
  <c r="AI99"/>
  <c r="AE99"/>
  <c r="AA99"/>
  <c r="W99"/>
  <c r="S99"/>
  <c r="O99"/>
  <c r="K99"/>
  <c r="AJ99"/>
  <c r="AF99"/>
  <c r="AB99"/>
  <c r="X99"/>
  <c r="T99"/>
  <c r="P99"/>
  <c r="L99"/>
  <c r="AJ17"/>
  <c r="AF17"/>
  <c r="P17"/>
  <c r="AJ37"/>
  <c r="AF37"/>
  <c r="AB37"/>
  <c r="X37"/>
  <c r="T37"/>
  <c r="P37"/>
  <c r="H42"/>
  <c r="W42"/>
  <c r="S42"/>
  <c r="O42"/>
  <c r="K42"/>
  <c r="Y49"/>
  <c r="U49"/>
  <c r="M49"/>
  <c r="I49"/>
  <c r="AJ59"/>
  <c r="AF59"/>
  <c r="AB59"/>
  <c r="T59"/>
  <c r="P59"/>
  <c r="AH108"/>
  <c r="AD108"/>
  <c r="Z108"/>
  <c r="V108"/>
  <c r="R108"/>
  <c r="N108"/>
  <c r="J108"/>
  <c r="AF108"/>
  <c r="AG5"/>
  <c r="AC5"/>
  <c r="Y5"/>
  <c r="U5"/>
  <c r="M5"/>
  <c r="I5"/>
  <c r="Y21"/>
  <c r="I21"/>
  <c r="J27"/>
  <c r="AI5"/>
  <c r="AE5"/>
  <c r="AA5"/>
  <c r="W5"/>
  <c r="S5"/>
  <c r="O5"/>
  <c r="Y17"/>
  <c r="M17"/>
  <c r="AH17"/>
  <c r="V17"/>
  <c r="X17"/>
  <c r="AJ27"/>
  <c r="X27"/>
  <c r="T27"/>
  <c r="AC21"/>
  <c r="M21"/>
  <c r="AH27"/>
  <c r="R27"/>
  <c r="AG108"/>
  <c r="AC108"/>
  <c r="Y108"/>
  <c r="U108"/>
  <c r="Q108"/>
  <c r="M108"/>
  <c r="I108"/>
  <c r="AI108"/>
  <c r="AE108"/>
  <c r="AA108"/>
  <c r="W108"/>
  <c r="S108"/>
  <c r="O108"/>
  <c r="K108"/>
  <c r="AJ108"/>
  <c r="X108"/>
  <c r="T108"/>
  <c r="AC17"/>
  <c r="Q17"/>
  <c r="Z17"/>
  <c r="N17"/>
  <c r="AE17"/>
  <c r="W17"/>
  <c r="S17"/>
  <c r="L17"/>
  <c r="AB27"/>
  <c r="AD27"/>
  <c r="N27"/>
  <c r="AG33"/>
  <c r="Q3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U21"/>
  <c r="AG27"/>
  <c r="H33"/>
  <c r="U33"/>
  <c r="AI21"/>
  <c r="AE21"/>
  <c r="AA21"/>
  <c r="W21"/>
  <c r="S21"/>
  <c r="O21"/>
  <c r="K21"/>
  <c r="AJ21"/>
  <c r="AF21"/>
  <c r="AB21"/>
  <c r="X21"/>
  <c r="T21"/>
  <c r="P21"/>
  <c r="L21"/>
  <c r="AH33"/>
  <c r="AD33"/>
  <c r="Z33"/>
  <c r="V33"/>
  <c r="R33"/>
  <c r="N33"/>
  <c r="J33"/>
  <c r="AI33"/>
  <c r="AE33"/>
  <c r="AA33"/>
  <c r="W33"/>
  <c r="S33"/>
  <c r="O33"/>
  <c r="AJ33"/>
  <c r="AF33"/>
  <c r="AB33"/>
  <c r="X33"/>
  <c r="T33"/>
  <c r="P33"/>
  <c r="L33"/>
  <c r="AG42"/>
  <c r="AC42"/>
  <c r="Y42"/>
  <c r="U42"/>
  <c r="Q42"/>
  <c r="M42"/>
  <c r="AH42"/>
  <c r="AD42"/>
  <c r="Z42"/>
  <c r="V42"/>
  <c r="R42"/>
  <c r="N42"/>
  <c r="AJ42"/>
  <c r="AF42"/>
  <c r="AB42"/>
  <c r="X42"/>
  <c r="T42"/>
  <c r="P42"/>
  <c r="L42"/>
  <c r="AH49"/>
  <c r="AD49"/>
  <c r="H59"/>
  <c r="AJ73"/>
  <c r="AF73"/>
  <c r="AB73"/>
  <c r="X73"/>
  <c r="T73"/>
  <c r="P73"/>
  <c r="Z49"/>
  <c r="V49"/>
  <c r="R49"/>
  <c r="N49"/>
  <c r="J49"/>
  <c r="AI49"/>
  <c r="AE49"/>
  <c r="AA49"/>
  <c r="W49"/>
  <c r="S49"/>
  <c r="O49"/>
  <c r="AJ49"/>
  <c r="AF49"/>
  <c r="AB49"/>
  <c r="X49"/>
  <c r="T49"/>
  <c r="P49"/>
  <c r="AG54"/>
  <c r="AC54"/>
  <c r="Y54"/>
  <c r="U54"/>
  <c r="Q54"/>
  <c r="M54"/>
  <c r="I54"/>
  <c r="AH54"/>
  <c r="AD54"/>
  <c r="Z54"/>
  <c r="V54"/>
  <c r="R54"/>
  <c r="N54"/>
  <c r="AJ54"/>
  <c r="AF54"/>
  <c r="AB54"/>
  <c r="X54"/>
  <c r="T54"/>
  <c r="P54"/>
  <c r="L54"/>
  <c r="AG80"/>
  <c r="AC80"/>
  <c r="Y80"/>
  <c r="U80"/>
  <c r="Q80"/>
  <c r="M80"/>
  <c r="AH80"/>
  <c r="AD80"/>
  <c r="Z80"/>
  <c r="V80"/>
  <c r="R80"/>
  <c r="N80"/>
  <c r="AJ80"/>
  <c r="AF80"/>
  <c r="AB80"/>
  <c r="X80"/>
  <c r="T80"/>
  <c r="P80"/>
  <c r="L80"/>
  <c r="H49"/>
  <c r="AI59"/>
  <c r="AE59"/>
  <c r="AA59"/>
  <c r="W59"/>
  <c r="S59"/>
  <c r="O59"/>
  <c r="K59"/>
  <c r="AG89"/>
  <c r="AC89"/>
  <c r="Y89"/>
  <c r="U89"/>
  <c r="Q89"/>
  <c r="M89"/>
  <c r="I89"/>
  <c r="AH89"/>
  <c r="AD89"/>
  <c r="Z89"/>
  <c r="V89"/>
  <c r="R89"/>
  <c r="N89"/>
  <c r="AI89"/>
  <c r="AE89"/>
  <c r="AA89"/>
  <c r="W89"/>
  <c r="S89"/>
  <c r="O89"/>
  <c r="K89"/>
  <c r="AG59"/>
  <c r="AC59"/>
  <c r="Y59"/>
  <c r="U59"/>
  <c r="Q59"/>
  <c r="M59"/>
  <c r="I59"/>
  <c r="AH59"/>
  <c r="AD59"/>
  <c r="Z59"/>
  <c r="V59"/>
  <c r="R59"/>
  <c r="N59"/>
  <c r="J59"/>
  <c r="AH94"/>
  <c r="AD94"/>
  <c r="Z94"/>
  <c r="V94"/>
  <c r="R94"/>
  <c r="N94"/>
  <c r="J94"/>
  <c r="AI94"/>
  <c r="AE94"/>
  <c r="AA94"/>
  <c r="W94"/>
  <c r="S94"/>
  <c r="O94"/>
  <c r="AJ94"/>
  <c r="AF94"/>
  <c r="AB94"/>
  <c r="X94"/>
  <c r="T94"/>
  <c r="P94"/>
  <c r="H108"/>
  <c r="L94"/>
  <c r="K94"/>
  <c r="J89"/>
  <c r="J80"/>
  <c r="I80"/>
  <c r="L73"/>
  <c r="J54"/>
  <c r="L49"/>
  <c r="K49"/>
  <c r="J42"/>
  <c r="I42"/>
  <c r="L37"/>
  <c r="K33"/>
  <c r="L27"/>
  <c r="I27"/>
  <c r="H27"/>
  <c r="K17"/>
  <c r="H17"/>
  <c r="H5"/>
  <c r="H49" i="4"/>
  <c r="AG21" i="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G21" i="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 i="2" l="1"/>
  <c r="F67" i="5"/>
  <c r="G67"/>
  <c r="AG109"/>
  <c r="T109"/>
  <c r="W109"/>
  <c r="Q109"/>
  <c r="G99"/>
  <c r="X109"/>
  <c r="AA109"/>
  <c r="J109"/>
  <c r="Z109"/>
  <c r="U109"/>
  <c r="AJ109"/>
  <c r="V109"/>
  <c r="L109"/>
  <c r="AB109"/>
  <c r="O109"/>
  <c r="AE109"/>
  <c r="N109"/>
  <c r="AD109"/>
  <c r="H109"/>
  <c r="I109"/>
  <c r="Y109"/>
  <c r="K109"/>
  <c r="P109"/>
  <c r="AF109"/>
  <c r="S109"/>
  <c r="AI109"/>
  <c r="R109"/>
  <c r="AH109"/>
  <c r="M109"/>
  <c r="AC109"/>
  <c r="G80"/>
  <c r="G42"/>
  <c r="G21"/>
  <c r="F42"/>
  <c r="F73"/>
  <c r="G5"/>
  <c r="G54"/>
  <c r="G73"/>
  <c r="G37"/>
  <c r="F5"/>
  <c r="F49"/>
  <c r="F108"/>
  <c r="G49"/>
  <c r="F37"/>
  <c r="D21" i="1"/>
  <c r="D21" i="2"/>
  <c r="G108" i="5"/>
  <c r="G27"/>
  <c r="G33"/>
  <c r="F27"/>
  <c r="F99"/>
  <c r="G94"/>
  <c r="G89"/>
  <c r="G59"/>
  <c r="G17"/>
  <c r="F21"/>
  <c r="F33"/>
  <c r="F59"/>
  <c r="F89"/>
  <c r="F94"/>
  <c r="F17"/>
  <c r="F54"/>
  <c r="F80"/>
  <c r="G109" l="1"/>
  <c r="F109"/>
</calcChain>
</file>

<file path=xl/sharedStrings.xml><?xml version="1.0" encoding="utf-8"?>
<sst xmlns="http://schemas.openxmlformats.org/spreadsheetml/2006/main" count="1151" uniqueCount="252">
  <si>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</si>
  <si>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</si>
  <si>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</si>
  <si>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</si>
  <si>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</si>
  <si>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</si>
  <si>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</si>
  <si>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</si>
  <si>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</si>
  <si>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BL120</t>
  </si>
  <si>
    <t>D41</t>
  </si>
  <si>
    <t>D47</t>
  </si>
  <si>
    <t>L42</t>
  </si>
  <si>
    <t>G10_SKD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</si>
  <si>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</si>
  <si>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</si>
  <si>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</si>
  <si>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</si>
  <si>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</si>
  <si>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</si>
  <si>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</si>
  <si>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</si>
  <si>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</si>
  <si>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</si>
  <si>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</si>
  <si>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</si>
  <si>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</si>
  <si>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</si>
  <si>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</si>
  <si>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</si>
  <si>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</si>
  <si>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</si>
  <si>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</si>
  <si>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</si>
  <si>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</si>
  <si>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</si>
  <si>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</si>
  <si>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</si>
  <si>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</si>
  <si>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</si>
  <si>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</si>
  <si>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</si>
  <si>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</si>
  <si>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</si>
  <si>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</si>
  <si>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</si>
  <si>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</si>
  <si>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</si>
  <si>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</si>
  <si>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</si>
  <si>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</si>
  <si>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</si>
  <si>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</si>
  <si>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</si>
  <si>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</si>
  <si>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</si>
  <si>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</si>
  <si>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DSR-0146</t>
  </si>
  <si>
    <t>Sourab Hossain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</si>
  <si>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</si>
  <si>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</si>
  <si>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</si>
  <si>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</si>
  <si>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</si>
  <si>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</si>
  <si>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</si>
  <si>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</si>
  <si>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</si>
  <si>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</si>
  <si>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</si>
  <si>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</si>
  <si>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</si>
  <si>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</si>
  <si>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</si>
  <si>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</si>
  <si>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</si>
  <si>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</si>
  <si>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</si>
  <si>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</si>
  <si>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</si>
  <si>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</si>
  <si>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</si>
  <si>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</si>
  <si>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</si>
  <si>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</si>
  <si>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</si>
  <si>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</si>
  <si>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</si>
  <si>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</si>
  <si>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</si>
  <si>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</si>
  <si>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</si>
  <si>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</si>
  <si>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</si>
  <si>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</si>
  <si>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</si>
  <si>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</si>
  <si>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</si>
  <si>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</si>
  <si>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</si>
  <si>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</si>
  <si>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</si>
  <si>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</si>
  <si>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</si>
  <si>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</si>
  <si>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</si>
  <si>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</si>
  <si>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</si>
  <si>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</si>
  <si>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</si>
  <si>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</si>
  <si>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</si>
  <si>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</si>
  <si>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</si>
  <si>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</si>
  <si>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</si>
  <si>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</si>
  <si>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</si>
  <si>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</si>
  <si>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</si>
  <si>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</si>
  <si>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</si>
  <si>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</si>
  <si>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</si>
  <si>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</si>
  <si>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</si>
  <si>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</si>
  <si>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</si>
  <si>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</si>
  <si>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</si>
  <si>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</si>
  <si>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</si>
  <si>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</si>
  <si>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</si>
  <si>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</si>
  <si>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</si>
  <si>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</si>
  <si>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</si>
  <si>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</si>
  <si>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</si>
  <si>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</si>
  <si>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</si>
  <si>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</si>
  <si>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</si>
  <si>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</si>
  <si>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</si>
  <si>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</si>
  <si>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</si>
  <si>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</si>
  <si>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</si>
  <si>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</si>
  <si>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</si>
  <si>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</si>
  <si>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</si>
  <si>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</si>
  <si>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</si>
  <si>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</si>
  <si>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</si>
  <si>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</si>
  <si>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</si>
  <si>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</si>
  <si>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</si>
  <si>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</si>
  <si>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</si>
  <si>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</si>
  <si>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</si>
  <si>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</si>
  <si>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</si>
  <si>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</si>
  <si>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</si>
  <si>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</si>
  <si>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</si>
  <si>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</si>
  <si>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</si>
  <si>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</si>
  <si>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</si>
  <si>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</si>
  <si>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</si>
  <si>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</si>
  <si>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</si>
  <si>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</si>
  <si>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</si>
  <si>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</si>
  <si>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</si>
  <si>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</si>
  <si>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</si>
  <si>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</si>
  <si>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</si>
  <si>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</si>
  <si>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</si>
  <si>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</si>
  <si>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</si>
  <si>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</si>
  <si>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</si>
  <si>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</si>
  <si>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</si>
  <si>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</si>
  <si>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</si>
  <si>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</si>
  <si>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</si>
  <si>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</si>
  <si>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</si>
  <si>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</si>
  <si>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</si>
  <si>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</si>
  <si>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</si>
  <si>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</si>
  <si>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</si>
  <si>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</si>
  <si>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</si>
  <si>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</si>
  <si>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</si>
  <si>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</si>
  <si>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</si>
  <si>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</si>
  <si>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</si>
  <si>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</si>
  <si>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</si>
  <si>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</si>
  <si>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</si>
  <si>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</si>
  <si>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</si>
  <si>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</si>
  <si>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</si>
  <si>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</si>
  <si>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</si>
  <si>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</si>
  <si>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</si>
  <si>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</si>
  <si>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</si>
  <si>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</si>
  <si>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</si>
  <si>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</si>
  <si>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i99_SKD</t>
  </si>
  <si>
    <t>D54+_SKD</t>
  </si>
  <si>
    <t>V99plus_SKD</t>
  </si>
  <si>
    <t>BL96</t>
  </si>
  <si>
    <t>D74</t>
  </si>
  <si>
    <t>D82</t>
  </si>
  <si>
    <t>L135_SKD</t>
  </si>
  <si>
    <t>T92</t>
  </si>
  <si>
    <t>i30_SKD</t>
  </si>
  <si>
    <t>L95</t>
  </si>
  <si>
    <t>L260_SKD</t>
  </si>
  <si>
    <t>Z16_SKD</t>
  </si>
  <si>
    <t>L46</t>
  </si>
  <si>
    <t>i67_SKD</t>
  </si>
  <si>
    <t>Z25_SKD</t>
  </si>
  <si>
    <t>Z30pro_SKD</t>
  </si>
  <si>
    <t>Primary Target Jan'21</t>
  </si>
  <si>
    <t>Secondary Target Jan'21</t>
  </si>
  <si>
    <t>Target Jan'21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</si>
</sst>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43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66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6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/>
    <xf numFmtId="0" fontId="10" fillId="2" borderId="7" xfId="3" applyFont="1" applyFill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6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167" fontId="3" fillId="0" borderId="3" xfId="1" applyNumberFormat="1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6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6" fontId="10" fillId="7" borderId="3" xfId="1" applyNumberFormat="1" applyFont="1" applyFill="1" applyBorder="1"/>
    <xf numFmtId="9" fontId="9" fillId="8" borderId="0" xfId="2" applyFont="1" applyFill="1"/>
    <xf numFmtId="166" fontId="4" fillId="3" borderId="8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166" fontId="5" fillId="10" borderId="9" xfId="1" applyNumberFormat="1" applyFont="1" applyFill="1" applyBorder="1" applyAlignment="1">
      <alignment horizontal="center" vertical="center"/>
    </xf>
    <xf numFmtId="166" fontId="10" fillId="10" borderId="3" xfId="6" applyNumberFormat="1" applyFont="1" applyFill="1" applyBorder="1" applyAlignment="1">
      <alignment horizontal="center" vertical="center"/>
    </xf>
    <xf numFmtId="166" fontId="5" fillId="8" borderId="3" xfId="1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166" fontId="10" fillId="11" borderId="3" xfId="6" applyNumberFormat="1" applyFont="1" applyFill="1" applyBorder="1" applyAlignment="1">
      <alignment horizontal="center" vertical="center"/>
    </xf>
    <xf numFmtId="0" fontId="10" fillId="2" borderId="3" xfId="3" applyNumberFormat="1" applyFont="1" applyFill="1" applyBorder="1" applyAlignment="1">
      <alignment horizontal="center" vertical="center"/>
    </xf>
    <xf numFmtId="0" fontId="10" fillId="8" borderId="3" xfId="3" applyNumberFormat="1" applyFont="1" applyFill="1" applyBorder="1" applyAlignment="1">
      <alignment horizontal="center" vertical="center"/>
    </xf>
    <xf numFmtId="0" fontId="10" fillId="2" borderId="3" xfId="6" applyNumberFormat="1" applyFont="1" applyFill="1" applyBorder="1" applyAlignment="1">
      <alignment horizontal="center" vertical="center"/>
    </xf>
    <xf numFmtId="0" fontId="10" fillId="8" borderId="3" xfId="6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2" borderId="3" xfId="5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10" borderId="3" xfId="0" applyNumberFormat="1" applyFont="1" applyFill="1" applyBorder="1" applyAlignment="1">
      <alignment horizontal="center" vertical="center"/>
    </xf>
    <xf numFmtId="0" fontId="8" fillId="8" borderId="3" xfId="4" applyFont="1" applyFill="1" applyBorder="1" applyAlignment="1">
      <alignment horizontal="center" vertical="center"/>
    </xf>
    <xf numFmtId="0" fontId="8" fillId="8" borderId="3" xfId="5" applyFont="1" applyFill="1" applyBorder="1" applyAlignment="1">
      <alignment horizontal="center" vertical="center"/>
    </xf>
    <xf numFmtId="1" fontId="10" fillId="8" borderId="3" xfId="0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6" xfId="4" applyFont="1" applyFill="1" applyBorder="1" applyAlignment="1">
      <alignment horizontal="center" vertical="center"/>
    </xf>
    <xf numFmtId="0" fontId="10" fillId="2" borderId="6" xfId="3" applyFont="1" applyFill="1" applyBorder="1" applyAlignment="1">
      <alignment horizontal="center" vertical="center"/>
    </xf>
    <xf numFmtId="0" fontId="10" fillId="2" borderId="3" xfId="3" applyFont="1" applyFill="1" applyBorder="1" applyAlignment="1">
      <alignment horizontal="center" vertical="center"/>
    </xf>
    <xf numFmtId="0" fontId="10" fillId="8" borderId="6" xfId="3" applyFont="1" applyFill="1" applyBorder="1" applyAlignment="1">
      <alignment horizontal="center" vertical="center"/>
    </xf>
    <xf numFmtId="0" fontId="10" fillId="8" borderId="3" xfId="3" applyFont="1" applyFill="1" applyBorder="1" applyAlignment="1">
      <alignment horizontal="center" vertical="center"/>
    </xf>
    <xf numFmtId="0" fontId="10" fillId="2" borderId="7" xfId="3" applyFont="1" applyFill="1" applyBorder="1" applyAlignment="1">
      <alignment horizontal="center" vertical="center"/>
    </xf>
    <xf numFmtId="166" fontId="10" fillId="8" borderId="3" xfId="7" applyNumberFormat="1" applyFont="1" applyFill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8" borderId="3" xfId="3" applyFont="1" applyFill="1" applyBorder="1" applyAlignment="1">
      <alignment horizontal="center" vertical="center"/>
    </xf>
    <xf numFmtId="0" fontId="8" fillId="11" borderId="3" xfId="4" applyFont="1" applyFill="1" applyBorder="1" applyAlignment="1">
      <alignment horizontal="center" vertical="center"/>
    </xf>
    <xf numFmtId="0" fontId="8" fillId="11" borderId="3" xfId="5" applyFont="1" applyFill="1" applyBorder="1" applyAlignment="1">
      <alignment horizontal="center" vertical="center"/>
    </xf>
    <xf numFmtId="166" fontId="10" fillId="11" borderId="3" xfId="1" applyNumberFormat="1" applyFont="1" applyFill="1" applyBorder="1" applyAlignment="1">
      <alignment horizontal="center" vertical="center"/>
    </xf>
    <xf numFmtId="1" fontId="10" fillId="11" borderId="3" xfId="0" applyNumberFormat="1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8" fillId="11" borderId="3" xfId="3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10" borderId="4" xfId="0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1" fontId="9" fillId="8" borderId="3" xfId="0" applyNumberFormat="1" applyFont="1" applyFill="1" applyBorder="1" applyAlignment="1">
      <alignment horizontal="center" vertical="center"/>
    </xf>
    <xf numFmtId="1" fontId="9" fillId="10" borderId="3" xfId="0" applyNumberFormat="1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165" fontId="13" fillId="9" borderId="3" xfId="0" applyNumberFormat="1" applyFont="1" applyFill="1" applyBorder="1" applyAlignment="1">
      <alignment horizontal="center" vertical="center"/>
    </xf>
    <xf numFmtId="165" fontId="13" fillId="10" borderId="3" xfId="0" applyNumberFormat="1" applyFont="1" applyFill="1" applyBorder="1" applyAlignment="1">
      <alignment horizontal="center" vertical="center"/>
    </xf>
    <xf numFmtId="0" fontId="3" fillId="11" borderId="3" xfId="0" applyFont="1" applyFill="1" applyBorder="1"/>
    <xf numFmtId="0" fontId="3" fillId="11" borderId="3" xfId="0" applyFont="1" applyFill="1" applyBorder="1" applyAlignment="1">
      <alignment horizontal="center"/>
    </xf>
    <xf numFmtId="166" fontId="3" fillId="11" borderId="3" xfId="1" applyNumberFormat="1" applyFont="1" applyFill="1" applyBorder="1" applyAlignment="1">
      <alignment horizontal="center" vertical="center"/>
    </xf>
    <xf numFmtId="167" fontId="3" fillId="11" borderId="3" xfId="1" applyNumberFormat="1" applyFont="1" applyFill="1" applyBorder="1" applyAlignment="1">
      <alignment horizontal="center" vertical="center"/>
    </xf>
    <xf numFmtId="0" fontId="3" fillId="11" borderId="0" xfId="0" applyFont="1" applyFill="1"/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G21"/>
  <sheetViews>
    <sheetView showGridLines="0" tabSelected="1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H25" sqref="H25"/>
    </sheetView>
  </sheetViews>
  <sheetFormatPr defaultColWidth="9.140625" defaultRowHeight="12.75"/>
  <cols>
    <col min="1" max="1" width="27.710937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7" width="8.7109375" style="3" bestFit="1" customWidth="1"/>
    <col min="8" max="9" width="9.7109375" style="3" bestFit="1" customWidth="1"/>
    <col min="10" max="10" width="10.5703125" style="3" bestFit="1" customWidth="1"/>
    <col min="11" max="14" width="8.7109375" style="3" bestFit="1" customWidth="1"/>
    <col min="15" max="16" width="8.5703125" style="3" bestFit="1" customWidth="1"/>
    <col min="17" max="17" width="14" style="3" bestFit="1" customWidth="1"/>
    <col min="18" max="18" width="13.42578125" style="3" bestFit="1" customWidth="1"/>
    <col min="19" max="19" width="8.7109375" style="3" bestFit="1" customWidth="1"/>
    <col min="20" max="20" width="8.5703125" style="3" bestFit="1" customWidth="1"/>
    <col min="21" max="21" width="13.7109375" style="3" bestFit="1" customWidth="1"/>
    <col min="22" max="22" width="10" style="3" bestFit="1" customWidth="1"/>
    <col min="23" max="23" width="13.7109375" style="3" bestFit="1" customWidth="1"/>
    <col min="24" max="24" width="8.5703125" style="3" bestFit="1" customWidth="1"/>
    <col min="25" max="25" width="9.42578125" style="3" bestFit="1" customWidth="1"/>
    <col min="26" max="26" width="16.28515625" style="3" bestFit="1" customWidth="1"/>
    <col min="27" max="27" width="13" style="3" bestFit="1" customWidth="1"/>
    <col min="28" max="28" width="13.140625" style="3" bestFit="1" customWidth="1"/>
    <col min="29" max="32" width="12.42578125" style="3" bestFit="1" customWidth="1"/>
    <col min="33" max="33" width="15.42578125" style="3" bestFit="1" customWidth="1"/>
    <col min="34" max="16384" width="9.140625" style="4"/>
  </cols>
  <sheetData>
    <row r="1" spans="1:33" ht="14.25">
      <c r="A1" s="1" t="s">
        <v>249</v>
      </c>
    </row>
    <row r="2" spans="1:33" s="2" customFormat="1">
      <c r="C2" s="3"/>
      <c r="D2" s="5" t="s">
        <v>0</v>
      </c>
      <c r="E2" s="6">
        <v>760.89750000000004</v>
      </c>
      <c r="F2" s="6">
        <v>770.92250000000001</v>
      </c>
      <c r="G2" s="6">
        <v>741.85</v>
      </c>
      <c r="H2" s="6">
        <v>916.28499999999997</v>
      </c>
      <c r="I2" s="6">
        <v>814.03</v>
      </c>
      <c r="J2" s="6">
        <v>897.23749999999995</v>
      </c>
      <c r="K2" s="6">
        <v>867.16250000000002</v>
      </c>
      <c r="L2" s="6">
        <v>999.49249999999995</v>
      </c>
      <c r="M2" s="6">
        <v>936.33500000000004</v>
      </c>
      <c r="N2" s="6">
        <v>1170.78</v>
      </c>
      <c r="O2" s="6">
        <v>936.33500000000004</v>
      </c>
      <c r="P2" s="6">
        <v>965.40750000000003</v>
      </c>
      <c r="Q2" s="6">
        <v>1076.4000000000001</v>
      </c>
      <c r="R2" s="6">
        <v>1072.675</v>
      </c>
      <c r="S2" s="6">
        <v>1120.6600000000001</v>
      </c>
      <c r="T2" s="6">
        <v>1140.845</v>
      </c>
      <c r="U2" s="6">
        <v>1188.9649999999999</v>
      </c>
      <c r="V2" s="6">
        <v>1227.9167</v>
      </c>
      <c r="W2" s="6">
        <v>3548.43</v>
      </c>
      <c r="X2" s="6">
        <v>3947.38</v>
      </c>
      <c r="Y2" s="6">
        <v>4044.61</v>
      </c>
      <c r="Z2" s="6">
        <v>5046.9880999999996</v>
      </c>
      <c r="AA2" s="6">
        <v>5234.8</v>
      </c>
      <c r="AB2" s="6">
        <v>6405.2142857142853</v>
      </c>
      <c r="AC2" s="6">
        <v>7593.0357000000004</v>
      </c>
      <c r="AD2" s="6">
        <v>7603.0595000000003</v>
      </c>
      <c r="AE2" s="6">
        <v>7778.4762000000001</v>
      </c>
      <c r="AF2" s="6">
        <v>9066.5400000000009</v>
      </c>
      <c r="AG2" s="76">
        <v>10018.799999999999</v>
      </c>
    </row>
    <row r="3" spans="1:33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236</v>
      </c>
      <c r="J3" s="9" t="s">
        <v>9</v>
      </c>
      <c r="K3" s="9" t="s">
        <v>237</v>
      </c>
      <c r="L3" s="9" t="s">
        <v>238</v>
      </c>
      <c r="M3" s="9" t="s">
        <v>10</v>
      </c>
      <c r="N3" s="9" t="s">
        <v>234</v>
      </c>
      <c r="O3" s="9" t="s">
        <v>11</v>
      </c>
      <c r="P3" s="9" t="s">
        <v>12</v>
      </c>
      <c r="Q3" s="83" t="s">
        <v>245</v>
      </c>
      <c r="R3" s="9" t="s">
        <v>242</v>
      </c>
      <c r="S3" s="9" t="s">
        <v>239</v>
      </c>
      <c r="T3" s="9" t="s">
        <v>240</v>
      </c>
      <c r="U3" s="9" t="s">
        <v>41</v>
      </c>
      <c r="V3" s="9" t="s">
        <v>243</v>
      </c>
      <c r="W3" s="9" t="s">
        <v>235</v>
      </c>
      <c r="X3" s="9" t="s">
        <v>13</v>
      </c>
      <c r="Y3" s="9" t="s">
        <v>232</v>
      </c>
      <c r="Z3" s="9" t="s">
        <v>241</v>
      </c>
      <c r="AA3" s="83" t="s">
        <v>246</v>
      </c>
      <c r="AB3" s="9" t="s">
        <v>233</v>
      </c>
      <c r="AC3" s="9" t="s">
        <v>244</v>
      </c>
      <c r="AD3" s="9" t="s">
        <v>247</v>
      </c>
      <c r="AE3" s="9" t="s">
        <v>14</v>
      </c>
      <c r="AF3" s="9" t="s">
        <v>15</v>
      </c>
      <c r="AG3" s="83" t="s">
        <v>248</v>
      </c>
    </row>
    <row r="4" spans="1:33">
      <c r="A4" s="13" t="s">
        <v>16</v>
      </c>
      <c r="B4" s="11" t="s">
        <v>17</v>
      </c>
      <c r="C4" s="12">
        <f t="shared" ref="C4:C20" si="0">SUMPRODUCT($E$2:$AG$2,E4:AG4)</f>
        <v>5378567.8169428576</v>
      </c>
      <c r="D4" s="12">
        <f t="shared" ref="D4:D20" si="1">SUM(E4:AG4)</f>
        <v>3478</v>
      </c>
      <c r="E4" s="68">
        <v>176</v>
      </c>
      <c r="F4" s="68">
        <v>235</v>
      </c>
      <c r="G4" s="68">
        <v>381</v>
      </c>
      <c r="H4" s="68">
        <v>68</v>
      </c>
      <c r="I4" s="68">
        <v>237</v>
      </c>
      <c r="J4" s="68">
        <v>136</v>
      </c>
      <c r="K4" s="68">
        <v>135</v>
      </c>
      <c r="L4" s="68">
        <v>54</v>
      </c>
      <c r="M4" s="68">
        <v>270</v>
      </c>
      <c r="N4" s="68">
        <v>236</v>
      </c>
      <c r="O4" s="68">
        <v>178</v>
      </c>
      <c r="P4" s="68">
        <v>268</v>
      </c>
      <c r="Q4" s="68">
        <v>297</v>
      </c>
      <c r="R4" s="68">
        <v>83</v>
      </c>
      <c r="S4" s="68">
        <v>119</v>
      </c>
      <c r="T4" s="68">
        <v>57</v>
      </c>
      <c r="U4" s="68">
        <v>85</v>
      </c>
      <c r="V4" s="68">
        <v>103</v>
      </c>
      <c r="W4" s="68">
        <v>27</v>
      </c>
      <c r="X4" s="68">
        <v>27</v>
      </c>
      <c r="Y4" s="68">
        <v>22</v>
      </c>
      <c r="Z4" s="68">
        <v>27</v>
      </c>
      <c r="AA4" s="68">
        <v>50</v>
      </c>
      <c r="AB4" s="68">
        <v>25</v>
      </c>
      <c r="AC4" s="68">
        <v>21</v>
      </c>
      <c r="AD4" s="68">
        <v>29</v>
      </c>
      <c r="AE4" s="68">
        <v>34</v>
      </c>
      <c r="AF4" s="68">
        <v>34</v>
      </c>
      <c r="AG4" s="68">
        <v>64</v>
      </c>
    </row>
    <row r="5" spans="1:33">
      <c r="A5" s="13" t="s">
        <v>18</v>
      </c>
      <c r="B5" s="11" t="s">
        <v>17</v>
      </c>
      <c r="C5" s="12">
        <f t="shared" si="0"/>
        <v>14617494.234414287</v>
      </c>
      <c r="D5" s="12">
        <f t="shared" si="1"/>
        <v>7871</v>
      </c>
      <c r="E5" s="68">
        <v>374</v>
      </c>
      <c r="F5" s="68">
        <v>498</v>
      </c>
      <c r="G5" s="68">
        <v>810</v>
      </c>
      <c r="H5" s="68">
        <v>144</v>
      </c>
      <c r="I5" s="68">
        <v>505</v>
      </c>
      <c r="J5" s="68">
        <v>288</v>
      </c>
      <c r="K5" s="68">
        <v>287</v>
      </c>
      <c r="L5" s="68">
        <v>115</v>
      </c>
      <c r="M5" s="68">
        <v>573</v>
      </c>
      <c r="N5" s="68">
        <v>502</v>
      </c>
      <c r="O5" s="68">
        <v>379</v>
      </c>
      <c r="P5" s="68">
        <v>569</v>
      </c>
      <c r="Q5" s="68">
        <v>632</v>
      </c>
      <c r="R5" s="68">
        <v>177</v>
      </c>
      <c r="S5" s="68">
        <v>253</v>
      </c>
      <c r="T5" s="68">
        <v>120</v>
      </c>
      <c r="U5" s="68">
        <v>180</v>
      </c>
      <c r="V5" s="68">
        <v>218</v>
      </c>
      <c r="W5" s="68">
        <v>96</v>
      </c>
      <c r="X5" s="68">
        <v>96</v>
      </c>
      <c r="Y5" s="68">
        <v>80</v>
      </c>
      <c r="Z5" s="68">
        <v>96</v>
      </c>
      <c r="AA5" s="68">
        <v>179</v>
      </c>
      <c r="AB5" s="68">
        <v>90</v>
      </c>
      <c r="AC5" s="68">
        <v>71</v>
      </c>
      <c r="AD5" s="68">
        <v>97</v>
      </c>
      <c r="AE5" s="68">
        <v>114</v>
      </c>
      <c r="AF5" s="68">
        <v>114</v>
      </c>
      <c r="AG5" s="68">
        <v>214</v>
      </c>
    </row>
    <row r="6" spans="1:33">
      <c r="A6" s="13" t="s">
        <v>19</v>
      </c>
      <c r="B6" s="11" t="s">
        <v>17</v>
      </c>
      <c r="C6" s="12">
        <f t="shared" si="0"/>
        <v>4930562.4457857143</v>
      </c>
      <c r="D6" s="12">
        <f t="shared" si="1"/>
        <v>2395</v>
      </c>
      <c r="E6" s="68">
        <v>110</v>
      </c>
      <c r="F6" s="68">
        <v>147</v>
      </c>
      <c r="G6" s="68">
        <v>238</v>
      </c>
      <c r="H6" s="68">
        <v>42</v>
      </c>
      <c r="I6" s="68">
        <v>148</v>
      </c>
      <c r="J6" s="68">
        <v>85</v>
      </c>
      <c r="K6" s="68">
        <v>84</v>
      </c>
      <c r="L6" s="68">
        <v>34</v>
      </c>
      <c r="M6" s="68">
        <v>169</v>
      </c>
      <c r="N6" s="68">
        <v>148</v>
      </c>
      <c r="O6" s="68">
        <v>112</v>
      </c>
      <c r="P6" s="68">
        <v>167</v>
      </c>
      <c r="Q6" s="68">
        <v>186</v>
      </c>
      <c r="R6" s="68">
        <v>52</v>
      </c>
      <c r="S6" s="68">
        <v>74</v>
      </c>
      <c r="T6" s="68">
        <v>35</v>
      </c>
      <c r="U6" s="68">
        <v>53</v>
      </c>
      <c r="V6" s="68">
        <v>64</v>
      </c>
      <c r="W6" s="68">
        <v>31</v>
      </c>
      <c r="X6" s="68">
        <v>31</v>
      </c>
      <c r="Y6" s="68">
        <v>26</v>
      </c>
      <c r="Z6" s="68">
        <v>31</v>
      </c>
      <c r="AA6" s="68">
        <v>57</v>
      </c>
      <c r="AB6" s="68">
        <v>29</v>
      </c>
      <c r="AC6" s="68">
        <v>28</v>
      </c>
      <c r="AD6" s="68">
        <v>39</v>
      </c>
      <c r="AE6" s="68">
        <v>45</v>
      </c>
      <c r="AF6" s="68">
        <v>45</v>
      </c>
      <c r="AG6" s="68">
        <v>85</v>
      </c>
    </row>
    <row r="7" spans="1:33">
      <c r="A7" s="13" t="s">
        <v>20</v>
      </c>
      <c r="B7" s="11" t="s">
        <v>17</v>
      </c>
      <c r="C7" s="12">
        <f t="shared" si="0"/>
        <v>10368918.889085714</v>
      </c>
      <c r="D7" s="12">
        <f t="shared" si="1"/>
        <v>5520</v>
      </c>
      <c r="E7" s="68">
        <v>264</v>
      </c>
      <c r="F7" s="68">
        <v>352</v>
      </c>
      <c r="G7" s="68">
        <v>572</v>
      </c>
      <c r="H7" s="68">
        <v>102</v>
      </c>
      <c r="I7" s="68">
        <v>356</v>
      </c>
      <c r="J7" s="68">
        <v>203</v>
      </c>
      <c r="K7" s="68">
        <v>202</v>
      </c>
      <c r="L7" s="68">
        <v>81</v>
      </c>
      <c r="M7" s="68">
        <v>405</v>
      </c>
      <c r="N7" s="68">
        <v>354</v>
      </c>
      <c r="O7" s="68">
        <v>268</v>
      </c>
      <c r="P7" s="68">
        <v>402</v>
      </c>
      <c r="Q7" s="68">
        <v>446</v>
      </c>
      <c r="R7" s="68">
        <v>125</v>
      </c>
      <c r="S7" s="68">
        <v>178</v>
      </c>
      <c r="T7" s="68">
        <v>85</v>
      </c>
      <c r="U7" s="68">
        <v>127</v>
      </c>
      <c r="V7" s="68">
        <v>154</v>
      </c>
      <c r="W7" s="68">
        <v>54</v>
      </c>
      <c r="X7" s="68">
        <v>54</v>
      </c>
      <c r="Y7" s="68">
        <v>45</v>
      </c>
      <c r="Z7" s="68">
        <v>54</v>
      </c>
      <c r="AA7" s="68">
        <v>100</v>
      </c>
      <c r="AB7" s="68">
        <v>50</v>
      </c>
      <c r="AC7" s="68">
        <v>57</v>
      </c>
      <c r="AD7" s="68">
        <v>77</v>
      </c>
      <c r="AE7" s="68">
        <v>91</v>
      </c>
      <c r="AF7" s="68">
        <v>91</v>
      </c>
      <c r="AG7" s="68">
        <v>171</v>
      </c>
    </row>
    <row r="8" spans="1:33">
      <c r="A8" s="13" t="s">
        <v>21</v>
      </c>
      <c r="B8" s="11" t="s">
        <v>17</v>
      </c>
      <c r="C8" s="12">
        <f t="shared" si="0"/>
        <v>9701790.0675285719</v>
      </c>
      <c r="D8" s="12">
        <f t="shared" si="1"/>
        <v>5456</v>
      </c>
      <c r="E8" s="68">
        <v>264</v>
      </c>
      <c r="F8" s="68">
        <v>352</v>
      </c>
      <c r="G8" s="68">
        <v>572</v>
      </c>
      <c r="H8" s="68">
        <v>102</v>
      </c>
      <c r="I8" s="68">
        <v>356</v>
      </c>
      <c r="J8" s="68">
        <v>203</v>
      </c>
      <c r="K8" s="68">
        <v>202</v>
      </c>
      <c r="L8" s="68">
        <v>81</v>
      </c>
      <c r="M8" s="68">
        <v>405</v>
      </c>
      <c r="N8" s="68">
        <v>354</v>
      </c>
      <c r="O8" s="68">
        <v>268</v>
      </c>
      <c r="P8" s="68">
        <v>402</v>
      </c>
      <c r="Q8" s="68">
        <v>446</v>
      </c>
      <c r="R8" s="68">
        <v>125</v>
      </c>
      <c r="S8" s="68">
        <v>178</v>
      </c>
      <c r="T8" s="68">
        <v>85</v>
      </c>
      <c r="U8" s="68">
        <v>127</v>
      </c>
      <c r="V8" s="68">
        <v>154</v>
      </c>
      <c r="W8" s="68">
        <v>58</v>
      </c>
      <c r="X8" s="68">
        <v>58</v>
      </c>
      <c r="Y8" s="68">
        <v>48</v>
      </c>
      <c r="Z8" s="68">
        <v>58</v>
      </c>
      <c r="AA8" s="68">
        <v>108</v>
      </c>
      <c r="AB8" s="68">
        <v>54</v>
      </c>
      <c r="AC8" s="68">
        <v>46</v>
      </c>
      <c r="AD8" s="68">
        <v>63</v>
      </c>
      <c r="AE8" s="68">
        <v>74</v>
      </c>
      <c r="AF8" s="68">
        <v>74</v>
      </c>
      <c r="AG8" s="68">
        <v>139</v>
      </c>
    </row>
    <row r="9" spans="1:33">
      <c r="A9" s="13" t="s">
        <v>22</v>
      </c>
      <c r="B9" s="11" t="s">
        <v>17</v>
      </c>
      <c r="C9" s="12">
        <f t="shared" si="0"/>
        <v>4486392.7695000004</v>
      </c>
      <c r="D9" s="12">
        <f t="shared" si="1"/>
        <v>3341</v>
      </c>
      <c r="E9" s="68">
        <v>176</v>
      </c>
      <c r="F9" s="68">
        <v>235</v>
      </c>
      <c r="G9" s="68">
        <v>381</v>
      </c>
      <c r="H9" s="68">
        <v>68</v>
      </c>
      <c r="I9" s="68">
        <v>237</v>
      </c>
      <c r="J9" s="68">
        <v>136</v>
      </c>
      <c r="K9" s="68">
        <v>135</v>
      </c>
      <c r="L9" s="68">
        <v>54</v>
      </c>
      <c r="M9" s="68">
        <v>270</v>
      </c>
      <c r="N9" s="68">
        <v>236</v>
      </c>
      <c r="O9" s="68">
        <v>178</v>
      </c>
      <c r="P9" s="68">
        <v>268</v>
      </c>
      <c r="Q9" s="68">
        <v>297</v>
      </c>
      <c r="R9" s="68">
        <v>83</v>
      </c>
      <c r="S9" s="68">
        <v>119</v>
      </c>
      <c r="T9" s="68">
        <v>57</v>
      </c>
      <c r="U9" s="68">
        <v>85</v>
      </c>
      <c r="V9" s="68">
        <v>103</v>
      </c>
      <c r="W9" s="68">
        <v>15</v>
      </c>
      <c r="X9" s="68">
        <v>15</v>
      </c>
      <c r="Y9" s="68">
        <v>13</v>
      </c>
      <c r="Z9" s="68">
        <v>15</v>
      </c>
      <c r="AA9" s="68">
        <v>29</v>
      </c>
      <c r="AB9" s="68">
        <v>14</v>
      </c>
      <c r="AC9" s="68">
        <v>14</v>
      </c>
      <c r="AD9" s="68">
        <v>19</v>
      </c>
      <c r="AE9" s="68">
        <v>23</v>
      </c>
      <c r="AF9" s="68">
        <v>23</v>
      </c>
      <c r="AG9" s="68">
        <v>43</v>
      </c>
    </row>
    <row r="10" spans="1:33">
      <c r="A10" s="13" t="s">
        <v>23</v>
      </c>
      <c r="B10" s="11" t="s">
        <v>17</v>
      </c>
      <c r="C10" s="12">
        <f t="shared" si="0"/>
        <v>6844893.2886428563</v>
      </c>
      <c r="D10" s="12">
        <f t="shared" si="1"/>
        <v>5036</v>
      </c>
      <c r="E10" s="68">
        <v>264</v>
      </c>
      <c r="F10" s="68">
        <v>352</v>
      </c>
      <c r="G10" s="68">
        <v>572</v>
      </c>
      <c r="H10" s="68">
        <v>102</v>
      </c>
      <c r="I10" s="68">
        <v>356</v>
      </c>
      <c r="J10" s="68">
        <v>203</v>
      </c>
      <c r="K10" s="68">
        <v>202</v>
      </c>
      <c r="L10" s="68">
        <v>81</v>
      </c>
      <c r="M10" s="68">
        <v>405</v>
      </c>
      <c r="N10" s="68">
        <v>354</v>
      </c>
      <c r="O10" s="68">
        <v>268</v>
      </c>
      <c r="P10" s="68">
        <v>402</v>
      </c>
      <c r="Q10" s="68">
        <v>446</v>
      </c>
      <c r="R10" s="68">
        <v>125</v>
      </c>
      <c r="S10" s="68">
        <v>178</v>
      </c>
      <c r="T10" s="68">
        <v>85</v>
      </c>
      <c r="U10" s="68">
        <v>127</v>
      </c>
      <c r="V10" s="68">
        <v>154</v>
      </c>
      <c r="W10" s="68">
        <v>27</v>
      </c>
      <c r="X10" s="68">
        <v>27</v>
      </c>
      <c r="Y10" s="68">
        <v>22</v>
      </c>
      <c r="Z10" s="68">
        <v>27</v>
      </c>
      <c r="AA10" s="68">
        <v>50</v>
      </c>
      <c r="AB10" s="68">
        <v>25</v>
      </c>
      <c r="AC10" s="68">
        <v>21</v>
      </c>
      <c r="AD10" s="68">
        <v>29</v>
      </c>
      <c r="AE10" s="68">
        <v>34</v>
      </c>
      <c r="AF10" s="68">
        <v>34</v>
      </c>
      <c r="AG10" s="68">
        <v>64</v>
      </c>
    </row>
    <row r="11" spans="1:33">
      <c r="A11" s="13" t="s">
        <v>24</v>
      </c>
      <c r="B11" s="11" t="s">
        <v>17</v>
      </c>
      <c r="C11" s="12">
        <f t="shared" si="0"/>
        <v>7053142.5858000014</v>
      </c>
      <c r="D11" s="12">
        <f t="shared" si="1"/>
        <v>6068</v>
      </c>
      <c r="E11" s="68">
        <v>330</v>
      </c>
      <c r="F11" s="68">
        <v>440</v>
      </c>
      <c r="G11" s="68">
        <v>715</v>
      </c>
      <c r="H11" s="68">
        <v>127</v>
      </c>
      <c r="I11" s="68">
        <v>445</v>
      </c>
      <c r="J11" s="68">
        <v>254</v>
      </c>
      <c r="K11" s="68">
        <v>253</v>
      </c>
      <c r="L11" s="68">
        <v>101</v>
      </c>
      <c r="M11" s="68">
        <v>506</v>
      </c>
      <c r="N11" s="68">
        <v>443</v>
      </c>
      <c r="O11" s="68">
        <v>335</v>
      </c>
      <c r="P11" s="68">
        <v>502</v>
      </c>
      <c r="Q11" s="68">
        <v>558</v>
      </c>
      <c r="R11" s="68">
        <v>156</v>
      </c>
      <c r="S11" s="68">
        <v>223</v>
      </c>
      <c r="T11" s="68">
        <v>106</v>
      </c>
      <c r="U11" s="68">
        <v>159</v>
      </c>
      <c r="V11" s="68">
        <v>192</v>
      </c>
      <c r="W11" s="68">
        <v>15</v>
      </c>
      <c r="X11" s="68">
        <v>15</v>
      </c>
      <c r="Y11" s="68">
        <v>13</v>
      </c>
      <c r="Z11" s="68">
        <v>15</v>
      </c>
      <c r="AA11" s="68">
        <v>29</v>
      </c>
      <c r="AB11" s="68">
        <v>14</v>
      </c>
      <c r="AC11" s="68">
        <v>14</v>
      </c>
      <c r="AD11" s="68">
        <v>19</v>
      </c>
      <c r="AE11" s="68">
        <v>23</v>
      </c>
      <c r="AF11" s="68">
        <v>23</v>
      </c>
      <c r="AG11" s="68">
        <v>43</v>
      </c>
    </row>
    <row r="12" spans="1:33">
      <c r="A12" s="13" t="s">
        <v>25</v>
      </c>
      <c r="B12" s="11" t="s">
        <v>17</v>
      </c>
      <c r="C12" s="12">
        <f t="shared" si="0"/>
        <v>9053136.1313857138</v>
      </c>
      <c r="D12" s="12">
        <f t="shared" si="1"/>
        <v>5346</v>
      </c>
      <c r="E12" s="68">
        <v>264</v>
      </c>
      <c r="F12" s="68">
        <v>352</v>
      </c>
      <c r="G12" s="68">
        <v>572</v>
      </c>
      <c r="H12" s="68">
        <v>102</v>
      </c>
      <c r="I12" s="68">
        <v>356</v>
      </c>
      <c r="J12" s="68">
        <v>203</v>
      </c>
      <c r="K12" s="68">
        <v>202</v>
      </c>
      <c r="L12" s="68">
        <v>81</v>
      </c>
      <c r="M12" s="68">
        <v>405</v>
      </c>
      <c r="N12" s="68">
        <v>354</v>
      </c>
      <c r="O12" s="68">
        <v>268</v>
      </c>
      <c r="P12" s="68">
        <v>402</v>
      </c>
      <c r="Q12" s="68">
        <v>446</v>
      </c>
      <c r="R12" s="68">
        <v>125</v>
      </c>
      <c r="S12" s="68">
        <v>178</v>
      </c>
      <c r="T12" s="68">
        <v>85</v>
      </c>
      <c r="U12" s="68">
        <v>127</v>
      </c>
      <c r="V12" s="68">
        <v>154</v>
      </c>
      <c r="W12" s="68">
        <v>46</v>
      </c>
      <c r="X12" s="68">
        <v>46</v>
      </c>
      <c r="Y12" s="68">
        <v>38</v>
      </c>
      <c r="Z12" s="68">
        <v>46</v>
      </c>
      <c r="AA12" s="68">
        <v>86</v>
      </c>
      <c r="AB12" s="68">
        <v>43</v>
      </c>
      <c r="AC12" s="68">
        <v>43</v>
      </c>
      <c r="AD12" s="68">
        <v>58</v>
      </c>
      <c r="AE12" s="68">
        <v>68</v>
      </c>
      <c r="AF12" s="68">
        <v>68</v>
      </c>
      <c r="AG12" s="68">
        <v>128</v>
      </c>
    </row>
    <row r="13" spans="1:33">
      <c r="A13" s="13" t="s">
        <v>26</v>
      </c>
      <c r="B13" s="11" t="s">
        <v>17</v>
      </c>
      <c r="C13" s="12">
        <f t="shared" si="0"/>
        <v>9053136.1313857138</v>
      </c>
      <c r="D13" s="12">
        <f t="shared" si="1"/>
        <v>5346</v>
      </c>
      <c r="E13" s="68">
        <v>264</v>
      </c>
      <c r="F13" s="68">
        <v>352</v>
      </c>
      <c r="G13" s="68">
        <v>572</v>
      </c>
      <c r="H13" s="68">
        <v>102</v>
      </c>
      <c r="I13" s="68">
        <v>356</v>
      </c>
      <c r="J13" s="68">
        <v>203</v>
      </c>
      <c r="K13" s="68">
        <v>202</v>
      </c>
      <c r="L13" s="68">
        <v>81</v>
      </c>
      <c r="M13" s="68">
        <v>405</v>
      </c>
      <c r="N13" s="68">
        <v>354</v>
      </c>
      <c r="O13" s="68">
        <v>268</v>
      </c>
      <c r="P13" s="68">
        <v>402</v>
      </c>
      <c r="Q13" s="68">
        <v>446</v>
      </c>
      <c r="R13" s="68">
        <v>125</v>
      </c>
      <c r="S13" s="68">
        <v>178</v>
      </c>
      <c r="T13" s="68">
        <v>85</v>
      </c>
      <c r="U13" s="68">
        <v>127</v>
      </c>
      <c r="V13" s="68">
        <v>154</v>
      </c>
      <c r="W13" s="68">
        <v>46</v>
      </c>
      <c r="X13" s="68">
        <v>46</v>
      </c>
      <c r="Y13" s="68">
        <v>38</v>
      </c>
      <c r="Z13" s="68">
        <v>46</v>
      </c>
      <c r="AA13" s="68">
        <v>86</v>
      </c>
      <c r="AB13" s="68">
        <v>43</v>
      </c>
      <c r="AC13" s="68">
        <v>43</v>
      </c>
      <c r="AD13" s="68">
        <v>58</v>
      </c>
      <c r="AE13" s="68">
        <v>68</v>
      </c>
      <c r="AF13" s="68">
        <v>68</v>
      </c>
      <c r="AG13" s="68">
        <v>128</v>
      </c>
    </row>
    <row r="14" spans="1:33" s="142" customFormat="1">
      <c r="A14" s="138" t="s">
        <v>27</v>
      </c>
      <c r="B14" s="139" t="s">
        <v>17</v>
      </c>
      <c r="C14" s="140">
        <f t="shared" si="0"/>
        <v>13514803.339485716</v>
      </c>
      <c r="D14" s="140">
        <f t="shared" si="1"/>
        <v>7640</v>
      </c>
      <c r="E14" s="141">
        <v>374</v>
      </c>
      <c r="F14" s="141">
        <v>498</v>
      </c>
      <c r="G14" s="141">
        <v>810</v>
      </c>
      <c r="H14" s="141">
        <v>144</v>
      </c>
      <c r="I14" s="141">
        <v>505</v>
      </c>
      <c r="J14" s="141">
        <v>288</v>
      </c>
      <c r="K14" s="141">
        <v>287</v>
      </c>
      <c r="L14" s="141">
        <v>115</v>
      </c>
      <c r="M14" s="141">
        <v>573</v>
      </c>
      <c r="N14" s="141">
        <v>502</v>
      </c>
      <c r="O14" s="141">
        <v>379</v>
      </c>
      <c r="P14" s="141">
        <v>569</v>
      </c>
      <c r="Q14" s="141">
        <v>632</v>
      </c>
      <c r="R14" s="141">
        <v>177</v>
      </c>
      <c r="S14" s="141">
        <v>253</v>
      </c>
      <c r="T14" s="141">
        <v>120</v>
      </c>
      <c r="U14" s="141">
        <v>180</v>
      </c>
      <c r="V14" s="141">
        <v>218</v>
      </c>
      <c r="W14" s="141">
        <v>61</v>
      </c>
      <c r="X14" s="141">
        <v>61</v>
      </c>
      <c r="Y14" s="141">
        <v>51</v>
      </c>
      <c r="Z14" s="141">
        <v>61</v>
      </c>
      <c r="AA14" s="141">
        <v>115</v>
      </c>
      <c r="AB14" s="141">
        <v>57</v>
      </c>
      <c r="AC14" s="141">
        <v>71</v>
      </c>
      <c r="AD14" s="141">
        <v>97</v>
      </c>
      <c r="AE14" s="141">
        <v>114</v>
      </c>
      <c r="AF14" s="141">
        <v>114</v>
      </c>
      <c r="AG14" s="141">
        <v>214</v>
      </c>
    </row>
    <row r="15" spans="1:33" s="142" customFormat="1">
      <c r="A15" s="138" t="s">
        <v>28</v>
      </c>
      <c r="B15" s="139" t="s">
        <v>17</v>
      </c>
      <c r="C15" s="140">
        <f t="shared" si="0"/>
        <v>7946256.191485716</v>
      </c>
      <c r="D15" s="140">
        <f t="shared" si="1"/>
        <v>4827</v>
      </c>
      <c r="E15" s="141">
        <v>242</v>
      </c>
      <c r="F15" s="141">
        <v>323</v>
      </c>
      <c r="G15" s="141">
        <v>524</v>
      </c>
      <c r="H15" s="141">
        <v>93</v>
      </c>
      <c r="I15" s="141">
        <v>326</v>
      </c>
      <c r="J15" s="141">
        <v>187</v>
      </c>
      <c r="K15" s="141">
        <v>186</v>
      </c>
      <c r="L15" s="141">
        <v>74</v>
      </c>
      <c r="M15" s="141">
        <v>371</v>
      </c>
      <c r="N15" s="141">
        <v>325</v>
      </c>
      <c r="O15" s="141">
        <v>245</v>
      </c>
      <c r="P15" s="141">
        <v>368</v>
      </c>
      <c r="Q15" s="141">
        <v>409</v>
      </c>
      <c r="R15" s="141">
        <v>114</v>
      </c>
      <c r="S15" s="141">
        <v>164</v>
      </c>
      <c r="T15" s="141">
        <v>78</v>
      </c>
      <c r="U15" s="141">
        <v>117</v>
      </c>
      <c r="V15" s="141">
        <v>141</v>
      </c>
      <c r="W15" s="141">
        <v>31</v>
      </c>
      <c r="X15" s="141">
        <v>31</v>
      </c>
      <c r="Y15" s="141">
        <v>26</v>
      </c>
      <c r="Z15" s="141">
        <v>31</v>
      </c>
      <c r="AA15" s="141">
        <v>57</v>
      </c>
      <c r="AB15" s="141">
        <v>29</v>
      </c>
      <c r="AC15" s="141">
        <v>39</v>
      </c>
      <c r="AD15" s="141">
        <v>53</v>
      </c>
      <c r="AE15" s="141">
        <v>63</v>
      </c>
      <c r="AF15" s="141">
        <v>63</v>
      </c>
      <c r="AG15" s="141">
        <v>117</v>
      </c>
    </row>
    <row r="16" spans="1:33">
      <c r="A16" s="13" t="s">
        <v>29</v>
      </c>
      <c r="B16" s="11" t="s">
        <v>17</v>
      </c>
      <c r="C16" s="12">
        <f t="shared" si="0"/>
        <v>8173503.882042856</v>
      </c>
      <c r="D16" s="12">
        <f t="shared" si="1"/>
        <v>5212</v>
      </c>
      <c r="E16" s="68">
        <v>264</v>
      </c>
      <c r="F16" s="68">
        <v>352</v>
      </c>
      <c r="G16" s="68">
        <v>572</v>
      </c>
      <c r="H16" s="68">
        <v>102</v>
      </c>
      <c r="I16" s="68">
        <v>356</v>
      </c>
      <c r="J16" s="68">
        <v>203</v>
      </c>
      <c r="K16" s="68">
        <v>202</v>
      </c>
      <c r="L16" s="68">
        <v>81</v>
      </c>
      <c r="M16" s="68">
        <v>405</v>
      </c>
      <c r="N16" s="68">
        <v>354</v>
      </c>
      <c r="O16" s="68">
        <v>268</v>
      </c>
      <c r="P16" s="68">
        <v>402</v>
      </c>
      <c r="Q16" s="68">
        <v>446</v>
      </c>
      <c r="R16" s="68">
        <v>125</v>
      </c>
      <c r="S16" s="68">
        <v>178</v>
      </c>
      <c r="T16" s="68">
        <v>85</v>
      </c>
      <c r="U16" s="68">
        <v>127</v>
      </c>
      <c r="V16" s="68">
        <v>154</v>
      </c>
      <c r="W16" s="68">
        <v>35</v>
      </c>
      <c r="X16" s="68">
        <v>35</v>
      </c>
      <c r="Y16" s="68">
        <v>29</v>
      </c>
      <c r="Z16" s="68">
        <v>35</v>
      </c>
      <c r="AA16" s="68">
        <v>65</v>
      </c>
      <c r="AB16" s="68">
        <v>32</v>
      </c>
      <c r="AC16" s="68">
        <v>36</v>
      </c>
      <c r="AD16" s="68">
        <v>48</v>
      </c>
      <c r="AE16" s="68">
        <v>57</v>
      </c>
      <c r="AF16" s="68">
        <v>57</v>
      </c>
      <c r="AG16" s="68">
        <v>107</v>
      </c>
    </row>
    <row r="17" spans="1:33">
      <c r="A17" s="13" t="s">
        <v>30</v>
      </c>
      <c r="B17" s="11" t="s">
        <v>17</v>
      </c>
      <c r="C17" s="12">
        <f t="shared" si="0"/>
        <v>11837845.573285714</v>
      </c>
      <c r="D17" s="12">
        <f t="shared" si="1"/>
        <v>7080</v>
      </c>
      <c r="E17" s="68">
        <v>352</v>
      </c>
      <c r="F17" s="68">
        <v>469</v>
      </c>
      <c r="G17" s="68">
        <v>762</v>
      </c>
      <c r="H17" s="68">
        <v>136</v>
      </c>
      <c r="I17" s="68">
        <v>475</v>
      </c>
      <c r="J17" s="68">
        <v>271</v>
      </c>
      <c r="K17" s="68">
        <v>270</v>
      </c>
      <c r="L17" s="68">
        <v>108</v>
      </c>
      <c r="M17" s="68">
        <v>540</v>
      </c>
      <c r="N17" s="68">
        <v>473</v>
      </c>
      <c r="O17" s="68">
        <v>357</v>
      </c>
      <c r="P17" s="68">
        <v>535</v>
      </c>
      <c r="Q17" s="68">
        <v>595</v>
      </c>
      <c r="R17" s="68">
        <v>167</v>
      </c>
      <c r="S17" s="68">
        <v>238</v>
      </c>
      <c r="T17" s="68">
        <v>113</v>
      </c>
      <c r="U17" s="68">
        <v>170</v>
      </c>
      <c r="V17" s="68">
        <v>205</v>
      </c>
      <c r="W17" s="68">
        <v>54</v>
      </c>
      <c r="X17" s="68">
        <v>54</v>
      </c>
      <c r="Y17" s="68">
        <v>45</v>
      </c>
      <c r="Z17" s="68">
        <v>54</v>
      </c>
      <c r="AA17" s="68">
        <v>100</v>
      </c>
      <c r="AB17" s="68">
        <v>50</v>
      </c>
      <c r="AC17" s="68">
        <v>57</v>
      </c>
      <c r="AD17" s="68">
        <v>77</v>
      </c>
      <c r="AE17" s="68">
        <v>91</v>
      </c>
      <c r="AF17" s="68">
        <v>91</v>
      </c>
      <c r="AG17" s="68">
        <v>171</v>
      </c>
    </row>
    <row r="18" spans="1:33">
      <c r="A18" s="13" t="s">
        <v>31</v>
      </c>
      <c r="B18" s="11" t="s">
        <v>17</v>
      </c>
      <c r="C18" s="12">
        <f t="shared" si="0"/>
        <v>7304356.7799428571</v>
      </c>
      <c r="D18" s="12">
        <f t="shared" si="1"/>
        <v>4092</v>
      </c>
      <c r="E18" s="68">
        <v>198</v>
      </c>
      <c r="F18" s="68">
        <v>264</v>
      </c>
      <c r="G18" s="68">
        <v>429</v>
      </c>
      <c r="H18" s="68">
        <v>76</v>
      </c>
      <c r="I18" s="68">
        <v>267</v>
      </c>
      <c r="J18" s="68">
        <v>153</v>
      </c>
      <c r="K18" s="68">
        <v>152</v>
      </c>
      <c r="L18" s="68">
        <v>61</v>
      </c>
      <c r="M18" s="68">
        <v>303</v>
      </c>
      <c r="N18" s="68">
        <v>266</v>
      </c>
      <c r="O18" s="68">
        <v>201</v>
      </c>
      <c r="P18" s="68">
        <v>301</v>
      </c>
      <c r="Q18" s="68">
        <v>335</v>
      </c>
      <c r="R18" s="68">
        <v>94</v>
      </c>
      <c r="S18" s="68">
        <v>134</v>
      </c>
      <c r="T18" s="68">
        <v>64</v>
      </c>
      <c r="U18" s="68">
        <v>95</v>
      </c>
      <c r="V18" s="68">
        <v>115</v>
      </c>
      <c r="W18" s="68">
        <v>42</v>
      </c>
      <c r="X18" s="68">
        <v>42</v>
      </c>
      <c r="Y18" s="68">
        <v>35</v>
      </c>
      <c r="Z18" s="68">
        <v>42</v>
      </c>
      <c r="AA18" s="68">
        <v>79</v>
      </c>
      <c r="AB18" s="68">
        <v>39</v>
      </c>
      <c r="AC18" s="68">
        <v>36</v>
      </c>
      <c r="AD18" s="68">
        <v>48</v>
      </c>
      <c r="AE18" s="68">
        <v>57</v>
      </c>
      <c r="AF18" s="68">
        <v>57</v>
      </c>
      <c r="AG18" s="68">
        <v>107</v>
      </c>
    </row>
    <row r="19" spans="1:33">
      <c r="A19" s="13" t="s">
        <v>32</v>
      </c>
      <c r="B19" s="11" t="s">
        <v>17</v>
      </c>
      <c r="C19" s="12">
        <f t="shared" si="0"/>
        <v>7186192.5146857137</v>
      </c>
      <c r="D19" s="12">
        <f t="shared" si="1"/>
        <v>4067</v>
      </c>
      <c r="E19" s="68">
        <v>198</v>
      </c>
      <c r="F19" s="68">
        <v>264</v>
      </c>
      <c r="G19" s="68">
        <v>429</v>
      </c>
      <c r="H19" s="68">
        <v>76</v>
      </c>
      <c r="I19" s="68">
        <v>267</v>
      </c>
      <c r="J19" s="68">
        <v>153</v>
      </c>
      <c r="K19" s="68">
        <v>152</v>
      </c>
      <c r="L19" s="68">
        <v>61</v>
      </c>
      <c r="M19" s="68">
        <v>303</v>
      </c>
      <c r="N19" s="68">
        <v>266</v>
      </c>
      <c r="O19" s="68">
        <v>201</v>
      </c>
      <c r="P19" s="68">
        <v>301</v>
      </c>
      <c r="Q19" s="68">
        <v>335</v>
      </c>
      <c r="R19" s="68">
        <v>94</v>
      </c>
      <c r="S19" s="68">
        <v>134</v>
      </c>
      <c r="T19" s="68">
        <v>64</v>
      </c>
      <c r="U19" s="68">
        <v>95</v>
      </c>
      <c r="V19" s="68">
        <v>115</v>
      </c>
      <c r="W19" s="68">
        <v>38</v>
      </c>
      <c r="X19" s="68">
        <v>38</v>
      </c>
      <c r="Y19" s="68">
        <v>32</v>
      </c>
      <c r="Z19" s="68">
        <v>38</v>
      </c>
      <c r="AA19" s="68">
        <v>72</v>
      </c>
      <c r="AB19" s="68">
        <v>36</v>
      </c>
      <c r="AC19" s="68">
        <v>36</v>
      </c>
      <c r="AD19" s="68">
        <v>48</v>
      </c>
      <c r="AE19" s="68">
        <v>57</v>
      </c>
      <c r="AF19" s="68">
        <v>57</v>
      </c>
      <c r="AG19" s="68">
        <v>107</v>
      </c>
    </row>
    <row r="20" spans="1:33">
      <c r="A20" s="13" t="s">
        <v>33</v>
      </c>
      <c r="B20" s="11" t="s">
        <v>17</v>
      </c>
      <c r="C20" s="12">
        <f t="shared" si="0"/>
        <v>13518787.228057142</v>
      </c>
      <c r="D20" s="12">
        <f t="shared" si="1"/>
        <v>6335</v>
      </c>
      <c r="E20" s="68">
        <v>285</v>
      </c>
      <c r="F20" s="68">
        <v>379</v>
      </c>
      <c r="G20" s="68">
        <v>620</v>
      </c>
      <c r="H20" s="68">
        <v>107</v>
      </c>
      <c r="I20" s="68">
        <v>387</v>
      </c>
      <c r="J20" s="68">
        <v>224</v>
      </c>
      <c r="K20" s="68">
        <v>219</v>
      </c>
      <c r="L20" s="68">
        <v>86</v>
      </c>
      <c r="M20" s="68">
        <v>438</v>
      </c>
      <c r="N20" s="68">
        <v>386</v>
      </c>
      <c r="O20" s="68">
        <v>289</v>
      </c>
      <c r="P20" s="68">
        <v>432</v>
      </c>
      <c r="Q20" s="68">
        <v>485</v>
      </c>
      <c r="R20" s="68">
        <v>135</v>
      </c>
      <c r="S20" s="68">
        <v>193</v>
      </c>
      <c r="T20" s="68">
        <v>91</v>
      </c>
      <c r="U20" s="68">
        <v>138</v>
      </c>
      <c r="V20" s="68">
        <v>165</v>
      </c>
      <c r="W20" s="68">
        <v>91</v>
      </c>
      <c r="X20" s="68">
        <v>91</v>
      </c>
      <c r="Y20" s="68">
        <v>75</v>
      </c>
      <c r="Z20" s="68">
        <v>91</v>
      </c>
      <c r="AA20" s="68">
        <v>172</v>
      </c>
      <c r="AB20" s="68">
        <v>87</v>
      </c>
      <c r="AC20" s="68">
        <v>79</v>
      </c>
      <c r="AD20" s="68">
        <v>108</v>
      </c>
      <c r="AE20" s="68">
        <v>124</v>
      </c>
      <c r="AF20" s="68">
        <v>124</v>
      </c>
      <c r="AG20" s="68">
        <v>234</v>
      </c>
    </row>
    <row r="21" spans="1:33">
      <c r="A21" s="84" t="s">
        <v>34</v>
      </c>
      <c r="B21" s="84"/>
      <c r="C21" s="14">
        <f>SUM(C4:C20)</f>
        <v>150969779.86945716</v>
      </c>
      <c r="D21" s="14">
        <f t="shared" ref="D21:AG21" si="2">SUM(D4:D20)</f>
        <v>89110</v>
      </c>
      <c r="E21" s="14">
        <f t="shared" si="2"/>
        <v>4399</v>
      </c>
      <c r="F21" s="14">
        <f t="shared" si="2"/>
        <v>5864</v>
      </c>
      <c r="G21" s="14">
        <f t="shared" si="2"/>
        <v>9531</v>
      </c>
      <c r="H21" s="14">
        <f t="shared" si="2"/>
        <v>1693</v>
      </c>
      <c r="I21" s="14">
        <f t="shared" si="2"/>
        <v>5935</v>
      </c>
      <c r="J21" s="14">
        <f t="shared" si="2"/>
        <v>3393</v>
      </c>
      <c r="K21" s="14">
        <f t="shared" si="2"/>
        <v>3372</v>
      </c>
      <c r="L21" s="14">
        <f t="shared" si="2"/>
        <v>1349</v>
      </c>
      <c r="M21" s="14">
        <f t="shared" si="2"/>
        <v>6746</v>
      </c>
      <c r="N21" s="14">
        <f t="shared" si="2"/>
        <v>5907</v>
      </c>
      <c r="O21" s="14">
        <f t="shared" si="2"/>
        <v>4462</v>
      </c>
      <c r="P21" s="14">
        <f t="shared" si="2"/>
        <v>6692</v>
      </c>
      <c r="Q21" s="14">
        <f t="shared" si="2"/>
        <v>7437</v>
      </c>
      <c r="R21" s="14">
        <f t="shared" si="2"/>
        <v>2082</v>
      </c>
      <c r="S21" s="14">
        <f t="shared" si="2"/>
        <v>2972</v>
      </c>
      <c r="T21" s="14">
        <f t="shared" si="2"/>
        <v>1415</v>
      </c>
      <c r="U21" s="14">
        <f t="shared" si="2"/>
        <v>2119</v>
      </c>
      <c r="V21" s="14">
        <f t="shared" si="2"/>
        <v>2563</v>
      </c>
      <c r="W21" s="14">
        <f t="shared" si="2"/>
        <v>767</v>
      </c>
      <c r="X21" s="14">
        <f t="shared" si="2"/>
        <v>767</v>
      </c>
      <c r="Y21" s="14">
        <f t="shared" si="2"/>
        <v>638</v>
      </c>
      <c r="Z21" s="14">
        <f t="shared" si="2"/>
        <v>767</v>
      </c>
      <c r="AA21" s="14">
        <f t="shared" si="2"/>
        <v>1434</v>
      </c>
      <c r="AB21" s="14">
        <f t="shared" si="2"/>
        <v>717</v>
      </c>
      <c r="AC21" s="14">
        <f t="shared" si="2"/>
        <v>712</v>
      </c>
      <c r="AD21" s="14">
        <f t="shared" si="2"/>
        <v>967</v>
      </c>
      <c r="AE21" s="14">
        <f t="shared" si="2"/>
        <v>1137</v>
      </c>
      <c r="AF21" s="14">
        <f t="shared" si="2"/>
        <v>1137</v>
      </c>
      <c r="AG21" s="14">
        <f t="shared" si="2"/>
        <v>2136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G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A14" sqref="A14:XFD14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4.140625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2" width="7.5703125" style="3" customWidth="1"/>
    <col min="33" max="33" width="15.42578125" style="3" bestFit="1" customWidth="1"/>
    <col min="34" max="16384" width="9.140625" style="4"/>
  </cols>
  <sheetData>
    <row r="1" spans="1:33" ht="14.25">
      <c r="A1" s="1" t="s">
        <v>250</v>
      </c>
      <c r="F1" s="15"/>
      <c r="U1" s="15"/>
    </row>
    <row r="2" spans="1:33" s="2" customFormat="1">
      <c r="C2" s="3"/>
      <c r="D2" s="5" t="s">
        <v>0</v>
      </c>
      <c r="E2" s="6">
        <v>780</v>
      </c>
      <c r="F2" s="6">
        <v>790</v>
      </c>
      <c r="G2" s="6">
        <v>760</v>
      </c>
      <c r="H2" s="6">
        <v>935</v>
      </c>
      <c r="I2" s="6">
        <v>835</v>
      </c>
      <c r="J2" s="6">
        <v>920</v>
      </c>
      <c r="K2" s="6">
        <v>890</v>
      </c>
      <c r="L2" s="6">
        <v>1025</v>
      </c>
      <c r="M2" s="6">
        <v>960</v>
      </c>
      <c r="N2" s="6">
        <v>1200</v>
      </c>
      <c r="O2" s="6">
        <v>960</v>
      </c>
      <c r="P2" s="6">
        <v>990</v>
      </c>
      <c r="Q2" s="6">
        <v>1103</v>
      </c>
      <c r="R2" s="6">
        <v>1100</v>
      </c>
      <c r="S2" s="6">
        <v>1150</v>
      </c>
      <c r="T2" s="6">
        <v>1170</v>
      </c>
      <c r="U2" s="6">
        <v>1220</v>
      </c>
      <c r="V2" s="6">
        <v>1260</v>
      </c>
      <c r="W2" s="6">
        <v>3640</v>
      </c>
      <c r="X2" s="6">
        <v>4050</v>
      </c>
      <c r="Y2" s="6">
        <v>4150</v>
      </c>
      <c r="Z2" s="6">
        <v>5170</v>
      </c>
      <c r="AA2" s="6">
        <v>5365</v>
      </c>
      <c r="AB2" s="6">
        <v>6570</v>
      </c>
      <c r="AC2" s="6">
        <v>7790</v>
      </c>
      <c r="AD2" s="6">
        <v>7800</v>
      </c>
      <c r="AE2" s="6">
        <v>7980</v>
      </c>
      <c r="AF2" s="76">
        <v>9300</v>
      </c>
      <c r="AG2" s="79">
        <v>10270</v>
      </c>
    </row>
    <row r="3" spans="1:33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236</v>
      </c>
      <c r="J3" s="9" t="s">
        <v>9</v>
      </c>
      <c r="K3" s="9" t="s">
        <v>237</v>
      </c>
      <c r="L3" s="9" t="s">
        <v>238</v>
      </c>
      <c r="M3" s="9" t="s">
        <v>10</v>
      </c>
      <c r="N3" s="9" t="s">
        <v>234</v>
      </c>
      <c r="O3" s="9" t="s">
        <v>11</v>
      </c>
      <c r="P3" s="9" t="s">
        <v>12</v>
      </c>
      <c r="Q3" s="9" t="s">
        <v>245</v>
      </c>
      <c r="R3" s="9" t="s">
        <v>242</v>
      </c>
      <c r="S3" s="9" t="s">
        <v>239</v>
      </c>
      <c r="T3" s="9" t="s">
        <v>240</v>
      </c>
      <c r="U3" s="9" t="s">
        <v>41</v>
      </c>
      <c r="V3" s="9" t="s">
        <v>243</v>
      </c>
      <c r="W3" s="9" t="s">
        <v>235</v>
      </c>
      <c r="X3" s="9" t="s">
        <v>13</v>
      </c>
      <c r="Y3" s="9" t="s">
        <v>232</v>
      </c>
      <c r="Z3" s="9" t="s">
        <v>241</v>
      </c>
      <c r="AA3" s="9" t="s">
        <v>246</v>
      </c>
      <c r="AB3" s="9" t="s">
        <v>233</v>
      </c>
      <c r="AC3" s="9" t="s">
        <v>244</v>
      </c>
      <c r="AD3" s="9" t="s">
        <v>247</v>
      </c>
      <c r="AE3" s="9" t="s">
        <v>14</v>
      </c>
      <c r="AF3" s="77" t="s">
        <v>15</v>
      </c>
      <c r="AG3" s="9" t="s">
        <v>248</v>
      </c>
    </row>
    <row r="4" spans="1:33">
      <c r="A4" s="13" t="s">
        <v>16</v>
      </c>
      <c r="B4" s="11" t="s">
        <v>17</v>
      </c>
      <c r="C4" s="12">
        <f t="shared" ref="C4:C20" si="0">SUMPRODUCT($E$2:$AG$2,E4:AG4)</f>
        <v>5514706</v>
      </c>
      <c r="D4" s="12">
        <f t="shared" ref="D4:D20" si="1">SUM(E4:AG4)</f>
        <v>3478</v>
      </c>
      <c r="E4" s="12">
        <v>176</v>
      </c>
      <c r="F4" s="12">
        <v>235</v>
      </c>
      <c r="G4" s="12">
        <v>381</v>
      </c>
      <c r="H4" s="12">
        <v>68</v>
      </c>
      <c r="I4" s="12">
        <v>237</v>
      </c>
      <c r="J4" s="12">
        <v>136</v>
      </c>
      <c r="K4" s="12">
        <v>135</v>
      </c>
      <c r="L4" s="12">
        <v>54</v>
      </c>
      <c r="M4" s="12">
        <v>270</v>
      </c>
      <c r="N4" s="12">
        <v>236</v>
      </c>
      <c r="O4" s="12">
        <v>178</v>
      </c>
      <c r="P4" s="12">
        <v>268</v>
      </c>
      <c r="Q4" s="12">
        <v>297</v>
      </c>
      <c r="R4" s="12">
        <v>83</v>
      </c>
      <c r="S4" s="12">
        <v>119</v>
      </c>
      <c r="T4" s="12">
        <v>57</v>
      </c>
      <c r="U4" s="12">
        <v>85</v>
      </c>
      <c r="V4" s="12">
        <v>103</v>
      </c>
      <c r="W4" s="12">
        <v>27</v>
      </c>
      <c r="X4" s="12">
        <v>27</v>
      </c>
      <c r="Y4" s="12">
        <v>22</v>
      </c>
      <c r="Z4" s="12">
        <v>27</v>
      </c>
      <c r="AA4" s="12">
        <v>50</v>
      </c>
      <c r="AB4" s="12">
        <v>25</v>
      </c>
      <c r="AC4" s="12">
        <v>21</v>
      </c>
      <c r="AD4" s="12">
        <v>29</v>
      </c>
      <c r="AE4" s="12">
        <v>34</v>
      </c>
      <c r="AF4" s="80">
        <v>34</v>
      </c>
      <c r="AG4" s="12">
        <v>64</v>
      </c>
    </row>
    <row r="5" spans="1:33">
      <c r="A5" s="13" t="s">
        <v>18</v>
      </c>
      <c r="B5" s="11" t="s">
        <v>17</v>
      </c>
      <c r="C5" s="12">
        <f t="shared" si="0"/>
        <v>14987961</v>
      </c>
      <c r="D5" s="12">
        <f t="shared" si="1"/>
        <v>7871</v>
      </c>
      <c r="E5" s="12">
        <v>374</v>
      </c>
      <c r="F5" s="12">
        <v>498</v>
      </c>
      <c r="G5" s="12">
        <v>810</v>
      </c>
      <c r="H5" s="12">
        <v>144</v>
      </c>
      <c r="I5" s="12">
        <v>505</v>
      </c>
      <c r="J5" s="12">
        <v>288</v>
      </c>
      <c r="K5" s="12">
        <v>287</v>
      </c>
      <c r="L5" s="12">
        <v>115</v>
      </c>
      <c r="M5" s="12">
        <v>573</v>
      </c>
      <c r="N5" s="12">
        <v>502</v>
      </c>
      <c r="O5" s="12">
        <v>379</v>
      </c>
      <c r="P5" s="12">
        <v>569</v>
      </c>
      <c r="Q5" s="12">
        <v>632</v>
      </c>
      <c r="R5" s="12">
        <v>177</v>
      </c>
      <c r="S5" s="12">
        <v>253</v>
      </c>
      <c r="T5" s="12">
        <v>120</v>
      </c>
      <c r="U5" s="12">
        <v>180</v>
      </c>
      <c r="V5" s="12">
        <v>218</v>
      </c>
      <c r="W5" s="12">
        <v>96</v>
      </c>
      <c r="X5" s="12">
        <v>96</v>
      </c>
      <c r="Y5" s="12">
        <v>80</v>
      </c>
      <c r="Z5" s="12">
        <v>96</v>
      </c>
      <c r="AA5" s="12">
        <v>179</v>
      </c>
      <c r="AB5" s="12">
        <v>90</v>
      </c>
      <c r="AC5" s="12">
        <v>71</v>
      </c>
      <c r="AD5" s="12">
        <v>97</v>
      </c>
      <c r="AE5" s="12">
        <v>114</v>
      </c>
      <c r="AF5" s="80">
        <v>114</v>
      </c>
      <c r="AG5" s="12">
        <v>214</v>
      </c>
    </row>
    <row r="6" spans="1:33">
      <c r="A6" s="13" t="s">
        <v>19</v>
      </c>
      <c r="B6" s="11" t="s">
        <v>17</v>
      </c>
      <c r="C6" s="12">
        <f t="shared" si="0"/>
        <v>5055633</v>
      </c>
      <c r="D6" s="12">
        <f t="shared" si="1"/>
        <v>2395</v>
      </c>
      <c r="E6" s="12">
        <v>110</v>
      </c>
      <c r="F6" s="12">
        <v>147</v>
      </c>
      <c r="G6" s="12">
        <v>238</v>
      </c>
      <c r="H6" s="12">
        <v>42</v>
      </c>
      <c r="I6" s="12">
        <v>148</v>
      </c>
      <c r="J6" s="12">
        <v>85</v>
      </c>
      <c r="K6" s="12">
        <v>84</v>
      </c>
      <c r="L6" s="12">
        <v>34</v>
      </c>
      <c r="M6" s="12">
        <v>169</v>
      </c>
      <c r="N6" s="12">
        <v>148</v>
      </c>
      <c r="O6" s="12">
        <v>112</v>
      </c>
      <c r="P6" s="12">
        <v>167</v>
      </c>
      <c r="Q6" s="12">
        <v>186</v>
      </c>
      <c r="R6" s="12">
        <v>52</v>
      </c>
      <c r="S6" s="12">
        <v>74</v>
      </c>
      <c r="T6" s="12">
        <v>35</v>
      </c>
      <c r="U6" s="12">
        <v>53</v>
      </c>
      <c r="V6" s="12">
        <v>64</v>
      </c>
      <c r="W6" s="12">
        <v>31</v>
      </c>
      <c r="X6" s="12">
        <v>31</v>
      </c>
      <c r="Y6" s="12">
        <v>26</v>
      </c>
      <c r="Z6" s="12">
        <v>31</v>
      </c>
      <c r="AA6" s="12">
        <v>57</v>
      </c>
      <c r="AB6" s="12">
        <v>29</v>
      </c>
      <c r="AC6" s="12">
        <v>28</v>
      </c>
      <c r="AD6" s="12">
        <v>39</v>
      </c>
      <c r="AE6" s="12">
        <v>45</v>
      </c>
      <c r="AF6" s="80">
        <v>45</v>
      </c>
      <c r="AG6" s="12">
        <v>85</v>
      </c>
    </row>
    <row r="7" spans="1:33">
      <c r="A7" s="13" t="s">
        <v>20</v>
      </c>
      <c r="B7" s="11" t="s">
        <v>17</v>
      </c>
      <c r="C7" s="12">
        <f t="shared" si="0"/>
        <v>10631813</v>
      </c>
      <c r="D7" s="12">
        <f t="shared" si="1"/>
        <v>5520</v>
      </c>
      <c r="E7" s="12">
        <v>264</v>
      </c>
      <c r="F7" s="12">
        <v>352</v>
      </c>
      <c r="G7" s="12">
        <v>572</v>
      </c>
      <c r="H7" s="12">
        <v>102</v>
      </c>
      <c r="I7" s="12">
        <v>356</v>
      </c>
      <c r="J7" s="12">
        <v>203</v>
      </c>
      <c r="K7" s="12">
        <v>202</v>
      </c>
      <c r="L7" s="12">
        <v>81</v>
      </c>
      <c r="M7" s="12">
        <v>405</v>
      </c>
      <c r="N7" s="12">
        <v>354</v>
      </c>
      <c r="O7" s="12">
        <v>268</v>
      </c>
      <c r="P7" s="12">
        <v>402</v>
      </c>
      <c r="Q7" s="12">
        <v>446</v>
      </c>
      <c r="R7" s="12">
        <v>125</v>
      </c>
      <c r="S7" s="12">
        <v>178</v>
      </c>
      <c r="T7" s="12">
        <v>85</v>
      </c>
      <c r="U7" s="12">
        <v>127</v>
      </c>
      <c r="V7" s="12">
        <v>154</v>
      </c>
      <c r="W7" s="12">
        <v>54</v>
      </c>
      <c r="X7" s="12">
        <v>54</v>
      </c>
      <c r="Y7" s="12">
        <v>45</v>
      </c>
      <c r="Z7" s="12">
        <v>54</v>
      </c>
      <c r="AA7" s="12">
        <v>100</v>
      </c>
      <c r="AB7" s="12">
        <v>50</v>
      </c>
      <c r="AC7" s="12">
        <v>57</v>
      </c>
      <c r="AD7" s="12">
        <v>77</v>
      </c>
      <c r="AE7" s="12">
        <v>91</v>
      </c>
      <c r="AF7" s="80">
        <v>91</v>
      </c>
      <c r="AG7" s="12">
        <v>171</v>
      </c>
    </row>
    <row r="8" spans="1:33">
      <c r="A8" s="13" t="s">
        <v>21</v>
      </c>
      <c r="B8" s="11" t="s">
        <v>17</v>
      </c>
      <c r="C8" s="12">
        <f t="shared" si="0"/>
        <v>9947613</v>
      </c>
      <c r="D8" s="12">
        <f t="shared" si="1"/>
        <v>5456</v>
      </c>
      <c r="E8" s="12">
        <v>264</v>
      </c>
      <c r="F8" s="12">
        <v>352</v>
      </c>
      <c r="G8" s="12">
        <v>572</v>
      </c>
      <c r="H8" s="12">
        <v>102</v>
      </c>
      <c r="I8" s="12">
        <v>356</v>
      </c>
      <c r="J8" s="12">
        <v>203</v>
      </c>
      <c r="K8" s="12">
        <v>202</v>
      </c>
      <c r="L8" s="12">
        <v>81</v>
      </c>
      <c r="M8" s="12">
        <v>405</v>
      </c>
      <c r="N8" s="12">
        <v>354</v>
      </c>
      <c r="O8" s="12">
        <v>268</v>
      </c>
      <c r="P8" s="12">
        <v>402</v>
      </c>
      <c r="Q8" s="12">
        <v>446</v>
      </c>
      <c r="R8" s="12">
        <v>125</v>
      </c>
      <c r="S8" s="12">
        <v>178</v>
      </c>
      <c r="T8" s="12">
        <v>85</v>
      </c>
      <c r="U8" s="12">
        <v>127</v>
      </c>
      <c r="V8" s="12">
        <v>154</v>
      </c>
      <c r="W8" s="12">
        <v>58</v>
      </c>
      <c r="X8" s="12">
        <v>58</v>
      </c>
      <c r="Y8" s="12">
        <v>48</v>
      </c>
      <c r="Z8" s="12">
        <v>58</v>
      </c>
      <c r="AA8" s="12">
        <v>108</v>
      </c>
      <c r="AB8" s="12">
        <v>54</v>
      </c>
      <c r="AC8" s="12">
        <v>46</v>
      </c>
      <c r="AD8" s="12">
        <v>63</v>
      </c>
      <c r="AE8" s="12">
        <v>74</v>
      </c>
      <c r="AF8" s="80">
        <v>74</v>
      </c>
      <c r="AG8" s="12">
        <v>139</v>
      </c>
    </row>
    <row r="9" spans="1:33">
      <c r="A9" s="13" t="s">
        <v>22</v>
      </c>
      <c r="B9" s="11" t="s">
        <v>17</v>
      </c>
      <c r="C9" s="12">
        <f t="shared" si="0"/>
        <v>4599821</v>
      </c>
      <c r="D9" s="12">
        <f t="shared" si="1"/>
        <v>3341</v>
      </c>
      <c r="E9" s="12">
        <v>176</v>
      </c>
      <c r="F9" s="12">
        <v>235</v>
      </c>
      <c r="G9" s="12">
        <v>381</v>
      </c>
      <c r="H9" s="12">
        <v>68</v>
      </c>
      <c r="I9" s="12">
        <v>237</v>
      </c>
      <c r="J9" s="12">
        <v>136</v>
      </c>
      <c r="K9" s="12">
        <v>135</v>
      </c>
      <c r="L9" s="12">
        <v>54</v>
      </c>
      <c r="M9" s="12">
        <v>270</v>
      </c>
      <c r="N9" s="12">
        <v>236</v>
      </c>
      <c r="O9" s="12">
        <v>178</v>
      </c>
      <c r="P9" s="12">
        <v>268</v>
      </c>
      <c r="Q9" s="12">
        <v>297</v>
      </c>
      <c r="R9" s="12">
        <v>83</v>
      </c>
      <c r="S9" s="12">
        <v>119</v>
      </c>
      <c r="T9" s="12">
        <v>57</v>
      </c>
      <c r="U9" s="12">
        <v>85</v>
      </c>
      <c r="V9" s="12">
        <v>103</v>
      </c>
      <c r="W9" s="12">
        <v>15</v>
      </c>
      <c r="X9" s="12">
        <v>15</v>
      </c>
      <c r="Y9" s="12">
        <v>13</v>
      </c>
      <c r="Z9" s="12">
        <v>15</v>
      </c>
      <c r="AA9" s="12">
        <v>29</v>
      </c>
      <c r="AB9" s="12">
        <v>14</v>
      </c>
      <c r="AC9" s="12">
        <v>14</v>
      </c>
      <c r="AD9" s="12">
        <v>19</v>
      </c>
      <c r="AE9" s="12">
        <v>23</v>
      </c>
      <c r="AF9" s="80">
        <v>23</v>
      </c>
      <c r="AG9" s="12">
        <v>43</v>
      </c>
    </row>
    <row r="10" spans="1:33">
      <c r="A10" s="13" t="s">
        <v>23</v>
      </c>
      <c r="B10" s="11" t="s">
        <v>17</v>
      </c>
      <c r="C10" s="12">
        <f t="shared" si="0"/>
        <v>7017953</v>
      </c>
      <c r="D10" s="12">
        <f t="shared" si="1"/>
        <v>5036</v>
      </c>
      <c r="E10" s="12">
        <v>264</v>
      </c>
      <c r="F10" s="12">
        <v>352</v>
      </c>
      <c r="G10" s="12">
        <v>572</v>
      </c>
      <c r="H10" s="12">
        <v>102</v>
      </c>
      <c r="I10" s="12">
        <v>356</v>
      </c>
      <c r="J10" s="12">
        <v>203</v>
      </c>
      <c r="K10" s="12">
        <v>202</v>
      </c>
      <c r="L10" s="12">
        <v>81</v>
      </c>
      <c r="M10" s="12">
        <v>405</v>
      </c>
      <c r="N10" s="12">
        <v>354</v>
      </c>
      <c r="O10" s="12">
        <v>268</v>
      </c>
      <c r="P10" s="12">
        <v>402</v>
      </c>
      <c r="Q10" s="12">
        <v>446</v>
      </c>
      <c r="R10" s="12">
        <v>125</v>
      </c>
      <c r="S10" s="12">
        <v>178</v>
      </c>
      <c r="T10" s="12">
        <v>85</v>
      </c>
      <c r="U10" s="12">
        <v>127</v>
      </c>
      <c r="V10" s="12">
        <v>154</v>
      </c>
      <c r="W10" s="12">
        <v>27</v>
      </c>
      <c r="X10" s="12">
        <v>27</v>
      </c>
      <c r="Y10" s="12">
        <v>22</v>
      </c>
      <c r="Z10" s="12">
        <v>27</v>
      </c>
      <c r="AA10" s="12">
        <v>50</v>
      </c>
      <c r="AB10" s="12">
        <v>25</v>
      </c>
      <c r="AC10" s="12">
        <v>21</v>
      </c>
      <c r="AD10" s="12">
        <v>29</v>
      </c>
      <c r="AE10" s="12">
        <v>34</v>
      </c>
      <c r="AF10" s="80">
        <v>34</v>
      </c>
      <c r="AG10" s="12">
        <v>64</v>
      </c>
    </row>
    <row r="11" spans="1:33">
      <c r="A11" s="13" t="s">
        <v>24</v>
      </c>
      <c r="B11" s="11" t="s">
        <v>17</v>
      </c>
      <c r="C11" s="12">
        <f t="shared" si="0"/>
        <v>7231204</v>
      </c>
      <c r="D11" s="12">
        <f t="shared" si="1"/>
        <v>6068</v>
      </c>
      <c r="E11" s="12">
        <v>330</v>
      </c>
      <c r="F11" s="12">
        <v>440</v>
      </c>
      <c r="G11" s="12">
        <v>715</v>
      </c>
      <c r="H11" s="12">
        <v>127</v>
      </c>
      <c r="I11" s="12">
        <v>445</v>
      </c>
      <c r="J11" s="12">
        <v>254</v>
      </c>
      <c r="K11" s="12">
        <v>253</v>
      </c>
      <c r="L11" s="12">
        <v>101</v>
      </c>
      <c r="M11" s="12">
        <v>506</v>
      </c>
      <c r="N11" s="12">
        <v>443</v>
      </c>
      <c r="O11" s="12">
        <v>335</v>
      </c>
      <c r="P11" s="12">
        <v>502</v>
      </c>
      <c r="Q11" s="12">
        <v>558</v>
      </c>
      <c r="R11" s="12">
        <v>156</v>
      </c>
      <c r="S11" s="12">
        <v>223</v>
      </c>
      <c r="T11" s="12">
        <v>106</v>
      </c>
      <c r="U11" s="12">
        <v>159</v>
      </c>
      <c r="V11" s="12">
        <v>192</v>
      </c>
      <c r="W11" s="12">
        <v>15</v>
      </c>
      <c r="X11" s="12">
        <v>15</v>
      </c>
      <c r="Y11" s="12">
        <v>13</v>
      </c>
      <c r="Z11" s="12">
        <v>15</v>
      </c>
      <c r="AA11" s="12">
        <v>29</v>
      </c>
      <c r="AB11" s="12">
        <v>14</v>
      </c>
      <c r="AC11" s="12">
        <v>14</v>
      </c>
      <c r="AD11" s="12">
        <v>19</v>
      </c>
      <c r="AE11" s="12">
        <v>23</v>
      </c>
      <c r="AF11" s="80">
        <v>23</v>
      </c>
      <c r="AG11" s="12">
        <v>43</v>
      </c>
    </row>
    <row r="12" spans="1:33">
      <c r="A12" s="13" t="s">
        <v>25</v>
      </c>
      <c r="B12" s="11" t="s">
        <v>17</v>
      </c>
      <c r="C12" s="12">
        <f t="shared" si="0"/>
        <v>9282473</v>
      </c>
      <c r="D12" s="12">
        <f t="shared" si="1"/>
        <v>5346</v>
      </c>
      <c r="E12" s="12">
        <v>264</v>
      </c>
      <c r="F12" s="12">
        <v>352</v>
      </c>
      <c r="G12" s="12">
        <v>572</v>
      </c>
      <c r="H12" s="12">
        <v>102</v>
      </c>
      <c r="I12" s="12">
        <v>356</v>
      </c>
      <c r="J12" s="12">
        <v>203</v>
      </c>
      <c r="K12" s="12">
        <v>202</v>
      </c>
      <c r="L12" s="12">
        <v>81</v>
      </c>
      <c r="M12" s="12">
        <v>405</v>
      </c>
      <c r="N12" s="12">
        <v>354</v>
      </c>
      <c r="O12" s="12">
        <v>268</v>
      </c>
      <c r="P12" s="12">
        <v>402</v>
      </c>
      <c r="Q12" s="12">
        <v>446</v>
      </c>
      <c r="R12" s="12">
        <v>125</v>
      </c>
      <c r="S12" s="12">
        <v>178</v>
      </c>
      <c r="T12" s="12">
        <v>85</v>
      </c>
      <c r="U12" s="12">
        <v>127</v>
      </c>
      <c r="V12" s="12">
        <v>154</v>
      </c>
      <c r="W12" s="12">
        <v>46</v>
      </c>
      <c r="X12" s="12">
        <v>46</v>
      </c>
      <c r="Y12" s="12">
        <v>38</v>
      </c>
      <c r="Z12" s="12">
        <v>46</v>
      </c>
      <c r="AA12" s="12">
        <v>86</v>
      </c>
      <c r="AB12" s="12">
        <v>43</v>
      </c>
      <c r="AC12" s="12">
        <v>43</v>
      </c>
      <c r="AD12" s="12">
        <v>58</v>
      </c>
      <c r="AE12" s="12">
        <v>68</v>
      </c>
      <c r="AF12" s="80">
        <v>68</v>
      </c>
      <c r="AG12" s="12">
        <v>128</v>
      </c>
    </row>
    <row r="13" spans="1:33">
      <c r="A13" s="13" t="s">
        <v>26</v>
      </c>
      <c r="B13" s="11" t="s">
        <v>17</v>
      </c>
      <c r="C13" s="12">
        <f t="shared" si="0"/>
        <v>9282473</v>
      </c>
      <c r="D13" s="12">
        <f t="shared" si="1"/>
        <v>5346</v>
      </c>
      <c r="E13" s="12">
        <v>264</v>
      </c>
      <c r="F13" s="12">
        <v>352</v>
      </c>
      <c r="G13" s="12">
        <v>572</v>
      </c>
      <c r="H13" s="12">
        <v>102</v>
      </c>
      <c r="I13" s="12">
        <v>356</v>
      </c>
      <c r="J13" s="12">
        <v>203</v>
      </c>
      <c r="K13" s="12">
        <v>202</v>
      </c>
      <c r="L13" s="12">
        <v>81</v>
      </c>
      <c r="M13" s="12">
        <v>405</v>
      </c>
      <c r="N13" s="12">
        <v>354</v>
      </c>
      <c r="O13" s="12">
        <v>268</v>
      </c>
      <c r="P13" s="12">
        <v>402</v>
      </c>
      <c r="Q13" s="12">
        <v>446</v>
      </c>
      <c r="R13" s="12">
        <v>125</v>
      </c>
      <c r="S13" s="12">
        <v>178</v>
      </c>
      <c r="T13" s="12">
        <v>85</v>
      </c>
      <c r="U13" s="12">
        <v>127</v>
      </c>
      <c r="V13" s="12">
        <v>154</v>
      </c>
      <c r="W13" s="12">
        <v>46</v>
      </c>
      <c r="X13" s="12">
        <v>46</v>
      </c>
      <c r="Y13" s="12">
        <v>38</v>
      </c>
      <c r="Z13" s="12">
        <v>46</v>
      </c>
      <c r="AA13" s="12">
        <v>86</v>
      </c>
      <c r="AB13" s="12">
        <v>43</v>
      </c>
      <c r="AC13" s="12">
        <v>43</v>
      </c>
      <c r="AD13" s="12">
        <v>58</v>
      </c>
      <c r="AE13" s="12">
        <v>68</v>
      </c>
      <c r="AF13" s="80">
        <v>68</v>
      </c>
      <c r="AG13" s="12">
        <v>128</v>
      </c>
    </row>
    <row r="14" spans="1:33" ht="12" customHeight="1">
      <c r="A14" s="13" t="s">
        <v>27</v>
      </c>
      <c r="B14" s="11" t="s">
        <v>17</v>
      </c>
      <c r="C14" s="12">
        <f t="shared" si="0"/>
        <v>13857341</v>
      </c>
      <c r="D14" s="12">
        <f t="shared" si="1"/>
        <v>7640</v>
      </c>
      <c r="E14" s="12">
        <v>374</v>
      </c>
      <c r="F14" s="12">
        <v>498</v>
      </c>
      <c r="G14" s="12">
        <v>810</v>
      </c>
      <c r="H14" s="12">
        <v>144</v>
      </c>
      <c r="I14" s="12">
        <v>505</v>
      </c>
      <c r="J14" s="12">
        <v>288</v>
      </c>
      <c r="K14" s="12">
        <v>287</v>
      </c>
      <c r="L14" s="12">
        <v>115</v>
      </c>
      <c r="M14" s="12">
        <v>573</v>
      </c>
      <c r="N14" s="12">
        <v>502</v>
      </c>
      <c r="O14" s="12">
        <v>379</v>
      </c>
      <c r="P14" s="12">
        <v>569</v>
      </c>
      <c r="Q14" s="12">
        <v>632</v>
      </c>
      <c r="R14" s="12">
        <v>177</v>
      </c>
      <c r="S14" s="12">
        <v>253</v>
      </c>
      <c r="T14" s="12">
        <v>120</v>
      </c>
      <c r="U14" s="12">
        <v>180</v>
      </c>
      <c r="V14" s="12">
        <v>218</v>
      </c>
      <c r="W14" s="12">
        <v>61</v>
      </c>
      <c r="X14" s="12">
        <v>61</v>
      </c>
      <c r="Y14" s="12">
        <v>51</v>
      </c>
      <c r="Z14" s="12">
        <v>61</v>
      </c>
      <c r="AA14" s="12">
        <v>115</v>
      </c>
      <c r="AB14" s="12">
        <v>57</v>
      </c>
      <c r="AC14" s="12">
        <v>71</v>
      </c>
      <c r="AD14" s="12">
        <v>97</v>
      </c>
      <c r="AE14" s="12">
        <v>114</v>
      </c>
      <c r="AF14" s="80">
        <v>114</v>
      </c>
      <c r="AG14" s="12">
        <v>214</v>
      </c>
    </row>
    <row r="15" spans="1:33">
      <c r="A15" s="13" t="s">
        <v>28</v>
      </c>
      <c r="B15" s="11" t="s">
        <v>17</v>
      </c>
      <c r="C15" s="12">
        <f t="shared" si="0"/>
        <v>8147567</v>
      </c>
      <c r="D15" s="12">
        <f t="shared" si="1"/>
        <v>4827</v>
      </c>
      <c r="E15" s="12">
        <v>242</v>
      </c>
      <c r="F15" s="12">
        <v>323</v>
      </c>
      <c r="G15" s="12">
        <v>524</v>
      </c>
      <c r="H15" s="12">
        <v>93</v>
      </c>
      <c r="I15" s="12">
        <v>326</v>
      </c>
      <c r="J15" s="12">
        <v>187</v>
      </c>
      <c r="K15" s="12">
        <v>186</v>
      </c>
      <c r="L15" s="12">
        <v>74</v>
      </c>
      <c r="M15" s="12">
        <v>371</v>
      </c>
      <c r="N15" s="12">
        <v>325</v>
      </c>
      <c r="O15" s="12">
        <v>245</v>
      </c>
      <c r="P15" s="12">
        <v>368</v>
      </c>
      <c r="Q15" s="12">
        <v>409</v>
      </c>
      <c r="R15" s="12">
        <v>114</v>
      </c>
      <c r="S15" s="12">
        <v>164</v>
      </c>
      <c r="T15" s="12">
        <v>78</v>
      </c>
      <c r="U15" s="12">
        <v>117</v>
      </c>
      <c r="V15" s="12">
        <v>141</v>
      </c>
      <c r="W15" s="12">
        <v>31</v>
      </c>
      <c r="X15" s="12">
        <v>31</v>
      </c>
      <c r="Y15" s="12">
        <v>26</v>
      </c>
      <c r="Z15" s="12">
        <v>31</v>
      </c>
      <c r="AA15" s="12">
        <v>57</v>
      </c>
      <c r="AB15" s="12">
        <v>29</v>
      </c>
      <c r="AC15" s="12">
        <v>39</v>
      </c>
      <c r="AD15" s="12">
        <v>53</v>
      </c>
      <c r="AE15" s="12">
        <v>63</v>
      </c>
      <c r="AF15" s="80">
        <v>63</v>
      </c>
      <c r="AG15" s="12">
        <v>117</v>
      </c>
    </row>
    <row r="16" spans="1:33">
      <c r="A16" s="13" t="s">
        <v>29</v>
      </c>
      <c r="B16" s="11" t="s">
        <v>17</v>
      </c>
      <c r="C16" s="12">
        <f t="shared" si="0"/>
        <v>8380448</v>
      </c>
      <c r="D16" s="12">
        <f t="shared" si="1"/>
        <v>5212</v>
      </c>
      <c r="E16" s="12">
        <v>264</v>
      </c>
      <c r="F16" s="12">
        <v>352</v>
      </c>
      <c r="G16" s="12">
        <v>572</v>
      </c>
      <c r="H16" s="12">
        <v>102</v>
      </c>
      <c r="I16" s="12">
        <v>356</v>
      </c>
      <c r="J16" s="12">
        <v>203</v>
      </c>
      <c r="K16" s="12">
        <v>202</v>
      </c>
      <c r="L16" s="12">
        <v>81</v>
      </c>
      <c r="M16" s="12">
        <v>405</v>
      </c>
      <c r="N16" s="12">
        <v>354</v>
      </c>
      <c r="O16" s="12">
        <v>268</v>
      </c>
      <c r="P16" s="12">
        <v>402</v>
      </c>
      <c r="Q16" s="12">
        <v>446</v>
      </c>
      <c r="R16" s="12">
        <v>125</v>
      </c>
      <c r="S16" s="12">
        <v>178</v>
      </c>
      <c r="T16" s="12">
        <v>85</v>
      </c>
      <c r="U16" s="12">
        <v>127</v>
      </c>
      <c r="V16" s="12">
        <v>154</v>
      </c>
      <c r="W16" s="12">
        <v>35</v>
      </c>
      <c r="X16" s="12">
        <v>35</v>
      </c>
      <c r="Y16" s="12">
        <v>29</v>
      </c>
      <c r="Z16" s="12">
        <v>35</v>
      </c>
      <c r="AA16" s="12">
        <v>65</v>
      </c>
      <c r="AB16" s="12">
        <v>32</v>
      </c>
      <c r="AC16" s="12">
        <v>36</v>
      </c>
      <c r="AD16" s="12">
        <v>48</v>
      </c>
      <c r="AE16" s="12">
        <v>57</v>
      </c>
      <c r="AF16" s="80">
        <v>57</v>
      </c>
      <c r="AG16" s="12">
        <v>107</v>
      </c>
    </row>
    <row r="17" spans="1:33">
      <c r="A17" s="13" t="s">
        <v>30</v>
      </c>
      <c r="B17" s="11" t="s">
        <v>17</v>
      </c>
      <c r="C17" s="12">
        <f t="shared" si="0"/>
        <v>12137730</v>
      </c>
      <c r="D17" s="12">
        <f t="shared" si="1"/>
        <v>7080</v>
      </c>
      <c r="E17" s="12">
        <v>352</v>
      </c>
      <c r="F17" s="12">
        <v>469</v>
      </c>
      <c r="G17" s="12">
        <v>762</v>
      </c>
      <c r="H17" s="12">
        <v>136</v>
      </c>
      <c r="I17" s="12">
        <v>475</v>
      </c>
      <c r="J17" s="12">
        <v>271</v>
      </c>
      <c r="K17" s="12">
        <v>270</v>
      </c>
      <c r="L17" s="12">
        <v>108</v>
      </c>
      <c r="M17" s="12">
        <v>540</v>
      </c>
      <c r="N17" s="12">
        <v>473</v>
      </c>
      <c r="O17" s="12">
        <v>357</v>
      </c>
      <c r="P17" s="12">
        <v>535</v>
      </c>
      <c r="Q17" s="12">
        <v>595</v>
      </c>
      <c r="R17" s="12">
        <v>167</v>
      </c>
      <c r="S17" s="12">
        <v>238</v>
      </c>
      <c r="T17" s="12">
        <v>113</v>
      </c>
      <c r="U17" s="12">
        <v>170</v>
      </c>
      <c r="V17" s="12">
        <v>205</v>
      </c>
      <c r="W17" s="12">
        <v>54</v>
      </c>
      <c r="X17" s="12">
        <v>54</v>
      </c>
      <c r="Y17" s="12">
        <v>45</v>
      </c>
      <c r="Z17" s="12">
        <v>54</v>
      </c>
      <c r="AA17" s="12">
        <v>100</v>
      </c>
      <c r="AB17" s="12">
        <v>50</v>
      </c>
      <c r="AC17" s="12">
        <v>57</v>
      </c>
      <c r="AD17" s="12">
        <v>77</v>
      </c>
      <c r="AE17" s="12">
        <v>91</v>
      </c>
      <c r="AF17" s="80">
        <v>91</v>
      </c>
      <c r="AG17" s="12">
        <v>171</v>
      </c>
    </row>
    <row r="18" spans="1:33">
      <c r="A18" s="13" t="s">
        <v>31</v>
      </c>
      <c r="B18" s="11" t="s">
        <v>17</v>
      </c>
      <c r="C18" s="12">
        <f t="shared" si="0"/>
        <v>7489450</v>
      </c>
      <c r="D18" s="12">
        <f t="shared" si="1"/>
        <v>4092</v>
      </c>
      <c r="E18" s="12">
        <v>198</v>
      </c>
      <c r="F18" s="12">
        <v>264</v>
      </c>
      <c r="G18" s="12">
        <v>429</v>
      </c>
      <c r="H18" s="12">
        <v>76</v>
      </c>
      <c r="I18" s="12">
        <v>267</v>
      </c>
      <c r="J18" s="12">
        <v>153</v>
      </c>
      <c r="K18" s="12">
        <v>152</v>
      </c>
      <c r="L18" s="12">
        <v>61</v>
      </c>
      <c r="M18" s="12">
        <v>303</v>
      </c>
      <c r="N18" s="12">
        <v>266</v>
      </c>
      <c r="O18" s="12">
        <v>201</v>
      </c>
      <c r="P18" s="12">
        <v>301</v>
      </c>
      <c r="Q18" s="12">
        <v>335</v>
      </c>
      <c r="R18" s="12">
        <v>94</v>
      </c>
      <c r="S18" s="12">
        <v>134</v>
      </c>
      <c r="T18" s="12">
        <v>64</v>
      </c>
      <c r="U18" s="12">
        <v>95</v>
      </c>
      <c r="V18" s="12">
        <v>115</v>
      </c>
      <c r="W18" s="12">
        <v>42</v>
      </c>
      <c r="X18" s="12">
        <v>42</v>
      </c>
      <c r="Y18" s="12">
        <v>35</v>
      </c>
      <c r="Z18" s="12">
        <v>42</v>
      </c>
      <c r="AA18" s="12">
        <v>79</v>
      </c>
      <c r="AB18" s="12">
        <v>39</v>
      </c>
      <c r="AC18" s="12">
        <v>36</v>
      </c>
      <c r="AD18" s="12">
        <v>48</v>
      </c>
      <c r="AE18" s="12">
        <v>57</v>
      </c>
      <c r="AF18" s="80">
        <v>57</v>
      </c>
      <c r="AG18" s="12">
        <v>107</v>
      </c>
    </row>
    <row r="19" spans="1:33">
      <c r="A19" s="13" t="s">
        <v>32</v>
      </c>
      <c r="B19" s="11" t="s">
        <v>17</v>
      </c>
      <c r="C19" s="12">
        <f t="shared" si="0"/>
        <v>7368295</v>
      </c>
      <c r="D19" s="12">
        <f t="shared" si="1"/>
        <v>4067</v>
      </c>
      <c r="E19" s="12">
        <v>198</v>
      </c>
      <c r="F19" s="12">
        <v>264</v>
      </c>
      <c r="G19" s="12">
        <v>429</v>
      </c>
      <c r="H19" s="12">
        <v>76</v>
      </c>
      <c r="I19" s="12">
        <v>267</v>
      </c>
      <c r="J19" s="12">
        <v>153</v>
      </c>
      <c r="K19" s="12">
        <v>152</v>
      </c>
      <c r="L19" s="12">
        <v>61</v>
      </c>
      <c r="M19" s="12">
        <v>303</v>
      </c>
      <c r="N19" s="12">
        <v>266</v>
      </c>
      <c r="O19" s="12">
        <v>201</v>
      </c>
      <c r="P19" s="12">
        <v>301</v>
      </c>
      <c r="Q19" s="12">
        <v>335</v>
      </c>
      <c r="R19" s="12">
        <v>94</v>
      </c>
      <c r="S19" s="12">
        <v>134</v>
      </c>
      <c r="T19" s="12">
        <v>64</v>
      </c>
      <c r="U19" s="12">
        <v>95</v>
      </c>
      <c r="V19" s="12">
        <v>115</v>
      </c>
      <c r="W19" s="12">
        <v>38</v>
      </c>
      <c r="X19" s="12">
        <v>38</v>
      </c>
      <c r="Y19" s="12">
        <v>32</v>
      </c>
      <c r="Z19" s="12">
        <v>38</v>
      </c>
      <c r="AA19" s="12">
        <v>72</v>
      </c>
      <c r="AB19" s="12">
        <v>36</v>
      </c>
      <c r="AC19" s="12">
        <v>36</v>
      </c>
      <c r="AD19" s="12">
        <v>48</v>
      </c>
      <c r="AE19" s="12">
        <v>57</v>
      </c>
      <c r="AF19" s="80">
        <v>57</v>
      </c>
      <c r="AG19" s="12">
        <v>107</v>
      </c>
    </row>
    <row r="20" spans="1:33">
      <c r="A20" s="13" t="s">
        <v>33</v>
      </c>
      <c r="B20" s="11" t="s">
        <v>17</v>
      </c>
      <c r="C20" s="12">
        <f t="shared" si="0"/>
        <v>13861765</v>
      </c>
      <c r="D20" s="12">
        <f t="shared" si="1"/>
        <v>6335</v>
      </c>
      <c r="E20" s="12">
        <v>285</v>
      </c>
      <c r="F20" s="12">
        <v>379</v>
      </c>
      <c r="G20" s="12">
        <v>620</v>
      </c>
      <c r="H20" s="12">
        <v>107</v>
      </c>
      <c r="I20" s="12">
        <v>387</v>
      </c>
      <c r="J20" s="12">
        <v>224</v>
      </c>
      <c r="K20" s="12">
        <v>219</v>
      </c>
      <c r="L20" s="12">
        <v>86</v>
      </c>
      <c r="M20" s="12">
        <v>438</v>
      </c>
      <c r="N20" s="12">
        <v>386</v>
      </c>
      <c r="O20" s="12">
        <v>289</v>
      </c>
      <c r="P20" s="12">
        <v>432</v>
      </c>
      <c r="Q20" s="12">
        <v>485</v>
      </c>
      <c r="R20" s="12">
        <v>135</v>
      </c>
      <c r="S20" s="12">
        <v>193</v>
      </c>
      <c r="T20" s="12">
        <v>91</v>
      </c>
      <c r="U20" s="12">
        <v>138</v>
      </c>
      <c r="V20" s="12">
        <v>165</v>
      </c>
      <c r="W20" s="12">
        <v>91</v>
      </c>
      <c r="X20" s="12">
        <v>91</v>
      </c>
      <c r="Y20" s="12">
        <v>75</v>
      </c>
      <c r="Z20" s="12">
        <v>91</v>
      </c>
      <c r="AA20" s="12">
        <v>172</v>
      </c>
      <c r="AB20" s="12">
        <v>87</v>
      </c>
      <c r="AC20" s="12">
        <v>79</v>
      </c>
      <c r="AD20" s="12">
        <v>108</v>
      </c>
      <c r="AE20" s="12">
        <v>124</v>
      </c>
      <c r="AF20" s="80">
        <v>124</v>
      </c>
      <c r="AG20" s="12">
        <v>234</v>
      </c>
    </row>
    <row r="21" spans="1:33">
      <c r="A21" s="84" t="s">
        <v>34</v>
      </c>
      <c r="B21" s="84"/>
      <c r="C21" s="14">
        <f>SUM(C4:C20)</f>
        <v>154794246</v>
      </c>
      <c r="D21" s="14">
        <f t="shared" ref="D21:AG21" si="2">SUM(D4:D20)</f>
        <v>89110</v>
      </c>
      <c r="E21" s="14">
        <f t="shared" si="2"/>
        <v>4399</v>
      </c>
      <c r="F21" s="14">
        <f t="shared" si="2"/>
        <v>5864</v>
      </c>
      <c r="G21" s="14">
        <f t="shared" si="2"/>
        <v>9531</v>
      </c>
      <c r="H21" s="14">
        <f t="shared" si="2"/>
        <v>1693</v>
      </c>
      <c r="I21" s="14">
        <f t="shared" si="2"/>
        <v>5935</v>
      </c>
      <c r="J21" s="14">
        <f t="shared" si="2"/>
        <v>3393</v>
      </c>
      <c r="K21" s="14">
        <f t="shared" si="2"/>
        <v>3372</v>
      </c>
      <c r="L21" s="14">
        <f t="shared" si="2"/>
        <v>1349</v>
      </c>
      <c r="M21" s="14">
        <f t="shared" si="2"/>
        <v>6746</v>
      </c>
      <c r="N21" s="14">
        <f t="shared" si="2"/>
        <v>5907</v>
      </c>
      <c r="O21" s="14">
        <f t="shared" si="2"/>
        <v>4462</v>
      </c>
      <c r="P21" s="14">
        <f t="shared" si="2"/>
        <v>6692</v>
      </c>
      <c r="Q21" s="14">
        <f t="shared" si="2"/>
        <v>7437</v>
      </c>
      <c r="R21" s="14">
        <f t="shared" si="2"/>
        <v>2082</v>
      </c>
      <c r="S21" s="14">
        <f t="shared" si="2"/>
        <v>2972</v>
      </c>
      <c r="T21" s="14">
        <f t="shared" si="2"/>
        <v>1415</v>
      </c>
      <c r="U21" s="14">
        <f t="shared" si="2"/>
        <v>2119</v>
      </c>
      <c r="V21" s="14">
        <f t="shared" si="2"/>
        <v>2563</v>
      </c>
      <c r="W21" s="14">
        <f t="shared" si="2"/>
        <v>767</v>
      </c>
      <c r="X21" s="14">
        <f t="shared" si="2"/>
        <v>767</v>
      </c>
      <c r="Y21" s="14">
        <f t="shared" si="2"/>
        <v>638</v>
      </c>
      <c r="Z21" s="14">
        <f t="shared" si="2"/>
        <v>767</v>
      </c>
      <c r="AA21" s="14">
        <f t="shared" si="2"/>
        <v>1434</v>
      </c>
      <c r="AB21" s="14">
        <f t="shared" si="2"/>
        <v>717</v>
      </c>
      <c r="AC21" s="14">
        <f t="shared" si="2"/>
        <v>712</v>
      </c>
      <c r="AD21" s="14">
        <f t="shared" si="2"/>
        <v>967</v>
      </c>
      <c r="AE21" s="14">
        <f t="shared" si="2"/>
        <v>1137</v>
      </c>
      <c r="AF21" s="78">
        <f t="shared" si="2"/>
        <v>1137</v>
      </c>
      <c r="AG21" s="14">
        <f t="shared" si="2"/>
        <v>2136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8" sqref="F18"/>
    </sheetView>
  </sheetViews>
  <sheetFormatPr defaultColWidth="9.140625" defaultRowHeight="12.75"/>
  <cols>
    <col min="1" max="1" width="14.5703125" style="2" bestFit="1" customWidth="1"/>
    <col min="2" max="2" width="13.85546875" style="2" bestFit="1" customWidth="1"/>
    <col min="3" max="3" width="10.7109375" style="3" bestFit="1" customWidth="1"/>
    <col min="4" max="4" width="6.7109375" style="3" bestFit="1" customWidth="1"/>
    <col min="5" max="9" width="5.85546875" style="3" bestFit="1" customWidth="1"/>
    <col min="10" max="10" width="6.5703125" style="3" bestFit="1" customWidth="1"/>
    <col min="11" max="13" width="5.85546875" style="3" bestFit="1" customWidth="1"/>
    <col min="14" max="14" width="10" style="3" bestFit="1" customWidth="1"/>
    <col min="15" max="18" width="5.85546875" style="3" bestFit="1" customWidth="1"/>
    <col min="19" max="19" width="9.7109375" style="3" bestFit="1" customWidth="1"/>
    <col min="20" max="21" width="5.85546875" style="3" bestFit="1" customWidth="1"/>
    <col min="22" max="22" width="9.7109375" style="3" bestFit="1" customWidth="1"/>
    <col min="23" max="23" width="12.28515625" style="3" bestFit="1" customWidth="1"/>
    <col min="24" max="24" width="9.140625" style="3" bestFit="1" customWidth="1"/>
    <col min="25" max="28" width="8.42578125" style="3" bestFit="1" customWidth="1"/>
    <col min="29" max="32" width="8.7109375" style="3" bestFit="1" customWidth="1"/>
    <col min="33" max="33" width="11.42578125" style="3" bestFit="1" customWidth="1"/>
    <col min="34" max="16384" width="9.140625" style="4"/>
  </cols>
  <sheetData>
    <row r="1" spans="1:33" ht="14.25">
      <c r="A1" s="1" t="s">
        <v>251</v>
      </c>
      <c r="F1" s="15"/>
      <c r="U1" s="15"/>
    </row>
    <row r="2" spans="1:33" s="2" customFormat="1">
      <c r="C2" s="3"/>
      <c r="D2" s="5" t="s">
        <v>0</v>
      </c>
      <c r="E2" s="6">
        <v>780</v>
      </c>
      <c r="F2" s="6">
        <v>790</v>
      </c>
      <c r="G2" s="6">
        <v>760</v>
      </c>
      <c r="H2" s="6">
        <v>935</v>
      </c>
      <c r="I2" s="6">
        <v>835</v>
      </c>
      <c r="J2" s="6">
        <v>920</v>
      </c>
      <c r="K2" s="6">
        <v>890</v>
      </c>
      <c r="L2" s="6">
        <v>1025</v>
      </c>
      <c r="M2" s="6">
        <v>960</v>
      </c>
      <c r="N2" s="6">
        <v>1200</v>
      </c>
      <c r="O2" s="6">
        <v>960</v>
      </c>
      <c r="P2" s="6">
        <v>990</v>
      </c>
      <c r="Q2" s="6">
        <v>1103</v>
      </c>
      <c r="R2" s="6">
        <v>1100</v>
      </c>
      <c r="S2" s="6">
        <v>1150</v>
      </c>
      <c r="T2" s="6">
        <v>1170</v>
      </c>
      <c r="U2" s="6">
        <v>1220</v>
      </c>
      <c r="V2" s="6">
        <v>1260</v>
      </c>
      <c r="W2" s="6">
        <v>3640</v>
      </c>
      <c r="X2" s="6">
        <v>4050</v>
      </c>
      <c r="Y2" s="6">
        <v>4150</v>
      </c>
      <c r="Z2" s="6">
        <v>5170</v>
      </c>
      <c r="AA2" s="6">
        <v>5365</v>
      </c>
      <c r="AB2" s="6">
        <v>6570</v>
      </c>
      <c r="AC2" s="6">
        <v>7790</v>
      </c>
      <c r="AD2" s="6">
        <v>7800</v>
      </c>
      <c r="AE2" s="6">
        <v>7980</v>
      </c>
      <c r="AF2" s="6">
        <v>9300</v>
      </c>
      <c r="AG2" s="76">
        <v>10270</v>
      </c>
    </row>
    <row r="3" spans="1:33" s="10" customFormat="1" ht="32.25" customHeight="1">
      <c r="A3" s="7" t="s">
        <v>37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236</v>
      </c>
      <c r="J3" s="9" t="s">
        <v>9</v>
      </c>
      <c r="K3" s="9" t="s">
        <v>237</v>
      </c>
      <c r="L3" s="9" t="s">
        <v>238</v>
      </c>
      <c r="M3" s="9" t="s">
        <v>10</v>
      </c>
      <c r="N3" s="9" t="s">
        <v>234</v>
      </c>
      <c r="O3" s="9" t="s">
        <v>11</v>
      </c>
      <c r="P3" s="9" t="s">
        <v>12</v>
      </c>
      <c r="Q3" s="9" t="s">
        <v>245</v>
      </c>
      <c r="R3" s="9" t="s">
        <v>242</v>
      </c>
      <c r="S3" s="9" t="s">
        <v>239</v>
      </c>
      <c r="T3" s="9" t="s">
        <v>240</v>
      </c>
      <c r="U3" s="9" t="s">
        <v>41</v>
      </c>
      <c r="V3" s="9" t="s">
        <v>243</v>
      </c>
      <c r="W3" s="9" t="s">
        <v>235</v>
      </c>
      <c r="X3" s="9" t="s">
        <v>13</v>
      </c>
      <c r="Y3" s="9" t="s">
        <v>232</v>
      </c>
      <c r="Z3" s="9" t="s">
        <v>241</v>
      </c>
      <c r="AA3" s="9" t="s">
        <v>246</v>
      </c>
      <c r="AB3" s="9" t="s">
        <v>233</v>
      </c>
      <c r="AC3" s="9" t="s">
        <v>244</v>
      </c>
      <c r="AD3" s="9" t="s">
        <v>247</v>
      </c>
      <c r="AE3" s="9" t="s">
        <v>14</v>
      </c>
      <c r="AF3" s="9" t="s">
        <v>15</v>
      </c>
      <c r="AG3" s="77" t="s">
        <v>248</v>
      </c>
    </row>
    <row r="4" spans="1:33">
      <c r="A4" s="13" t="s">
        <v>230</v>
      </c>
      <c r="B4" s="11" t="s">
        <v>17</v>
      </c>
      <c r="C4" s="12">
        <f t="shared" ref="C4:C9" si="0">SUMPRODUCT($E$2:$AG$2,E4:AG4)</f>
        <v>20502667</v>
      </c>
      <c r="D4" s="12">
        <f t="shared" ref="D4:D9" si="1">SUM(E4:AG4)</f>
        <v>11349</v>
      </c>
      <c r="E4" s="12">
        <f>'Distributor Secondary'!E4+'Distributor Secondary'!E5</f>
        <v>550</v>
      </c>
      <c r="F4" s="12">
        <f>'Distributor Secondary'!F4+'Distributor Secondary'!F5</f>
        <v>733</v>
      </c>
      <c r="G4" s="12">
        <f>'Distributor Secondary'!G4+'Distributor Secondary'!G5</f>
        <v>1191</v>
      </c>
      <c r="H4" s="12">
        <f>'Distributor Secondary'!H4+'Distributor Secondary'!H5</f>
        <v>212</v>
      </c>
      <c r="I4" s="12">
        <f>'Distributor Secondary'!I4+'Distributor Secondary'!I5</f>
        <v>742</v>
      </c>
      <c r="J4" s="12">
        <f>'Distributor Secondary'!J4+'Distributor Secondary'!J5</f>
        <v>424</v>
      </c>
      <c r="K4" s="12">
        <f>'Distributor Secondary'!K4+'Distributor Secondary'!K5</f>
        <v>422</v>
      </c>
      <c r="L4" s="12">
        <f>'Distributor Secondary'!L4+'Distributor Secondary'!L5</f>
        <v>169</v>
      </c>
      <c r="M4" s="12">
        <f>'Distributor Secondary'!M4+'Distributor Secondary'!M5</f>
        <v>843</v>
      </c>
      <c r="N4" s="12">
        <f>'Distributor Secondary'!N4+'Distributor Secondary'!N5</f>
        <v>738</v>
      </c>
      <c r="O4" s="12">
        <f>'Distributor Secondary'!O4+'Distributor Secondary'!O5</f>
        <v>557</v>
      </c>
      <c r="P4" s="12">
        <f>'Distributor Secondary'!P4+'Distributor Secondary'!P5</f>
        <v>837</v>
      </c>
      <c r="Q4" s="12">
        <f>'Distributor Secondary'!Q4+'Distributor Secondary'!Q5</f>
        <v>929</v>
      </c>
      <c r="R4" s="12">
        <f>'Distributor Secondary'!R4+'Distributor Secondary'!R5</f>
        <v>260</v>
      </c>
      <c r="S4" s="12">
        <f>'Distributor Secondary'!S4+'Distributor Secondary'!S5</f>
        <v>372</v>
      </c>
      <c r="T4" s="12">
        <f>'Distributor Secondary'!T4+'Distributor Secondary'!T5</f>
        <v>177</v>
      </c>
      <c r="U4" s="12">
        <f>'Distributor Secondary'!U4+'Distributor Secondary'!U5</f>
        <v>265</v>
      </c>
      <c r="V4" s="12">
        <f>'Distributor Secondary'!V4+'Distributor Secondary'!V5</f>
        <v>321</v>
      </c>
      <c r="W4" s="12">
        <f>'Distributor Secondary'!W4+'Distributor Secondary'!W5</f>
        <v>123</v>
      </c>
      <c r="X4" s="12">
        <f>'Distributor Secondary'!X4+'Distributor Secondary'!X5</f>
        <v>123</v>
      </c>
      <c r="Y4" s="12">
        <f>'Distributor Secondary'!Y4+'Distributor Secondary'!Y5</f>
        <v>102</v>
      </c>
      <c r="Z4" s="12">
        <f>'Distributor Secondary'!Z4+'Distributor Secondary'!Z5</f>
        <v>123</v>
      </c>
      <c r="AA4" s="12">
        <f>'Distributor Secondary'!AA4+'Distributor Secondary'!AA5</f>
        <v>229</v>
      </c>
      <c r="AB4" s="12">
        <f>'Distributor Secondary'!AB4+'Distributor Secondary'!AB5</f>
        <v>115</v>
      </c>
      <c r="AC4" s="12">
        <f>'Distributor Secondary'!AC4+'Distributor Secondary'!AC5</f>
        <v>92</v>
      </c>
      <c r="AD4" s="12">
        <f>'Distributor Secondary'!AD4+'Distributor Secondary'!AD5</f>
        <v>126</v>
      </c>
      <c r="AE4" s="12">
        <f>'Distributor Secondary'!AE4+'Distributor Secondary'!AE5</f>
        <v>148</v>
      </c>
      <c r="AF4" s="12">
        <f>'Distributor Secondary'!AF4+'Distributor Secondary'!AF5</f>
        <v>148</v>
      </c>
      <c r="AG4" s="12">
        <f>'Distributor Secondary'!AG4+'Distributor Secondary'!AG5</f>
        <v>278</v>
      </c>
    </row>
    <row r="5" spans="1:33">
      <c r="A5" s="13" t="s">
        <v>231</v>
      </c>
      <c r="B5" s="11" t="s">
        <v>17</v>
      </c>
      <c r="C5" s="12">
        <f t="shared" si="0"/>
        <v>25635059</v>
      </c>
      <c r="D5" s="12">
        <f t="shared" si="1"/>
        <v>13371</v>
      </c>
      <c r="E5" s="12">
        <f>'Distributor Secondary'!E6+'Distributor Secondary'!E7+'Distributor Secondary'!E8</f>
        <v>638</v>
      </c>
      <c r="F5" s="12">
        <f>'Distributor Secondary'!F6+'Distributor Secondary'!F7+'Distributor Secondary'!F8</f>
        <v>851</v>
      </c>
      <c r="G5" s="12">
        <f>'Distributor Secondary'!G6+'Distributor Secondary'!G7+'Distributor Secondary'!G8</f>
        <v>1382</v>
      </c>
      <c r="H5" s="12">
        <f>'Distributor Secondary'!H6+'Distributor Secondary'!H7+'Distributor Secondary'!H8</f>
        <v>246</v>
      </c>
      <c r="I5" s="12">
        <f>'Distributor Secondary'!I6+'Distributor Secondary'!I7+'Distributor Secondary'!I8</f>
        <v>860</v>
      </c>
      <c r="J5" s="12">
        <f>'Distributor Secondary'!J6+'Distributor Secondary'!J7+'Distributor Secondary'!J8</f>
        <v>491</v>
      </c>
      <c r="K5" s="12">
        <f>'Distributor Secondary'!K6+'Distributor Secondary'!K7+'Distributor Secondary'!K8</f>
        <v>488</v>
      </c>
      <c r="L5" s="12">
        <f>'Distributor Secondary'!L6+'Distributor Secondary'!L7+'Distributor Secondary'!L8</f>
        <v>196</v>
      </c>
      <c r="M5" s="12">
        <f>'Distributor Secondary'!M6+'Distributor Secondary'!M7+'Distributor Secondary'!M8</f>
        <v>979</v>
      </c>
      <c r="N5" s="12">
        <f>'Distributor Secondary'!N6+'Distributor Secondary'!N7+'Distributor Secondary'!N8</f>
        <v>856</v>
      </c>
      <c r="O5" s="12">
        <f>'Distributor Secondary'!O6+'Distributor Secondary'!O7+'Distributor Secondary'!O8</f>
        <v>648</v>
      </c>
      <c r="P5" s="12">
        <f>'Distributor Secondary'!P6+'Distributor Secondary'!P7+'Distributor Secondary'!P8</f>
        <v>971</v>
      </c>
      <c r="Q5" s="12">
        <f>'Distributor Secondary'!Q6+'Distributor Secondary'!Q7+'Distributor Secondary'!Q8</f>
        <v>1078</v>
      </c>
      <c r="R5" s="12">
        <f>'Distributor Secondary'!R6+'Distributor Secondary'!R7+'Distributor Secondary'!R8</f>
        <v>302</v>
      </c>
      <c r="S5" s="12">
        <f>'Distributor Secondary'!S6+'Distributor Secondary'!S7+'Distributor Secondary'!S8</f>
        <v>430</v>
      </c>
      <c r="T5" s="12">
        <f>'Distributor Secondary'!T6+'Distributor Secondary'!T7+'Distributor Secondary'!T8</f>
        <v>205</v>
      </c>
      <c r="U5" s="12">
        <f>'Distributor Secondary'!U6+'Distributor Secondary'!U7+'Distributor Secondary'!U8</f>
        <v>307</v>
      </c>
      <c r="V5" s="12">
        <f>'Distributor Secondary'!V6+'Distributor Secondary'!V7+'Distributor Secondary'!V8</f>
        <v>372</v>
      </c>
      <c r="W5" s="12">
        <f>'Distributor Secondary'!W6+'Distributor Secondary'!W7+'Distributor Secondary'!W8</f>
        <v>143</v>
      </c>
      <c r="X5" s="12">
        <f>'Distributor Secondary'!X6+'Distributor Secondary'!X7+'Distributor Secondary'!X8</f>
        <v>143</v>
      </c>
      <c r="Y5" s="12">
        <f>'Distributor Secondary'!Y6+'Distributor Secondary'!Y7+'Distributor Secondary'!Y8</f>
        <v>119</v>
      </c>
      <c r="Z5" s="12">
        <f>'Distributor Secondary'!Z6+'Distributor Secondary'!Z7+'Distributor Secondary'!Z8</f>
        <v>143</v>
      </c>
      <c r="AA5" s="12">
        <f>'Distributor Secondary'!AA6+'Distributor Secondary'!AA7+'Distributor Secondary'!AA8</f>
        <v>265</v>
      </c>
      <c r="AB5" s="12">
        <f>'Distributor Secondary'!AB6+'Distributor Secondary'!AB7+'Distributor Secondary'!AB8</f>
        <v>133</v>
      </c>
      <c r="AC5" s="12">
        <f>'Distributor Secondary'!AC6+'Distributor Secondary'!AC7+'Distributor Secondary'!AC8</f>
        <v>131</v>
      </c>
      <c r="AD5" s="12">
        <f>'Distributor Secondary'!AD6+'Distributor Secondary'!AD7+'Distributor Secondary'!AD8</f>
        <v>179</v>
      </c>
      <c r="AE5" s="12">
        <f>'Distributor Secondary'!AE6+'Distributor Secondary'!AE7+'Distributor Secondary'!AE8</f>
        <v>210</v>
      </c>
      <c r="AF5" s="12">
        <f>'Distributor Secondary'!AF6+'Distributor Secondary'!AF7+'Distributor Secondary'!AF8</f>
        <v>210</v>
      </c>
      <c r="AG5" s="12">
        <f>'Distributor Secondary'!AG6+'Distributor Secondary'!AG7+'Distributor Secondary'!AG8</f>
        <v>395</v>
      </c>
    </row>
    <row r="6" spans="1:33">
      <c r="A6" s="13" t="s">
        <v>17</v>
      </c>
      <c r="B6" s="11" t="s">
        <v>17</v>
      </c>
      <c r="C6" s="12">
        <f t="shared" si="0"/>
        <v>26837610</v>
      </c>
      <c r="D6" s="12">
        <f t="shared" si="1"/>
        <v>16193</v>
      </c>
      <c r="E6" s="12">
        <f>'Distributor Secondary'!E9+'Distributor Secondary'!E14+'Distributor Secondary'!E16</f>
        <v>814</v>
      </c>
      <c r="F6" s="12">
        <f>'Distributor Secondary'!F9+'Distributor Secondary'!F14+'Distributor Secondary'!F16</f>
        <v>1085</v>
      </c>
      <c r="G6" s="12">
        <f>'Distributor Secondary'!G9+'Distributor Secondary'!G14+'Distributor Secondary'!G16</f>
        <v>1763</v>
      </c>
      <c r="H6" s="12">
        <f>'Distributor Secondary'!H9+'Distributor Secondary'!H14+'Distributor Secondary'!H16</f>
        <v>314</v>
      </c>
      <c r="I6" s="12">
        <f>'Distributor Secondary'!I9+'Distributor Secondary'!I14+'Distributor Secondary'!I16</f>
        <v>1098</v>
      </c>
      <c r="J6" s="12">
        <f>'Distributor Secondary'!J9+'Distributor Secondary'!J14+'Distributor Secondary'!J16</f>
        <v>627</v>
      </c>
      <c r="K6" s="12">
        <f>'Distributor Secondary'!K9+'Distributor Secondary'!K14+'Distributor Secondary'!K16</f>
        <v>624</v>
      </c>
      <c r="L6" s="12">
        <f>'Distributor Secondary'!L9+'Distributor Secondary'!L14+'Distributor Secondary'!L16</f>
        <v>250</v>
      </c>
      <c r="M6" s="12">
        <f>'Distributor Secondary'!M9+'Distributor Secondary'!M14+'Distributor Secondary'!M16</f>
        <v>1248</v>
      </c>
      <c r="N6" s="12">
        <f>'Distributor Secondary'!N9+'Distributor Secondary'!N14+'Distributor Secondary'!N16</f>
        <v>1092</v>
      </c>
      <c r="O6" s="12">
        <f>'Distributor Secondary'!O9+'Distributor Secondary'!O14+'Distributor Secondary'!O16</f>
        <v>825</v>
      </c>
      <c r="P6" s="12">
        <f>'Distributor Secondary'!P9+'Distributor Secondary'!P14+'Distributor Secondary'!P16</f>
        <v>1239</v>
      </c>
      <c r="Q6" s="12">
        <f>'Distributor Secondary'!Q9+'Distributor Secondary'!Q14+'Distributor Secondary'!Q16</f>
        <v>1375</v>
      </c>
      <c r="R6" s="12">
        <f>'Distributor Secondary'!R9+'Distributor Secondary'!R14+'Distributor Secondary'!R16</f>
        <v>385</v>
      </c>
      <c r="S6" s="12">
        <f>'Distributor Secondary'!S9+'Distributor Secondary'!S14+'Distributor Secondary'!S16</f>
        <v>550</v>
      </c>
      <c r="T6" s="12">
        <f>'Distributor Secondary'!T9+'Distributor Secondary'!T14+'Distributor Secondary'!T16</f>
        <v>262</v>
      </c>
      <c r="U6" s="12">
        <f>'Distributor Secondary'!U9+'Distributor Secondary'!U14+'Distributor Secondary'!U16</f>
        <v>392</v>
      </c>
      <c r="V6" s="12">
        <f>'Distributor Secondary'!V9+'Distributor Secondary'!V14+'Distributor Secondary'!V16</f>
        <v>475</v>
      </c>
      <c r="W6" s="12">
        <f>'Distributor Secondary'!W9+'Distributor Secondary'!W14+'Distributor Secondary'!W16</f>
        <v>111</v>
      </c>
      <c r="X6" s="12">
        <f>'Distributor Secondary'!X9+'Distributor Secondary'!X14+'Distributor Secondary'!X16</f>
        <v>111</v>
      </c>
      <c r="Y6" s="12">
        <f>'Distributor Secondary'!Y9+'Distributor Secondary'!Y14+'Distributor Secondary'!Y16</f>
        <v>93</v>
      </c>
      <c r="Z6" s="12">
        <f>'Distributor Secondary'!Z9+'Distributor Secondary'!Z14+'Distributor Secondary'!Z16</f>
        <v>111</v>
      </c>
      <c r="AA6" s="12">
        <f>'Distributor Secondary'!AA9+'Distributor Secondary'!AA14+'Distributor Secondary'!AA16</f>
        <v>209</v>
      </c>
      <c r="AB6" s="12">
        <f>'Distributor Secondary'!AB9+'Distributor Secondary'!AB14+'Distributor Secondary'!AB16</f>
        <v>103</v>
      </c>
      <c r="AC6" s="12">
        <f>'Distributor Secondary'!AC9+'Distributor Secondary'!AC14+'Distributor Secondary'!AC16</f>
        <v>121</v>
      </c>
      <c r="AD6" s="12">
        <f>'Distributor Secondary'!AD9+'Distributor Secondary'!AD14+'Distributor Secondary'!AD16</f>
        <v>164</v>
      </c>
      <c r="AE6" s="12">
        <f>'Distributor Secondary'!AE9+'Distributor Secondary'!AE14+'Distributor Secondary'!AE16</f>
        <v>194</v>
      </c>
      <c r="AF6" s="12">
        <f>'Distributor Secondary'!AF9+'Distributor Secondary'!AF14+'Distributor Secondary'!AF16</f>
        <v>194</v>
      </c>
      <c r="AG6" s="12">
        <f>'Distributor Secondary'!AG9+'Distributor Secondary'!AG14+'Distributor Secondary'!AG16</f>
        <v>364</v>
      </c>
    </row>
    <row r="7" spans="1:33">
      <c r="A7" s="13" t="s">
        <v>71</v>
      </c>
      <c r="B7" s="11" t="s">
        <v>17</v>
      </c>
      <c r="C7" s="12">
        <f t="shared" si="0"/>
        <v>33730466</v>
      </c>
      <c r="D7" s="12">
        <f t="shared" si="1"/>
        <v>20555</v>
      </c>
      <c r="E7" s="12">
        <f>'Distributor Secondary'!E10+'Distributor Secondary'!E12+'Distributor Secondary'!E13+'Distributor Secondary'!E15</f>
        <v>1034</v>
      </c>
      <c r="F7" s="12">
        <f>'Distributor Secondary'!F10+'Distributor Secondary'!F12+'Distributor Secondary'!F13+'Distributor Secondary'!F15</f>
        <v>1379</v>
      </c>
      <c r="G7" s="12">
        <f>'Distributor Secondary'!G10+'Distributor Secondary'!G12+'Distributor Secondary'!G13+'Distributor Secondary'!G15</f>
        <v>2240</v>
      </c>
      <c r="H7" s="12">
        <f>'Distributor Secondary'!H10+'Distributor Secondary'!H12+'Distributor Secondary'!H13+'Distributor Secondary'!H15</f>
        <v>399</v>
      </c>
      <c r="I7" s="12">
        <f>'Distributor Secondary'!I10+'Distributor Secondary'!I12+'Distributor Secondary'!I13+'Distributor Secondary'!I15</f>
        <v>1394</v>
      </c>
      <c r="J7" s="12">
        <f>'Distributor Secondary'!J10+'Distributor Secondary'!J12+'Distributor Secondary'!J13+'Distributor Secondary'!J15</f>
        <v>796</v>
      </c>
      <c r="K7" s="12">
        <f>'Distributor Secondary'!K10+'Distributor Secondary'!K12+'Distributor Secondary'!K13+'Distributor Secondary'!K15</f>
        <v>792</v>
      </c>
      <c r="L7" s="12">
        <f>'Distributor Secondary'!L10+'Distributor Secondary'!L12+'Distributor Secondary'!L13+'Distributor Secondary'!L15</f>
        <v>317</v>
      </c>
      <c r="M7" s="12">
        <f>'Distributor Secondary'!M10+'Distributor Secondary'!M12+'Distributor Secondary'!M13+'Distributor Secondary'!M15</f>
        <v>1586</v>
      </c>
      <c r="N7" s="12">
        <f>'Distributor Secondary'!N10+'Distributor Secondary'!N12+'Distributor Secondary'!N13+'Distributor Secondary'!N15</f>
        <v>1387</v>
      </c>
      <c r="O7" s="12">
        <f>'Distributor Secondary'!O10+'Distributor Secondary'!O12+'Distributor Secondary'!O13+'Distributor Secondary'!O15</f>
        <v>1049</v>
      </c>
      <c r="P7" s="12">
        <f>'Distributor Secondary'!P10+'Distributor Secondary'!P12+'Distributor Secondary'!P13+'Distributor Secondary'!P15</f>
        <v>1574</v>
      </c>
      <c r="Q7" s="12">
        <f>'Distributor Secondary'!Q10+'Distributor Secondary'!Q12+'Distributor Secondary'!Q13+'Distributor Secondary'!Q15</f>
        <v>1747</v>
      </c>
      <c r="R7" s="12">
        <f>'Distributor Secondary'!R10+'Distributor Secondary'!R12+'Distributor Secondary'!R13+'Distributor Secondary'!R15</f>
        <v>489</v>
      </c>
      <c r="S7" s="12">
        <f>'Distributor Secondary'!S10+'Distributor Secondary'!S12+'Distributor Secondary'!S13+'Distributor Secondary'!S15</f>
        <v>698</v>
      </c>
      <c r="T7" s="12">
        <f>'Distributor Secondary'!T10+'Distributor Secondary'!T12+'Distributor Secondary'!T13+'Distributor Secondary'!T15</f>
        <v>333</v>
      </c>
      <c r="U7" s="12">
        <f>'Distributor Secondary'!U10+'Distributor Secondary'!U12+'Distributor Secondary'!U13+'Distributor Secondary'!U15</f>
        <v>498</v>
      </c>
      <c r="V7" s="12">
        <f>'Distributor Secondary'!V10+'Distributor Secondary'!V12+'Distributor Secondary'!V13+'Distributor Secondary'!V15</f>
        <v>603</v>
      </c>
      <c r="W7" s="12">
        <f>'Distributor Secondary'!W10+'Distributor Secondary'!W12+'Distributor Secondary'!W13+'Distributor Secondary'!W15</f>
        <v>150</v>
      </c>
      <c r="X7" s="12">
        <f>'Distributor Secondary'!X10+'Distributor Secondary'!X12+'Distributor Secondary'!X13+'Distributor Secondary'!X15</f>
        <v>150</v>
      </c>
      <c r="Y7" s="12">
        <f>'Distributor Secondary'!Y10+'Distributor Secondary'!Y12+'Distributor Secondary'!Y13+'Distributor Secondary'!Y15</f>
        <v>124</v>
      </c>
      <c r="Z7" s="12">
        <f>'Distributor Secondary'!Z10+'Distributor Secondary'!Z12+'Distributor Secondary'!Z13+'Distributor Secondary'!Z15</f>
        <v>150</v>
      </c>
      <c r="AA7" s="12">
        <f>'Distributor Secondary'!AA10+'Distributor Secondary'!AA12+'Distributor Secondary'!AA13+'Distributor Secondary'!AA15</f>
        <v>279</v>
      </c>
      <c r="AB7" s="12">
        <f>'Distributor Secondary'!AB10+'Distributor Secondary'!AB12+'Distributor Secondary'!AB13+'Distributor Secondary'!AB15</f>
        <v>140</v>
      </c>
      <c r="AC7" s="12">
        <f>'Distributor Secondary'!AC10+'Distributor Secondary'!AC12+'Distributor Secondary'!AC13+'Distributor Secondary'!AC15</f>
        <v>146</v>
      </c>
      <c r="AD7" s="12">
        <f>'Distributor Secondary'!AD10+'Distributor Secondary'!AD12+'Distributor Secondary'!AD13+'Distributor Secondary'!AD15</f>
        <v>198</v>
      </c>
      <c r="AE7" s="12">
        <f>'Distributor Secondary'!AE10+'Distributor Secondary'!AE12+'Distributor Secondary'!AE13+'Distributor Secondary'!AE15</f>
        <v>233</v>
      </c>
      <c r="AF7" s="12">
        <f>'Distributor Secondary'!AF10+'Distributor Secondary'!AF12+'Distributor Secondary'!AF13+'Distributor Secondary'!AF15</f>
        <v>233</v>
      </c>
      <c r="AG7" s="12">
        <f>'Distributor Secondary'!AG10+'Distributor Secondary'!AG12+'Distributor Secondary'!AG13+'Distributor Secondary'!AG15</f>
        <v>437</v>
      </c>
    </row>
    <row r="8" spans="1:33">
      <c r="A8" s="13" t="s">
        <v>42</v>
      </c>
      <c r="B8" s="11" t="s">
        <v>17</v>
      </c>
      <c r="C8" s="12">
        <f t="shared" si="0"/>
        <v>19368934</v>
      </c>
      <c r="D8" s="12">
        <f t="shared" si="1"/>
        <v>13148</v>
      </c>
      <c r="E8" s="12">
        <f>'Distributor Secondary'!E11+'Distributor Secondary'!E17</f>
        <v>682</v>
      </c>
      <c r="F8" s="12">
        <f>'Distributor Secondary'!F11+'Distributor Secondary'!F17</f>
        <v>909</v>
      </c>
      <c r="G8" s="12">
        <f>'Distributor Secondary'!G11+'Distributor Secondary'!G17</f>
        <v>1477</v>
      </c>
      <c r="H8" s="12">
        <f>'Distributor Secondary'!H11+'Distributor Secondary'!H17</f>
        <v>263</v>
      </c>
      <c r="I8" s="12">
        <f>'Distributor Secondary'!I11+'Distributor Secondary'!I17</f>
        <v>920</v>
      </c>
      <c r="J8" s="12">
        <f>'Distributor Secondary'!J11+'Distributor Secondary'!J17</f>
        <v>525</v>
      </c>
      <c r="K8" s="12">
        <f>'Distributor Secondary'!K11+'Distributor Secondary'!K17</f>
        <v>523</v>
      </c>
      <c r="L8" s="12">
        <f>'Distributor Secondary'!L11+'Distributor Secondary'!L17</f>
        <v>209</v>
      </c>
      <c r="M8" s="12">
        <f>'Distributor Secondary'!M11+'Distributor Secondary'!M17</f>
        <v>1046</v>
      </c>
      <c r="N8" s="12">
        <f>'Distributor Secondary'!N11+'Distributor Secondary'!N17</f>
        <v>916</v>
      </c>
      <c r="O8" s="12">
        <f>'Distributor Secondary'!O11+'Distributor Secondary'!O17</f>
        <v>692</v>
      </c>
      <c r="P8" s="12">
        <f>'Distributor Secondary'!P11+'Distributor Secondary'!P17</f>
        <v>1037</v>
      </c>
      <c r="Q8" s="12">
        <f>'Distributor Secondary'!Q11+'Distributor Secondary'!Q17</f>
        <v>1153</v>
      </c>
      <c r="R8" s="12">
        <f>'Distributor Secondary'!R11+'Distributor Secondary'!R17</f>
        <v>323</v>
      </c>
      <c r="S8" s="12">
        <f>'Distributor Secondary'!S11+'Distributor Secondary'!S17</f>
        <v>461</v>
      </c>
      <c r="T8" s="12">
        <f>'Distributor Secondary'!T11+'Distributor Secondary'!T17</f>
        <v>219</v>
      </c>
      <c r="U8" s="12">
        <f>'Distributor Secondary'!U11+'Distributor Secondary'!U17</f>
        <v>329</v>
      </c>
      <c r="V8" s="12">
        <f>'Distributor Secondary'!V11+'Distributor Secondary'!V17</f>
        <v>397</v>
      </c>
      <c r="W8" s="12">
        <f>'Distributor Secondary'!W11+'Distributor Secondary'!W17</f>
        <v>69</v>
      </c>
      <c r="X8" s="12">
        <f>'Distributor Secondary'!X11+'Distributor Secondary'!X17</f>
        <v>69</v>
      </c>
      <c r="Y8" s="12">
        <f>'Distributor Secondary'!Y11+'Distributor Secondary'!Y17</f>
        <v>58</v>
      </c>
      <c r="Z8" s="12">
        <f>'Distributor Secondary'!Z11+'Distributor Secondary'!Z17</f>
        <v>69</v>
      </c>
      <c r="AA8" s="12">
        <f>'Distributor Secondary'!AA11+'Distributor Secondary'!AA17</f>
        <v>129</v>
      </c>
      <c r="AB8" s="12">
        <f>'Distributor Secondary'!AB11+'Distributor Secondary'!AB17</f>
        <v>64</v>
      </c>
      <c r="AC8" s="12">
        <f>'Distributor Secondary'!AC11+'Distributor Secondary'!AC17</f>
        <v>71</v>
      </c>
      <c r="AD8" s="12">
        <f>'Distributor Secondary'!AD11+'Distributor Secondary'!AD17</f>
        <v>96</v>
      </c>
      <c r="AE8" s="12">
        <f>'Distributor Secondary'!AE11+'Distributor Secondary'!AE17</f>
        <v>114</v>
      </c>
      <c r="AF8" s="12">
        <f>'Distributor Secondary'!AF11+'Distributor Secondary'!AF17</f>
        <v>114</v>
      </c>
      <c r="AG8" s="12">
        <f>'Distributor Secondary'!AG11+'Distributor Secondary'!AG17</f>
        <v>214</v>
      </c>
    </row>
    <row r="9" spans="1:33">
      <c r="A9" s="13" t="s">
        <v>139</v>
      </c>
      <c r="B9" s="11" t="s">
        <v>17</v>
      </c>
      <c r="C9" s="12">
        <f t="shared" si="0"/>
        <v>28719510</v>
      </c>
      <c r="D9" s="12">
        <f t="shared" si="1"/>
        <v>14494</v>
      </c>
      <c r="E9" s="12">
        <f>'Distributor Secondary'!E18+'Distributor Secondary'!E19+'Distributor Secondary'!E20</f>
        <v>681</v>
      </c>
      <c r="F9" s="12">
        <f>'Distributor Secondary'!F18+'Distributor Secondary'!F19+'Distributor Secondary'!F20</f>
        <v>907</v>
      </c>
      <c r="G9" s="12">
        <f>'Distributor Secondary'!G18+'Distributor Secondary'!G19+'Distributor Secondary'!G20</f>
        <v>1478</v>
      </c>
      <c r="H9" s="12">
        <f>'Distributor Secondary'!H18+'Distributor Secondary'!H19+'Distributor Secondary'!H20</f>
        <v>259</v>
      </c>
      <c r="I9" s="12">
        <f>'Distributor Secondary'!I18+'Distributor Secondary'!I19+'Distributor Secondary'!I20</f>
        <v>921</v>
      </c>
      <c r="J9" s="12">
        <f>'Distributor Secondary'!J18+'Distributor Secondary'!J19+'Distributor Secondary'!J20</f>
        <v>530</v>
      </c>
      <c r="K9" s="12">
        <f>'Distributor Secondary'!K18+'Distributor Secondary'!K19+'Distributor Secondary'!K20</f>
        <v>523</v>
      </c>
      <c r="L9" s="12">
        <f>'Distributor Secondary'!L18+'Distributor Secondary'!L19+'Distributor Secondary'!L20</f>
        <v>208</v>
      </c>
      <c r="M9" s="12">
        <f>'Distributor Secondary'!M18+'Distributor Secondary'!M19+'Distributor Secondary'!M20</f>
        <v>1044</v>
      </c>
      <c r="N9" s="12">
        <f>'Distributor Secondary'!N18+'Distributor Secondary'!N19+'Distributor Secondary'!N20</f>
        <v>918</v>
      </c>
      <c r="O9" s="12">
        <f>'Distributor Secondary'!O18+'Distributor Secondary'!O19+'Distributor Secondary'!O20</f>
        <v>691</v>
      </c>
      <c r="P9" s="12">
        <f>'Distributor Secondary'!P18+'Distributor Secondary'!P19+'Distributor Secondary'!P20</f>
        <v>1034</v>
      </c>
      <c r="Q9" s="12">
        <f>'Distributor Secondary'!Q18+'Distributor Secondary'!Q19+'Distributor Secondary'!Q20</f>
        <v>1155</v>
      </c>
      <c r="R9" s="12">
        <f>'Distributor Secondary'!R18+'Distributor Secondary'!R19+'Distributor Secondary'!R20</f>
        <v>323</v>
      </c>
      <c r="S9" s="12">
        <f>'Distributor Secondary'!S18+'Distributor Secondary'!S19+'Distributor Secondary'!S20</f>
        <v>461</v>
      </c>
      <c r="T9" s="12">
        <f>'Distributor Secondary'!T18+'Distributor Secondary'!T19+'Distributor Secondary'!T20</f>
        <v>219</v>
      </c>
      <c r="U9" s="12">
        <f>'Distributor Secondary'!U18+'Distributor Secondary'!U19+'Distributor Secondary'!U20</f>
        <v>328</v>
      </c>
      <c r="V9" s="12">
        <f>'Distributor Secondary'!V18+'Distributor Secondary'!V19+'Distributor Secondary'!V20</f>
        <v>395</v>
      </c>
      <c r="W9" s="12">
        <f>'Distributor Secondary'!W18+'Distributor Secondary'!W19+'Distributor Secondary'!W20</f>
        <v>171</v>
      </c>
      <c r="X9" s="12">
        <f>'Distributor Secondary'!X18+'Distributor Secondary'!X19+'Distributor Secondary'!X20</f>
        <v>171</v>
      </c>
      <c r="Y9" s="12">
        <f>'Distributor Secondary'!Y18+'Distributor Secondary'!Y19+'Distributor Secondary'!Y20</f>
        <v>142</v>
      </c>
      <c r="Z9" s="12">
        <f>'Distributor Secondary'!Z18+'Distributor Secondary'!Z19+'Distributor Secondary'!Z20</f>
        <v>171</v>
      </c>
      <c r="AA9" s="12">
        <f>'Distributor Secondary'!AA18+'Distributor Secondary'!AA19+'Distributor Secondary'!AA20</f>
        <v>323</v>
      </c>
      <c r="AB9" s="12">
        <f>'Distributor Secondary'!AB18+'Distributor Secondary'!AB19+'Distributor Secondary'!AB20</f>
        <v>162</v>
      </c>
      <c r="AC9" s="12">
        <f>'Distributor Secondary'!AC18+'Distributor Secondary'!AC19+'Distributor Secondary'!AC20</f>
        <v>151</v>
      </c>
      <c r="AD9" s="12">
        <f>'Distributor Secondary'!AD18+'Distributor Secondary'!AD19+'Distributor Secondary'!AD20</f>
        <v>204</v>
      </c>
      <c r="AE9" s="12">
        <f>'Distributor Secondary'!AE18+'Distributor Secondary'!AE19+'Distributor Secondary'!AE20</f>
        <v>238</v>
      </c>
      <c r="AF9" s="12">
        <f>'Distributor Secondary'!AF18+'Distributor Secondary'!AF19+'Distributor Secondary'!AF20</f>
        <v>238</v>
      </c>
      <c r="AG9" s="12">
        <f>'Distributor Secondary'!AG18+'Distributor Secondary'!AG19+'Distributor Secondary'!AG20</f>
        <v>448</v>
      </c>
    </row>
    <row r="10" spans="1:33">
      <c r="A10" s="84" t="s">
        <v>34</v>
      </c>
      <c r="B10" s="84"/>
      <c r="C10" s="14">
        <f>SUM(C4:C9)</f>
        <v>154794246</v>
      </c>
      <c r="D10" s="14">
        <f t="shared" ref="D10:AG10" si="2">SUM(D4:D9)</f>
        <v>89110</v>
      </c>
      <c r="E10" s="14">
        <f t="shared" si="2"/>
        <v>4399</v>
      </c>
      <c r="F10" s="14">
        <f t="shared" si="2"/>
        <v>5864</v>
      </c>
      <c r="G10" s="14">
        <f t="shared" si="2"/>
        <v>9531</v>
      </c>
      <c r="H10" s="14">
        <f t="shared" si="2"/>
        <v>1693</v>
      </c>
      <c r="I10" s="14">
        <f t="shared" si="2"/>
        <v>5935</v>
      </c>
      <c r="J10" s="14">
        <f t="shared" si="2"/>
        <v>3393</v>
      </c>
      <c r="K10" s="14">
        <f t="shared" si="2"/>
        <v>3372</v>
      </c>
      <c r="L10" s="14">
        <f t="shared" si="2"/>
        <v>1349</v>
      </c>
      <c r="M10" s="14">
        <f t="shared" si="2"/>
        <v>6746</v>
      </c>
      <c r="N10" s="14">
        <f t="shared" si="2"/>
        <v>5907</v>
      </c>
      <c r="O10" s="14">
        <f t="shared" si="2"/>
        <v>4462</v>
      </c>
      <c r="P10" s="14">
        <f t="shared" si="2"/>
        <v>6692</v>
      </c>
      <c r="Q10" s="14">
        <f t="shared" si="2"/>
        <v>7437</v>
      </c>
      <c r="R10" s="14">
        <f t="shared" si="2"/>
        <v>2082</v>
      </c>
      <c r="S10" s="14">
        <f t="shared" si="2"/>
        <v>2972</v>
      </c>
      <c r="T10" s="14">
        <f t="shared" si="2"/>
        <v>1415</v>
      </c>
      <c r="U10" s="14">
        <f t="shared" si="2"/>
        <v>2119</v>
      </c>
      <c r="V10" s="14">
        <f t="shared" si="2"/>
        <v>2563</v>
      </c>
      <c r="W10" s="14">
        <f t="shared" si="2"/>
        <v>767</v>
      </c>
      <c r="X10" s="14">
        <f t="shared" si="2"/>
        <v>767</v>
      </c>
      <c r="Y10" s="14">
        <f t="shared" si="2"/>
        <v>638</v>
      </c>
      <c r="Z10" s="14">
        <f t="shared" si="2"/>
        <v>767</v>
      </c>
      <c r="AA10" s="14">
        <f t="shared" si="2"/>
        <v>1434</v>
      </c>
      <c r="AB10" s="14">
        <f t="shared" si="2"/>
        <v>717</v>
      </c>
      <c r="AC10" s="14">
        <f t="shared" si="2"/>
        <v>712</v>
      </c>
      <c r="AD10" s="14">
        <f t="shared" si="2"/>
        <v>967</v>
      </c>
      <c r="AE10" s="14">
        <f t="shared" si="2"/>
        <v>1137</v>
      </c>
      <c r="AF10" s="14">
        <f t="shared" si="2"/>
        <v>1137</v>
      </c>
      <c r="AG10" s="14">
        <f t="shared" si="2"/>
        <v>2136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J109"/>
  <sheetViews>
    <sheetView workbookViewId="0">
      <pane xSplit="7" ySplit="2" topLeftCell="H53" activePane="bottomRight" state="frozen"/>
      <selection pane="topRight" activeCell="H1" sqref="H1"/>
      <selection pane="bottomLeft" activeCell="A3" sqref="A3"/>
      <selection pane="bottomRight" activeCell="F53" sqref="F53"/>
    </sheetView>
  </sheetViews>
  <sheetFormatPr defaultColWidth="25" defaultRowHeight="12"/>
  <cols>
    <col min="1" max="36" width="25" style="100"/>
    <col min="37" max="88" width="25" style="99"/>
    <col min="89" max="16384" width="25" style="100"/>
  </cols>
  <sheetData>
    <row r="1" spans="1:88" ht="12.75">
      <c r="A1" s="86" t="s">
        <v>35</v>
      </c>
      <c r="B1" s="86" t="s">
        <v>36</v>
      </c>
      <c r="C1" s="86" t="s">
        <v>37</v>
      </c>
      <c r="D1" s="86" t="s">
        <v>38</v>
      </c>
      <c r="E1" s="88" t="s">
        <v>39</v>
      </c>
      <c r="F1" s="85" t="s">
        <v>3</v>
      </c>
      <c r="G1" s="85" t="s">
        <v>40</v>
      </c>
      <c r="H1" s="6">
        <v>780</v>
      </c>
      <c r="I1" s="6">
        <v>790</v>
      </c>
      <c r="J1" s="6">
        <v>760</v>
      </c>
      <c r="K1" s="6">
        <v>935</v>
      </c>
      <c r="L1" s="6">
        <v>835</v>
      </c>
      <c r="M1" s="6">
        <v>920</v>
      </c>
      <c r="N1" s="6">
        <v>890</v>
      </c>
      <c r="O1" s="6">
        <v>1025</v>
      </c>
      <c r="P1" s="6">
        <v>960</v>
      </c>
      <c r="Q1" s="6">
        <v>1200</v>
      </c>
      <c r="R1" s="6">
        <v>960</v>
      </c>
      <c r="S1" s="6">
        <v>990</v>
      </c>
      <c r="T1" s="6">
        <v>1103</v>
      </c>
      <c r="U1" s="6">
        <v>1100</v>
      </c>
      <c r="V1" s="6">
        <v>1150</v>
      </c>
      <c r="W1" s="6">
        <v>1170</v>
      </c>
      <c r="X1" s="6">
        <v>1220</v>
      </c>
      <c r="Y1" s="6">
        <v>1260</v>
      </c>
      <c r="Z1" s="6">
        <v>3640</v>
      </c>
      <c r="AA1" s="6">
        <v>4050</v>
      </c>
      <c r="AB1" s="6">
        <v>4150</v>
      </c>
      <c r="AC1" s="6">
        <v>5170</v>
      </c>
      <c r="AD1" s="6">
        <v>5365</v>
      </c>
      <c r="AE1" s="6">
        <v>6570</v>
      </c>
      <c r="AF1" s="6">
        <v>7790</v>
      </c>
      <c r="AG1" s="6">
        <v>7800</v>
      </c>
      <c r="AH1" s="6">
        <v>7980</v>
      </c>
      <c r="AI1" s="6">
        <v>9300</v>
      </c>
      <c r="AJ1" s="76">
        <v>10270</v>
      </c>
    </row>
    <row r="2" spans="1:88" ht="12.75">
      <c r="A2" s="87"/>
      <c r="B2" s="87"/>
      <c r="C2" s="87"/>
      <c r="D2" s="87"/>
      <c r="E2" s="88"/>
      <c r="F2" s="85"/>
      <c r="G2" s="85"/>
      <c r="H2" s="9" t="s">
        <v>5</v>
      </c>
      <c r="I2" s="9" t="s">
        <v>6</v>
      </c>
      <c r="J2" s="9" t="s">
        <v>7</v>
      </c>
      <c r="K2" s="9" t="s">
        <v>8</v>
      </c>
      <c r="L2" s="9" t="s">
        <v>236</v>
      </c>
      <c r="M2" s="9" t="s">
        <v>9</v>
      </c>
      <c r="N2" s="9" t="s">
        <v>237</v>
      </c>
      <c r="O2" s="9" t="s">
        <v>238</v>
      </c>
      <c r="P2" s="9" t="s">
        <v>10</v>
      </c>
      <c r="Q2" s="9" t="s">
        <v>234</v>
      </c>
      <c r="R2" s="9" t="s">
        <v>11</v>
      </c>
      <c r="S2" s="9" t="s">
        <v>12</v>
      </c>
      <c r="T2" s="9" t="s">
        <v>245</v>
      </c>
      <c r="U2" s="9" t="s">
        <v>242</v>
      </c>
      <c r="V2" s="9" t="s">
        <v>239</v>
      </c>
      <c r="W2" s="9" t="s">
        <v>240</v>
      </c>
      <c r="X2" s="9" t="s">
        <v>41</v>
      </c>
      <c r="Y2" s="9" t="s">
        <v>243</v>
      </c>
      <c r="Z2" s="9" t="s">
        <v>235</v>
      </c>
      <c r="AA2" s="9" t="s">
        <v>13</v>
      </c>
      <c r="AB2" s="9" t="s">
        <v>232</v>
      </c>
      <c r="AC2" s="9" t="s">
        <v>241</v>
      </c>
      <c r="AD2" s="9" t="s">
        <v>246</v>
      </c>
      <c r="AE2" s="9" t="s">
        <v>233</v>
      </c>
      <c r="AF2" s="9" t="s">
        <v>244</v>
      </c>
      <c r="AG2" s="9" t="s">
        <v>247</v>
      </c>
      <c r="AH2" s="9" t="s">
        <v>14</v>
      </c>
      <c r="AI2" s="9" t="s">
        <v>15</v>
      </c>
      <c r="AJ2" s="81" t="s">
        <v>248</v>
      </c>
    </row>
    <row r="3" spans="1:88">
      <c r="A3" s="101" t="s">
        <v>16</v>
      </c>
      <c r="B3" s="102" t="s">
        <v>173</v>
      </c>
      <c r="C3" s="101" t="s">
        <v>174</v>
      </c>
      <c r="D3" s="101" t="s">
        <v>197</v>
      </c>
      <c r="E3" s="101" t="s">
        <v>198</v>
      </c>
      <c r="F3" s="20">
        <f>SUMPRODUCT(H3:AJ3,$H$1:$AJ$1)</f>
        <v>2203629.9196041771</v>
      </c>
      <c r="G3" s="103">
        <f>SUM(H3:AJ3)</f>
        <v>1392.7215151272587</v>
      </c>
      <c r="H3" s="104">
        <f>'Distributor Secondary'!E4*'DSR con %'!H3</f>
        <v>70.728971962616825</v>
      </c>
      <c r="I3" s="104">
        <f>'Distributor Secondary'!F4*'DSR con %'!I3</f>
        <v>94.728682170542641</v>
      </c>
      <c r="J3" s="104">
        <f>'Distributor Secondary'!G4*'DSR con %'!J3</f>
        <v>153.58139534883722</v>
      </c>
      <c r="K3" s="104">
        <f>'Distributor Secondary'!H4*'DSR con %'!K3</f>
        <v>26.153846153846157</v>
      </c>
      <c r="L3" s="104">
        <f>'Distributor Secondary'!I4*'DSR con %'!L3</f>
        <v>95.534883720930225</v>
      </c>
      <c r="M3" s="104">
        <f>'Distributor Secondary'!J4*'DSR con %'!M3</f>
        <v>53.767441860465112</v>
      </c>
      <c r="N3" s="104">
        <f>'Distributor Secondary'!K4*'DSR con %'!N3</f>
        <v>54.252336448598129</v>
      </c>
      <c r="O3" s="104">
        <f>'Distributor Secondary'!L4*'DSR con %'!O3</f>
        <v>21.767441860465116</v>
      </c>
      <c r="P3" s="104">
        <f>'Distributor Secondary'!M4*'DSR con %'!P3</f>
        <v>106.07142857142857</v>
      </c>
      <c r="Q3" s="104">
        <f>'Distributor Secondary'!N4*'DSR con %'!Q3</f>
        <v>94.674418604651166</v>
      </c>
      <c r="R3" s="104">
        <f>'Distributor Secondary'!O4*'DSR con %'!R3</f>
        <v>71.957446808510639</v>
      </c>
      <c r="S3" s="104">
        <f>'Distributor Secondary'!P4*'DSR con %'!S3</f>
        <v>107.51162790697674</v>
      </c>
      <c r="T3" s="104">
        <f>'Distributor Secondary'!Q4*'DSR con %'!T3</f>
        <v>118.80000000000001</v>
      </c>
      <c r="U3" s="104">
        <f>'Distributor Secondary'!R4*'DSR con %'!U3</f>
        <v>33.355140186915889</v>
      </c>
      <c r="V3" s="104">
        <f>'Distributor Secondary'!S4*'DSR con %'!V3</f>
        <v>47.046511627906973</v>
      </c>
      <c r="W3" s="104">
        <f>'Distributor Secondary'!T4*'DSR con %'!W3</f>
        <v>22.8</v>
      </c>
      <c r="X3" s="104">
        <f>'Distributor Secondary'!U4*'DSR con %'!X3</f>
        <v>33.842592592592595</v>
      </c>
      <c r="Y3" s="104">
        <f>'Distributor Secondary'!V4*'DSR con %'!Y3</f>
        <v>42.411764705882348</v>
      </c>
      <c r="Z3" s="104">
        <f>'Distributor Secondary'!W4*'DSR con %'!Z3</f>
        <v>10.674418604651162</v>
      </c>
      <c r="AA3" s="104">
        <f>'Distributor Secondary'!X4*'DSR con %'!AA3</f>
        <v>11.117647058823529</v>
      </c>
      <c r="AB3" s="104">
        <f>'Distributor Secondary'!Y4*'DSR con %'!AB3</f>
        <v>9.0256410256410255</v>
      </c>
      <c r="AC3" s="104">
        <f>'Distributor Secondary'!Z4*'DSR con %'!AC3</f>
        <v>10.674418604651162</v>
      </c>
      <c r="AD3" s="104">
        <f>'Distributor Secondary'!AA4*'DSR con %'!AD3</f>
        <v>19.767441860465116</v>
      </c>
      <c r="AE3" s="104">
        <f>'Distributor Secondary'!AB4*'DSR con %'!AE3</f>
        <v>10.15625</v>
      </c>
      <c r="AF3" s="104">
        <f>'Distributor Secondary'!AC4*'DSR con %'!AF3</f>
        <v>8.3023255813953476</v>
      </c>
      <c r="AG3" s="104">
        <f>'Distributor Secondary'!AD4*'DSR con %'!AG3</f>
        <v>11.633720930232558</v>
      </c>
      <c r="AH3" s="104">
        <f>'Distributor Secondary'!AE4*'DSR con %'!AH3</f>
        <v>13.63953488372093</v>
      </c>
      <c r="AI3" s="104">
        <f>'Distributor Secondary'!AF4*'DSR con %'!AI3</f>
        <v>13.441860465116278</v>
      </c>
      <c r="AJ3" s="105">
        <f>'Distributor Secondary'!AG4*'DSR con %'!AJ3</f>
        <v>25.302325581395348</v>
      </c>
    </row>
    <row r="4" spans="1:88">
      <c r="A4" s="101" t="s">
        <v>16</v>
      </c>
      <c r="B4" s="102" t="s">
        <v>173</v>
      </c>
      <c r="C4" s="101" t="s">
        <v>174</v>
      </c>
      <c r="D4" s="101" t="s">
        <v>199</v>
      </c>
      <c r="E4" s="101" t="s">
        <v>200</v>
      </c>
      <c r="F4" s="20">
        <f>SUMPRODUCT(H4:AJ4,$H$1:$AJ$1)</f>
        <v>3311076.0803958229</v>
      </c>
      <c r="G4" s="103">
        <f>SUM(H4:AJ4)</f>
        <v>2085.278484872741</v>
      </c>
      <c r="H4" s="104">
        <f>'Distributor Secondary'!E4*'DSR con %'!H4</f>
        <v>105.27102803738318</v>
      </c>
      <c r="I4" s="104">
        <f>'Distributor Secondary'!F4*'DSR con %'!I4</f>
        <v>140.27131782945736</v>
      </c>
      <c r="J4" s="104">
        <f>'Distributor Secondary'!G4*'DSR con %'!J4</f>
        <v>227.41860465116278</v>
      </c>
      <c r="K4" s="104">
        <f>'Distributor Secondary'!H4*'DSR con %'!K4</f>
        <v>41.846153846153847</v>
      </c>
      <c r="L4" s="104">
        <f>'Distributor Secondary'!I4*'DSR con %'!L4</f>
        <v>141.46511627906975</v>
      </c>
      <c r="M4" s="104">
        <f>'Distributor Secondary'!J4*'DSR con %'!M4</f>
        <v>82.232558139534873</v>
      </c>
      <c r="N4" s="104">
        <f>'Distributor Secondary'!K4*'DSR con %'!N4</f>
        <v>80.747663551401857</v>
      </c>
      <c r="O4" s="104">
        <f>'Distributor Secondary'!L4*'DSR con %'!O4</f>
        <v>32.232558139534881</v>
      </c>
      <c r="P4" s="104">
        <f>'Distributor Secondary'!M4*'DSR con %'!P4</f>
        <v>163.92857142857142</v>
      </c>
      <c r="Q4" s="104">
        <f>'Distributor Secondary'!N4*'DSR con %'!Q4</f>
        <v>141.32558139534882</v>
      </c>
      <c r="R4" s="104">
        <f>'Distributor Secondary'!O4*'DSR con %'!R4</f>
        <v>106.04255319148936</v>
      </c>
      <c r="S4" s="104">
        <f>'Distributor Secondary'!P4*'DSR con %'!S4</f>
        <v>160.48837209302323</v>
      </c>
      <c r="T4" s="104">
        <f>'Distributor Secondary'!Q4*'DSR con %'!T4</f>
        <v>178.2</v>
      </c>
      <c r="U4" s="104">
        <f>'Distributor Secondary'!R4*'DSR con %'!U4</f>
        <v>49.644859813084111</v>
      </c>
      <c r="V4" s="104">
        <f>'Distributor Secondary'!S4*'DSR con %'!V4</f>
        <v>71.95348837209302</v>
      </c>
      <c r="W4" s="104">
        <f>'Distributor Secondary'!T4*'DSR con %'!W4</f>
        <v>34.199999999999996</v>
      </c>
      <c r="X4" s="104">
        <f>'Distributor Secondary'!U4*'DSR con %'!X4</f>
        <v>51.157407407407405</v>
      </c>
      <c r="Y4" s="104">
        <f>'Distributor Secondary'!V4*'DSR con %'!Y4</f>
        <v>60.588235294117652</v>
      </c>
      <c r="Z4" s="104">
        <f>'Distributor Secondary'!W4*'DSR con %'!Z4</f>
        <v>16.325581395348838</v>
      </c>
      <c r="AA4" s="104">
        <f>'Distributor Secondary'!X4*'DSR con %'!AA4</f>
        <v>15.882352941176471</v>
      </c>
      <c r="AB4" s="104">
        <f>'Distributor Secondary'!Y4*'DSR con %'!AB4</f>
        <v>12.974358974358974</v>
      </c>
      <c r="AC4" s="104">
        <f>'Distributor Secondary'!Z4*'DSR con %'!AC4</f>
        <v>16.325581395348838</v>
      </c>
      <c r="AD4" s="104">
        <f>'Distributor Secondary'!AA4*'DSR con %'!AD4</f>
        <v>30.232558139534881</v>
      </c>
      <c r="AE4" s="104">
        <f>'Distributor Secondary'!AB4*'DSR con %'!AE4</f>
        <v>14.84375</v>
      </c>
      <c r="AF4" s="104">
        <f>'Distributor Secondary'!AC4*'DSR con %'!AF4</f>
        <v>12.697674418604651</v>
      </c>
      <c r="AG4" s="104">
        <f>'Distributor Secondary'!AD4*'DSR con %'!AG4</f>
        <v>17.36627906976744</v>
      </c>
      <c r="AH4" s="104">
        <f>'Distributor Secondary'!AE4*'DSR con %'!AH4</f>
        <v>20.36046511627907</v>
      </c>
      <c r="AI4" s="104">
        <f>'Distributor Secondary'!AF4*'DSR con %'!AI4</f>
        <v>20.558139534883718</v>
      </c>
      <c r="AJ4" s="105">
        <f>'Distributor Secondary'!AG4*'DSR con %'!AJ4</f>
        <v>38.697674418604649</v>
      </c>
    </row>
    <row r="5" spans="1:88" s="110" customFormat="1">
      <c r="A5" s="106"/>
      <c r="B5" s="107"/>
      <c r="C5" s="106"/>
      <c r="D5" s="106"/>
      <c r="E5" s="106"/>
      <c r="F5" s="108">
        <f>SUM(F3:F4)</f>
        <v>5514706</v>
      </c>
      <c r="G5" s="109">
        <f>SUM(G3:G4)</f>
        <v>3478</v>
      </c>
      <c r="H5" s="108">
        <f>SUM(H3:H4)</f>
        <v>176</v>
      </c>
      <c r="I5" s="108">
        <f t="shared" ref="I5:AJ5" si="0">SUM(I3:I4)</f>
        <v>235</v>
      </c>
      <c r="J5" s="108">
        <f t="shared" si="0"/>
        <v>381</v>
      </c>
      <c r="K5" s="108">
        <f t="shared" si="0"/>
        <v>68</v>
      </c>
      <c r="L5" s="108">
        <f t="shared" si="0"/>
        <v>236.99999999999997</v>
      </c>
      <c r="M5" s="108">
        <f t="shared" si="0"/>
        <v>136</v>
      </c>
      <c r="N5" s="108">
        <f t="shared" si="0"/>
        <v>135</v>
      </c>
      <c r="O5" s="108">
        <f t="shared" si="0"/>
        <v>54</v>
      </c>
      <c r="P5" s="108">
        <f t="shared" si="0"/>
        <v>270</v>
      </c>
      <c r="Q5" s="108">
        <f t="shared" si="0"/>
        <v>236</v>
      </c>
      <c r="R5" s="108">
        <f t="shared" si="0"/>
        <v>178</v>
      </c>
      <c r="S5" s="108">
        <f t="shared" si="0"/>
        <v>268</v>
      </c>
      <c r="T5" s="108">
        <f t="shared" si="0"/>
        <v>297</v>
      </c>
      <c r="U5" s="108">
        <f t="shared" si="0"/>
        <v>83</v>
      </c>
      <c r="V5" s="108">
        <f t="shared" si="0"/>
        <v>119</v>
      </c>
      <c r="W5" s="108">
        <f t="shared" si="0"/>
        <v>57</v>
      </c>
      <c r="X5" s="108">
        <f t="shared" si="0"/>
        <v>85</v>
      </c>
      <c r="Y5" s="108">
        <f t="shared" si="0"/>
        <v>103</v>
      </c>
      <c r="Z5" s="108">
        <f t="shared" si="0"/>
        <v>27</v>
      </c>
      <c r="AA5" s="108">
        <f t="shared" si="0"/>
        <v>27</v>
      </c>
      <c r="AB5" s="108">
        <f t="shared" si="0"/>
        <v>22</v>
      </c>
      <c r="AC5" s="108">
        <f t="shared" si="0"/>
        <v>27</v>
      </c>
      <c r="AD5" s="108">
        <f t="shared" si="0"/>
        <v>50</v>
      </c>
      <c r="AE5" s="108">
        <f t="shared" si="0"/>
        <v>25</v>
      </c>
      <c r="AF5" s="108">
        <f t="shared" si="0"/>
        <v>21</v>
      </c>
      <c r="AG5" s="108">
        <f t="shared" si="0"/>
        <v>29</v>
      </c>
      <c r="AH5" s="108">
        <f t="shared" si="0"/>
        <v>34</v>
      </c>
      <c r="AI5" s="108">
        <f t="shared" si="0"/>
        <v>34</v>
      </c>
      <c r="AJ5" s="105">
        <f t="shared" si="0"/>
        <v>64</v>
      </c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  <c r="CJ5" s="99"/>
    </row>
    <row r="6" spans="1:88">
      <c r="A6" s="101" t="s">
        <v>18</v>
      </c>
      <c r="B6" s="102" t="s">
        <v>173</v>
      </c>
      <c r="C6" s="101" t="s">
        <v>174</v>
      </c>
      <c r="D6" s="101" t="s">
        <v>175</v>
      </c>
      <c r="E6" s="101" t="s">
        <v>176</v>
      </c>
      <c r="F6" s="20">
        <f t="shared" ref="F6:F16" si="1">SUMPRODUCT(H6:AJ6,$H$1:$AJ$1)</f>
        <v>1471374.9738256228</v>
      </c>
      <c r="G6" s="103">
        <f t="shared" ref="G6:G16" si="2">SUM(H6:AJ6)</f>
        <v>782.04298451856505</v>
      </c>
      <c r="H6" s="104">
        <f>'Distributor Secondary'!E5*'DSR con %'!H6</f>
        <v>37.306733167082299</v>
      </c>
      <c r="I6" s="104">
        <f>'Distributor Secondary'!F5*'DSR con %'!I6</f>
        <v>49.696465696465701</v>
      </c>
      <c r="J6" s="104">
        <f>'Distributor Secondary'!G5*'DSR con %'!J6</f>
        <v>80.831600831600838</v>
      </c>
      <c r="K6" s="104">
        <f>'Distributor Secondary'!H5*'DSR con %'!K6</f>
        <v>15</v>
      </c>
      <c r="L6" s="104">
        <f>'Distributor Secondary'!I5*'DSR con %'!L6</f>
        <v>50.395010395010395</v>
      </c>
      <c r="M6" s="104">
        <f>'Distributor Secondary'!J5*'DSR con %'!M6</f>
        <v>28.710280373831775</v>
      </c>
      <c r="N6" s="104">
        <f>'Distributor Secondary'!K5*'DSR con %'!N6</f>
        <v>28.628428927680801</v>
      </c>
      <c r="O6" s="104">
        <f>'Distributor Secondary'!L5*'DSR con %'!O6</f>
        <v>11.476091476091476</v>
      </c>
      <c r="P6" s="104">
        <f>'Distributor Secondary'!M5*'DSR con %'!P6</f>
        <v>57.574162679425832</v>
      </c>
      <c r="Q6" s="104">
        <f>'Distributor Secondary'!N5*'DSR con %'!Q6</f>
        <v>49.767241379310349</v>
      </c>
      <c r="R6" s="104">
        <f>'Distributor Secondary'!O5*'DSR con %'!R6</f>
        <v>38.76136363636364</v>
      </c>
      <c r="S6" s="104">
        <f>'Distributor Secondary'!P5*'DSR con %'!S6</f>
        <v>56.722741433021802</v>
      </c>
      <c r="T6" s="104">
        <f>'Distributor Secondary'!Q5*'DSR con %'!T6</f>
        <v>62.071428571428569</v>
      </c>
      <c r="U6" s="104">
        <f>'Distributor Secondary'!R5*'DSR con %'!U6</f>
        <v>17.655860349127181</v>
      </c>
      <c r="V6" s="104">
        <f>'Distributor Secondary'!S5*'DSR con %'!V6</f>
        <v>25.221183800623052</v>
      </c>
      <c r="W6" s="104">
        <f>'Distributor Secondary'!T5*'DSR con %'!W6</f>
        <v>11.957295373665481</v>
      </c>
      <c r="X6" s="104">
        <f>'Distributor Secondary'!U5*'DSR con %'!X6</f>
        <v>17.955112219451372</v>
      </c>
      <c r="Y6" s="104">
        <f>'Distributor Secondary'!V5*'DSR con %'!Y6</f>
        <v>22.551724137931036</v>
      </c>
      <c r="Z6" s="104">
        <f>'Distributor Secondary'!W5*'DSR con %'!Z6</f>
        <v>9.931034482758621</v>
      </c>
      <c r="AA6" s="104">
        <f>'Distributor Secondary'!X5*'DSR con %'!AA6</f>
        <v>9.931034482758621</v>
      </c>
      <c r="AB6" s="104">
        <f>'Distributor Secondary'!Y5*'DSR con %'!AB6</f>
        <v>8.2758620689655178</v>
      </c>
      <c r="AC6" s="104">
        <f>'Distributor Secondary'!Z5*'DSR con %'!AC6</f>
        <v>3.3103448275862069</v>
      </c>
      <c r="AD6" s="104">
        <f>'Distributor Secondary'!AA5*'DSR con %'!AD6</f>
        <v>18.517241379310345</v>
      </c>
      <c r="AE6" s="104">
        <f>'Distributor Secondary'!AB5*'DSR con %'!AE6</f>
        <v>8.9626556016597512</v>
      </c>
      <c r="AF6" s="104">
        <f>'Distributor Secondary'!AC5*'DSR con %'!AF6</f>
        <v>7.1000000000000005</v>
      </c>
      <c r="AG6" s="104">
        <f>'Distributor Secondary'!AD5*'DSR con %'!AG6</f>
        <v>9.6697819314641738</v>
      </c>
      <c r="AH6" s="104">
        <f>'Distributor Secondary'!AE5*'DSR con %'!AH6</f>
        <v>11.364485981308411</v>
      </c>
      <c r="AI6" s="104">
        <f>'Distributor Secondary'!AF5*'DSR con %'!AI6</f>
        <v>11.364485981308411</v>
      </c>
      <c r="AJ6" s="105">
        <f>'Distributor Secondary'!AG5*'DSR con %'!AJ6</f>
        <v>21.333333333333332</v>
      </c>
    </row>
    <row r="7" spans="1:88">
      <c r="A7" s="101" t="s">
        <v>18</v>
      </c>
      <c r="B7" s="102" t="s">
        <v>173</v>
      </c>
      <c r="C7" s="101" t="s">
        <v>174</v>
      </c>
      <c r="D7" s="101" t="s">
        <v>177</v>
      </c>
      <c r="E7" s="101" t="s">
        <v>178</v>
      </c>
      <c r="F7" s="20">
        <f t="shared" si="1"/>
        <v>858068.35521395877</v>
      </c>
      <c r="G7" s="103">
        <f t="shared" si="2"/>
        <v>497.7428039735284</v>
      </c>
      <c r="H7" s="104">
        <f>'Distributor Secondary'!E5*'DSR con %'!H7</f>
        <v>37.306733167082299</v>
      </c>
      <c r="I7" s="104">
        <f>'Distributor Secondary'!F5*'DSR con %'!I7</f>
        <v>24.848232848232851</v>
      </c>
      <c r="J7" s="104">
        <f>'Distributor Secondary'!G5*'DSR con %'!J7</f>
        <v>40.415800415800419</v>
      </c>
      <c r="K7" s="104">
        <f>'Distributor Secondary'!H5*'DSR con %'!K7</f>
        <v>7.5</v>
      </c>
      <c r="L7" s="104">
        <f>'Distributor Secondary'!I5*'DSR con %'!L7</f>
        <v>47.245322245322249</v>
      </c>
      <c r="M7" s="104">
        <f>'Distributor Secondary'!J5*'DSR con %'!M7</f>
        <v>33.196261682242991</v>
      </c>
      <c r="N7" s="104">
        <f>'Distributor Secondary'!K5*'DSR con %'!N7</f>
        <v>35.069825436408976</v>
      </c>
      <c r="O7" s="104">
        <f>'Distributor Secondary'!L5*'DSR con %'!O7</f>
        <v>5.7380457380457379</v>
      </c>
      <c r="P7" s="104">
        <f>'Distributor Secondary'!M5*'DSR con %'!P7</f>
        <v>27.416267942583733</v>
      </c>
      <c r="Q7" s="104">
        <f>'Distributor Secondary'!N5*'DSR con %'!Q7</f>
        <v>46.521551724137936</v>
      </c>
      <c r="R7" s="104">
        <f>'Distributor Secondary'!O5*'DSR con %'!R7</f>
        <v>19.38068181818182</v>
      </c>
      <c r="S7" s="104">
        <f>'Distributor Secondary'!P5*'DSR con %'!S7</f>
        <v>28.361370716510901</v>
      </c>
      <c r="T7" s="104">
        <f>'Distributor Secondary'!Q5*'DSR con %'!T7</f>
        <v>33.857142857142854</v>
      </c>
      <c r="U7" s="104">
        <f>'Distributor Secondary'!R5*'DSR con %'!U7</f>
        <v>8.8279301745635905</v>
      </c>
      <c r="V7" s="104">
        <f>'Distributor Secondary'!S5*'DSR con %'!V7</f>
        <v>12.610591900311526</v>
      </c>
      <c r="W7" s="104">
        <f>'Distributor Secondary'!T5*'DSR con %'!W7</f>
        <v>5.9786476868327405</v>
      </c>
      <c r="X7" s="104">
        <f>'Distributor Secondary'!U5*'DSR con %'!X7</f>
        <v>8.9775561097256862</v>
      </c>
      <c r="Y7" s="104">
        <f>'Distributor Secondary'!V5*'DSR con %'!Y7</f>
        <v>11.275862068965518</v>
      </c>
      <c r="Z7" s="104">
        <f>'Distributor Secondary'!W5*'DSR con %'!Z7</f>
        <v>4.9655172413793105</v>
      </c>
      <c r="AA7" s="104">
        <f>'Distributor Secondary'!X5*'DSR con %'!AA7</f>
        <v>4.9655172413793105</v>
      </c>
      <c r="AB7" s="104">
        <f>'Distributor Secondary'!Y5*'DSR con %'!AB7</f>
        <v>1.103448275862069</v>
      </c>
      <c r="AC7" s="104">
        <f>'Distributor Secondary'!Z5*'DSR con %'!AC7</f>
        <v>3.3103448275862069</v>
      </c>
      <c r="AD7" s="104">
        <f>'Distributor Secondary'!AA5*'DSR con %'!AD7</f>
        <v>9.2586206896551726</v>
      </c>
      <c r="AE7" s="104">
        <f>'Distributor Secondary'!AB5*'DSR con %'!AE7</f>
        <v>10.08298755186722</v>
      </c>
      <c r="AF7" s="104">
        <f>'Distributor Secondary'!AC5*'DSR con %'!AF7</f>
        <v>2.6625000000000001</v>
      </c>
      <c r="AG7" s="104">
        <f>'Distributor Secondary'!AD5*'DSR con %'!AG7</f>
        <v>4.8348909657320869</v>
      </c>
      <c r="AH7" s="104">
        <f>'Distributor Secondary'!AE5*'DSR con %'!AH7</f>
        <v>5.6822429906542054</v>
      </c>
      <c r="AI7" s="104">
        <f>'Distributor Secondary'!AF5*'DSR con %'!AI7</f>
        <v>5.6822429906542054</v>
      </c>
      <c r="AJ7" s="105">
        <f>'Distributor Secondary'!AG5*'DSR con %'!AJ7</f>
        <v>10.666666666666666</v>
      </c>
    </row>
    <row r="8" spans="1:88">
      <c r="A8" s="101" t="s">
        <v>18</v>
      </c>
      <c r="B8" s="102" t="s">
        <v>173</v>
      </c>
      <c r="C8" s="101" t="s">
        <v>174</v>
      </c>
      <c r="D8" s="101" t="s">
        <v>179</v>
      </c>
      <c r="E8" s="101" t="s">
        <v>180</v>
      </c>
      <c r="F8" s="20">
        <f t="shared" si="1"/>
        <v>1113068.9897901048</v>
      </c>
      <c r="G8" s="103">
        <f t="shared" si="2"/>
        <v>571.36266312609439</v>
      </c>
      <c r="H8" s="104">
        <f>'Distributor Secondary'!E5*'DSR con %'!H8</f>
        <v>26.114713216957604</v>
      </c>
      <c r="I8" s="104">
        <f>'Distributor Secondary'!F5*'DSR con %'!I8</f>
        <v>35.201663201663202</v>
      </c>
      <c r="J8" s="104">
        <f>'Distributor Secondary'!G5*'DSR con %'!J8</f>
        <v>57.255717255717258</v>
      </c>
      <c r="K8" s="104">
        <f>'Distributor Secondary'!H5*'DSR con %'!K8</f>
        <v>10.5</v>
      </c>
      <c r="L8" s="104">
        <f>'Distributor Secondary'!I5*'DSR con %'!L8</f>
        <v>35.696465696465701</v>
      </c>
      <c r="M8" s="104">
        <f>'Distributor Secondary'!J5*'DSR con %'!M8</f>
        <v>19.738317757009344</v>
      </c>
      <c r="N8" s="104">
        <f>'Distributor Secondary'!K5*'DSR con %'!N8</f>
        <v>20.039900249376558</v>
      </c>
      <c r="O8" s="104">
        <f>'Distributor Secondary'!L5*'DSR con %'!O8</f>
        <v>8.128898128898129</v>
      </c>
      <c r="P8" s="104">
        <f>'Distributor Secondary'!M5*'DSR con %'!P8</f>
        <v>41.124401913875595</v>
      </c>
      <c r="Q8" s="104">
        <f>'Distributor Secondary'!N5*'DSR con %'!Q8</f>
        <v>34.620689655172413</v>
      </c>
      <c r="R8" s="104">
        <f>'Distributor Secondary'!O5*'DSR con %'!R8</f>
        <v>25.84090909090909</v>
      </c>
      <c r="S8" s="104">
        <f>'Distributor Secondary'!P5*'DSR con %'!S8</f>
        <v>54.063862928348911</v>
      </c>
      <c r="T8" s="104">
        <f>'Distributor Secondary'!Q5*'DSR con %'!T8</f>
        <v>33.857142857142854</v>
      </c>
      <c r="U8" s="104">
        <f>'Distributor Secondary'!R5*'DSR con %'!U8</f>
        <v>12.359102244389026</v>
      </c>
      <c r="V8" s="104">
        <f>'Distributor Secondary'!S5*'DSR con %'!V8</f>
        <v>17.339563862928348</v>
      </c>
      <c r="W8" s="104">
        <f>'Distributor Secondary'!T5*'DSR con %'!W8</f>
        <v>8.327402135231317</v>
      </c>
      <c r="X8" s="104">
        <f>'Distributor Secondary'!U5*'DSR con %'!X8</f>
        <v>24.239401496259351</v>
      </c>
      <c r="Y8" s="104">
        <f>'Distributor Secondary'!V5*'DSR con %'!Y8</f>
        <v>15.034482758620689</v>
      </c>
      <c r="Z8" s="104">
        <f>'Distributor Secondary'!W5*'DSR con %'!Z8</f>
        <v>6.6206896551724137</v>
      </c>
      <c r="AA8" s="104">
        <f>'Distributor Secondary'!X5*'DSR con %'!AA8</f>
        <v>6.6206896551724137</v>
      </c>
      <c r="AB8" s="104">
        <f>'Distributor Secondary'!Y5*'DSR con %'!AB8</f>
        <v>4.9655172413793105</v>
      </c>
      <c r="AC8" s="104">
        <f>'Distributor Secondary'!Z5*'DSR con %'!AC8</f>
        <v>3.3103448275862069</v>
      </c>
      <c r="AD8" s="104">
        <f>'Distributor Secondary'!AA5*'DSR con %'!AD8</f>
        <v>12.344827586206897</v>
      </c>
      <c r="AE8" s="104">
        <f>'Distributor Secondary'!AB5*'DSR con %'!AE8</f>
        <v>6.3485477178423233</v>
      </c>
      <c r="AF8" s="104">
        <f>'Distributor Secondary'!AC5*'DSR con %'!AF8</f>
        <v>4.8812500000000005</v>
      </c>
      <c r="AG8" s="104">
        <f>'Distributor Secondary'!AD5*'DSR con %'!AG8</f>
        <v>16.317757009345794</v>
      </c>
      <c r="AH8" s="104">
        <f>'Distributor Secondary'!AE5*'DSR con %'!AH8</f>
        <v>7.9906542056074761</v>
      </c>
      <c r="AI8" s="104">
        <f>'Distributor Secondary'!AF5*'DSR con %'!AI8</f>
        <v>7.8130841121495322</v>
      </c>
      <c r="AJ8" s="105">
        <f>'Distributor Secondary'!AG5*'DSR con %'!AJ8</f>
        <v>14.666666666666666</v>
      </c>
    </row>
    <row r="9" spans="1:88">
      <c r="A9" s="101" t="s">
        <v>18</v>
      </c>
      <c r="B9" s="102" t="s">
        <v>173</v>
      </c>
      <c r="C9" s="101" t="s">
        <v>174</v>
      </c>
      <c r="D9" s="101" t="s">
        <v>181</v>
      </c>
      <c r="E9" s="101" t="s">
        <v>182</v>
      </c>
      <c r="F9" s="20">
        <f t="shared" si="1"/>
        <v>1232415.7287422882</v>
      </c>
      <c r="G9" s="103">
        <f t="shared" si="2"/>
        <v>659.64561496592898</v>
      </c>
      <c r="H9" s="104">
        <f>'Distributor Secondary'!E5*'DSR con %'!H9</f>
        <v>29.845386533665835</v>
      </c>
      <c r="I9" s="104">
        <f>'Distributor Secondary'!F5*'DSR con %'!I9</f>
        <v>39.343035343035346</v>
      </c>
      <c r="J9" s="104">
        <f>'Distributor Secondary'!G5*'DSR con %'!J9</f>
        <v>63.991683991683992</v>
      </c>
      <c r="K9" s="104">
        <f>'Distributor Secondary'!H5*'DSR con %'!K9</f>
        <v>12</v>
      </c>
      <c r="L9" s="104">
        <f>'Distributor Secondary'!I5*'DSR con %'!L9</f>
        <v>39.896049896049895</v>
      </c>
      <c r="M9" s="104">
        <f>'Distributor Secondary'!J5*'DSR con %'!M9</f>
        <v>23.327102803738317</v>
      </c>
      <c r="N9" s="104">
        <f>'Distributor Secondary'!K5*'DSR con %'!N9</f>
        <v>22.902743142144637</v>
      </c>
      <c r="O9" s="104">
        <f>'Distributor Secondary'!L5*'DSR con %'!O9</f>
        <v>9.0852390852390865</v>
      </c>
      <c r="P9" s="104">
        <f>'Distributor Secondary'!M5*'DSR con %'!P9</f>
        <v>46.60765550239234</v>
      </c>
      <c r="Q9" s="104">
        <f>'Distributor Secondary'!N5*'DSR con %'!Q9</f>
        <v>40.03017241379311</v>
      </c>
      <c r="R9" s="104">
        <f>'Distributor Secondary'!O5*'DSR con %'!R9</f>
        <v>30.147727272727273</v>
      </c>
      <c r="S9" s="104">
        <f>'Distributor Secondary'!P5*'DSR con %'!S9</f>
        <v>45.200934579439249</v>
      </c>
      <c r="T9" s="104">
        <f>'Distributor Secondary'!Q5*'DSR con %'!T9</f>
        <v>50.785714285714292</v>
      </c>
      <c r="U9" s="104">
        <f>'Distributor Secondary'!R5*'DSR con %'!U9</f>
        <v>26.483790523690775</v>
      </c>
      <c r="V9" s="104">
        <f>'Distributor Secondary'!S5*'DSR con %'!V9</f>
        <v>34.679127725856695</v>
      </c>
      <c r="W9" s="104">
        <f>'Distributor Secondary'!T5*'DSR con %'!W9</f>
        <v>9.6085409252669045</v>
      </c>
      <c r="X9" s="104">
        <f>'Distributor Secondary'!U5*'DSR con %'!X9</f>
        <v>19.750623441396506</v>
      </c>
      <c r="Y9" s="104">
        <f>'Distributor Secondary'!V5*'DSR con %'!Y9</f>
        <v>16.913793103448278</v>
      </c>
      <c r="Z9" s="104">
        <f>'Distributor Secondary'!W5*'DSR con %'!Z9</f>
        <v>7.4482758620689662</v>
      </c>
      <c r="AA9" s="104">
        <f>'Distributor Secondary'!X5*'DSR con %'!AA9</f>
        <v>7.4482758620689662</v>
      </c>
      <c r="AB9" s="104">
        <f>'Distributor Secondary'!Y5*'DSR con %'!AB9</f>
        <v>6.6206896551724137</v>
      </c>
      <c r="AC9" s="104">
        <f>'Distributor Secondary'!Z5*'DSR con %'!AC9</f>
        <v>7.4482758620689662</v>
      </c>
      <c r="AD9" s="104">
        <f>'Distributor Secondary'!AA5*'DSR con %'!AD9</f>
        <v>13.88793103448276</v>
      </c>
      <c r="AE9" s="104">
        <f>'Distributor Secondary'!AB5*'DSR con %'!AE9</f>
        <v>7.0954356846473026</v>
      </c>
      <c r="AF9" s="104">
        <f>'Distributor Secondary'!AC5*'DSR con %'!AF9</f>
        <v>5.7687499999999998</v>
      </c>
      <c r="AG9" s="104">
        <f>'Distributor Secondary'!AD5*'DSR con %'!AG9</f>
        <v>7.7056074766355138</v>
      </c>
      <c r="AH9" s="104">
        <f>'Distributor Secondary'!AE5*'DSR con %'!AH9</f>
        <v>9.05607476635514</v>
      </c>
      <c r="AI9" s="104">
        <f>'Distributor Secondary'!AF5*'DSR con %'!AI9</f>
        <v>9.2336448598130829</v>
      </c>
      <c r="AJ9" s="105">
        <f>'Distributor Secondary'!AG5*'DSR con %'!AJ9</f>
        <v>17.333333333333332</v>
      </c>
    </row>
    <row r="10" spans="1:88">
      <c r="A10" s="101" t="s">
        <v>18</v>
      </c>
      <c r="B10" s="102" t="s">
        <v>173</v>
      </c>
      <c r="C10" s="101" t="s">
        <v>174</v>
      </c>
      <c r="D10" s="101" t="s">
        <v>183</v>
      </c>
      <c r="E10" s="101" t="s">
        <v>184</v>
      </c>
      <c r="F10" s="20">
        <f t="shared" si="1"/>
        <v>1880834.7551385364</v>
      </c>
      <c r="G10" s="103">
        <f t="shared" si="2"/>
        <v>839.65644479145294</v>
      </c>
      <c r="H10" s="104">
        <f>'Distributor Secondary'!E5*'DSR con %'!H10</f>
        <v>19.586034912718205</v>
      </c>
      <c r="I10" s="104">
        <f>'Distributor Secondary'!F5*'DSR con %'!I10</f>
        <v>17.600831600831601</v>
      </c>
      <c r="J10" s="104">
        <f>'Distributor Secondary'!G5*'DSR con %'!J10</f>
        <v>89.251559251559257</v>
      </c>
      <c r="K10" s="104">
        <f>'Distributor Secondary'!H5*'DSR con %'!K10</f>
        <v>16.5</v>
      </c>
      <c r="L10" s="104">
        <f>'Distributor Secondary'!I5*'DSR con %'!L10</f>
        <v>55.644490644490645</v>
      </c>
      <c r="M10" s="104">
        <f>'Distributor Secondary'!J5*'DSR con %'!M10</f>
        <v>31.401869158878505</v>
      </c>
      <c r="N10" s="104">
        <f>'Distributor Secondary'!K5*'DSR con %'!N10</f>
        <v>31.491271820448876</v>
      </c>
      <c r="O10" s="104">
        <f>'Distributor Secondary'!L5*'DSR con %'!O10</f>
        <v>12.671517671517671</v>
      </c>
      <c r="P10" s="104">
        <f>'Distributor Secondary'!M5*'DSR con %'!P10</f>
        <v>63.057416267942585</v>
      </c>
      <c r="Q10" s="104">
        <f>'Distributor Secondary'!N5*'DSR con %'!Q10</f>
        <v>55.176724137931032</v>
      </c>
      <c r="R10" s="104">
        <f>'Distributor Secondary'!O5*'DSR con %'!R10</f>
        <v>40.914772727272727</v>
      </c>
      <c r="S10" s="104">
        <f>'Distributor Secondary'!P5*'DSR con %'!S10</f>
        <v>62.926791277258566</v>
      </c>
      <c r="T10" s="104">
        <f>'Distributor Secondary'!Q5*'DSR con %'!T10</f>
        <v>67.714285714285708</v>
      </c>
      <c r="U10" s="104">
        <f>'Distributor Secondary'!R5*'DSR con %'!U10</f>
        <v>19.4214463840399</v>
      </c>
      <c r="V10" s="104">
        <f>'Distributor Secondary'!S5*'DSR con %'!V10</f>
        <v>27.585669781931465</v>
      </c>
      <c r="W10" s="104">
        <f>'Distributor Secondary'!T5*'DSR con %'!W10</f>
        <v>13.238434163701069</v>
      </c>
      <c r="X10" s="104">
        <f>'Distributor Secondary'!U5*'DSR con %'!X10</f>
        <v>19.750623441396506</v>
      </c>
      <c r="Y10" s="104">
        <f>'Distributor Secondary'!V5*'DSR con %'!Y10</f>
        <v>24.431034482758623</v>
      </c>
      <c r="Z10" s="104">
        <f>'Distributor Secondary'!W5*'DSR con %'!Z10</f>
        <v>10.758620689655173</v>
      </c>
      <c r="AA10" s="104">
        <f>'Distributor Secondary'!X5*'DSR con %'!AA10</f>
        <v>10.758620689655173</v>
      </c>
      <c r="AB10" s="104">
        <f>'Distributor Secondary'!Y5*'DSR con %'!AB10</f>
        <v>8.8275862068965516</v>
      </c>
      <c r="AC10" s="104">
        <f>'Distributor Secondary'!Z5*'DSR con %'!AC10</f>
        <v>16.551724137931036</v>
      </c>
      <c r="AD10" s="104">
        <f>'Distributor Secondary'!AA5*'DSR con %'!AD10</f>
        <v>21.603448275862071</v>
      </c>
      <c r="AE10" s="104">
        <f>'Distributor Secondary'!AB5*'DSR con %'!AE10</f>
        <v>10.08298755186722</v>
      </c>
      <c r="AF10" s="104">
        <f>'Distributor Secondary'!AC5*'DSR con %'!AF10</f>
        <v>7.9874999999999998</v>
      </c>
      <c r="AG10" s="104">
        <f>'Distributor Secondary'!AD5*'DSR con %'!AG10</f>
        <v>10.727414330218068</v>
      </c>
      <c r="AH10" s="104">
        <f>'Distributor Secondary'!AE5*'DSR con %'!AH10</f>
        <v>19.177570093457941</v>
      </c>
      <c r="AI10" s="104">
        <f>'Distributor Secondary'!AF5*'DSR con %'!AI10</f>
        <v>24.149532710280372</v>
      </c>
      <c r="AJ10" s="105">
        <f>'Distributor Secondary'!AG5*'DSR con %'!AJ10</f>
        <v>30.666666666666664</v>
      </c>
    </row>
    <row r="11" spans="1:88">
      <c r="A11" s="101" t="s">
        <v>18</v>
      </c>
      <c r="B11" s="102" t="s">
        <v>173</v>
      </c>
      <c r="C11" s="101" t="s">
        <v>174</v>
      </c>
      <c r="D11" s="101" t="s">
        <v>185</v>
      </c>
      <c r="E11" s="101" t="s">
        <v>186</v>
      </c>
      <c r="F11" s="20">
        <f t="shared" si="1"/>
        <v>2026809.0933221194</v>
      </c>
      <c r="G11" s="103">
        <f t="shared" si="2"/>
        <v>1087.8417164698433</v>
      </c>
      <c r="H11" s="104">
        <f>'Distributor Secondary'!E5*'DSR con %'!H11</f>
        <v>52.229426433915208</v>
      </c>
      <c r="I11" s="104">
        <f>'Distributor Secondary'!F5*'DSR con %'!I11</f>
        <v>69.367983367983371</v>
      </c>
      <c r="J11" s="104">
        <f>'Distributor Secondary'!G5*'DSR con %'!J11</f>
        <v>112.82744282744284</v>
      </c>
      <c r="K11" s="104">
        <f>'Distributor Secondary'!H5*'DSR con %'!K11</f>
        <v>19.5</v>
      </c>
      <c r="L11" s="104">
        <f>'Distributor Secondary'!I5*'DSR con %'!L11</f>
        <v>70.343035343035353</v>
      </c>
      <c r="M11" s="104">
        <f>'Distributor Secondary'!J5*'DSR con %'!M11</f>
        <v>40.373831775700928</v>
      </c>
      <c r="N11" s="104">
        <f>'Distributor Secondary'!K5*'DSR con %'!N11</f>
        <v>40.079800498753116</v>
      </c>
      <c r="O11" s="104">
        <f>'Distributor Secondary'!L5*'DSR con %'!O11</f>
        <v>16.01871101871102</v>
      </c>
      <c r="P11" s="104">
        <f>'Distributor Secondary'!M5*'DSR con %'!P11</f>
        <v>79.507177033492823</v>
      </c>
      <c r="Q11" s="104">
        <f>'Distributor Secondary'!N5*'DSR con %'!Q11</f>
        <v>70.323275862068954</v>
      </c>
      <c r="R11" s="104">
        <f>'Distributor Secondary'!O5*'DSR con %'!R11</f>
        <v>53.83522727272728</v>
      </c>
      <c r="S11" s="104">
        <f>'Distributor Secondary'!P5*'DSR con %'!S11</f>
        <v>79.766355140186903</v>
      </c>
      <c r="T11" s="104">
        <f>'Distributor Secondary'!Q5*'DSR con %'!T11</f>
        <v>90.285714285714278</v>
      </c>
      <c r="U11" s="104">
        <f>'Distributor Secondary'!R5*'DSR con %'!U11</f>
        <v>24.718204488778053</v>
      </c>
      <c r="V11" s="104">
        <f>'Distributor Secondary'!S5*'DSR con %'!V11</f>
        <v>35.467289719626166</v>
      </c>
      <c r="W11" s="104">
        <f>'Distributor Secondary'!T5*'DSR con %'!W11</f>
        <v>16.868327402135229</v>
      </c>
      <c r="X11" s="104">
        <f>'Distributor Secondary'!U5*'DSR con %'!X11</f>
        <v>25.137157107231918</v>
      </c>
      <c r="Y11" s="104">
        <f>'Distributor Secondary'!V5*'DSR con %'!Y11</f>
        <v>30.068965517241377</v>
      </c>
      <c r="Z11" s="104">
        <f>'Distributor Secondary'!W5*'DSR con %'!Z11</f>
        <v>13.241379310344827</v>
      </c>
      <c r="AA11" s="104">
        <f>'Distributor Secondary'!X5*'DSR con %'!AA11</f>
        <v>13.241379310344827</v>
      </c>
      <c r="AB11" s="104">
        <f>'Distributor Secondary'!Y5*'DSR con %'!AB11</f>
        <v>11.03448275862069</v>
      </c>
      <c r="AC11" s="104">
        <f>'Distributor Secondary'!Z5*'DSR con %'!AC11</f>
        <v>13.241379310344827</v>
      </c>
      <c r="AD11" s="104">
        <f>'Distributor Secondary'!AA5*'DSR con %'!AD11</f>
        <v>12.344827586206897</v>
      </c>
      <c r="AE11" s="104">
        <f>'Distributor Secondary'!AB5*'DSR con %'!AE11</f>
        <v>12.697095435684647</v>
      </c>
      <c r="AF11" s="104">
        <f>'Distributor Secondary'!AC5*'DSR con %'!AF11</f>
        <v>9.7625000000000011</v>
      </c>
      <c r="AG11" s="104">
        <f>'Distributor Secondary'!AD5*'DSR con %'!AG11</f>
        <v>13.598130841121494</v>
      </c>
      <c r="AH11" s="104">
        <f>'Distributor Secondary'!AE5*'DSR con %'!AH11</f>
        <v>15.981308411214952</v>
      </c>
      <c r="AI11" s="104">
        <f>'Distributor Secondary'!AF5*'DSR con %'!AI11</f>
        <v>15.981308411214952</v>
      </c>
      <c r="AJ11" s="105">
        <f>'Distributor Secondary'!AG5*'DSR con %'!AJ11</f>
        <v>29.999999999999996</v>
      </c>
    </row>
    <row r="12" spans="1:88">
      <c r="A12" s="101" t="s">
        <v>18</v>
      </c>
      <c r="B12" s="102" t="s">
        <v>173</v>
      </c>
      <c r="C12" s="101" t="s">
        <v>174</v>
      </c>
      <c r="D12" s="101" t="s">
        <v>187</v>
      </c>
      <c r="E12" s="101" t="s">
        <v>188</v>
      </c>
      <c r="F12" s="20">
        <f t="shared" si="1"/>
        <v>1809169.7239014779</v>
      </c>
      <c r="G12" s="103">
        <f t="shared" si="2"/>
        <v>885.63917386897538</v>
      </c>
      <c r="H12" s="104">
        <f>'Distributor Secondary'!E5*'DSR con %'!H12</f>
        <v>41.037406483790519</v>
      </c>
      <c r="I12" s="104">
        <f>'Distributor Secondary'!F5*'DSR con %'!I12</f>
        <v>54.873180873180878</v>
      </c>
      <c r="J12" s="104">
        <f>'Distributor Secondary'!G5*'DSR con %'!J12</f>
        <v>89.251559251559257</v>
      </c>
      <c r="K12" s="104">
        <f>'Distributor Secondary'!H5*'DSR con %'!K12</f>
        <v>16.5</v>
      </c>
      <c r="L12" s="104">
        <f>'Distributor Secondary'!I5*'DSR con %'!L12</f>
        <v>55.644490644490645</v>
      </c>
      <c r="M12" s="104">
        <f>'Distributor Secondary'!J5*'DSR con %'!M12</f>
        <v>31.401869158878505</v>
      </c>
      <c r="N12" s="104">
        <f>'Distributor Secondary'!K5*'DSR con %'!N12</f>
        <v>31.491271820448876</v>
      </c>
      <c r="O12" s="104">
        <f>'Distributor Secondary'!L5*'DSR con %'!O12</f>
        <v>12.671517671517671</v>
      </c>
      <c r="P12" s="104">
        <f>'Distributor Secondary'!M5*'DSR con %'!P12</f>
        <v>63.057416267942585</v>
      </c>
      <c r="Q12" s="104">
        <f>'Distributor Secondary'!N5*'DSR con %'!Q12</f>
        <v>55.176724137931032</v>
      </c>
      <c r="R12" s="104">
        <f>'Distributor Secondary'!O5*'DSR con %'!R12</f>
        <v>40.914772727272727</v>
      </c>
      <c r="S12" s="104">
        <f>'Distributor Secondary'!P5*'DSR con %'!S12</f>
        <v>62.926791277258566</v>
      </c>
      <c r="T12" s="104">
        <f>'Distributor Secondary'!Q5*'DSR con %'!T12</f>
        <v>67.714285714285708</v>
      </c>
      <c r="U12" s="104">
        <f>'Distributor Secondary'!R5*'DSR con %'!U12</f>
        <v>19.4214463840399</v>
      </c>
      <c r="V12" s="104">
        <f>'Distributor Secondary'!S5*'DSR con %'!V12</f>
        <v>27.585669781931465</v>
      </c>
      <c r="W12" s="104">
        <f>'Distributor Secondary'!T5*'DSR con %'!W12</f>
        <v>18.790035587188612</v>
      </c>
      <c r="X12" s="104">
        <f>'Distributor Secondary'!U5*'DSR con %'!X12</f>
        <v>19.750623441396506</v>
      </c>
      <c r="Y12" s="104">
        <f>'Distributor Secondary'!V5*'DSR con %'!Y12</f>
        <v>24.431034482758623</v>
      </c>
      <c r="Z12" s="104">
        <f>'Distributor Secondary'!W5*'DSR con %'!Z12</f>
        <v>10.758620689655173</v>
      </c>
      <c r="AA12" s="104">
        <f>'Distributor Secondary'!X5*'DSR con %'!AA12</f>
        <v>10.758620689655173</v>
      </c>
      <c r="AB12" s="104">
        <f>'Distributor Secondary'!Y5*'DSR con %'!AB12</f>
        <v>8.8275862068965516</v>
      </c>
      <c r="AC12" s="104">
        <f>'Distributor Secondary'!Z5*'DSR con %'!AC12</f>
        <v>10.758620689655173</v>
      </c>
      <c r="AD12" s="104">
        <f>'Distributor Secondary'!AA5*'DSR con %'!AD12</f>
        <v>20.060344827586206</v>
      </c>
      <c r="AE12" s="104">
        <f>'Distributor Secondary'!AB5*'DSR con %'!AE12</f>
        <v>10.08298755186722</v>
      </c>
      <c r="AF12" s="104">
        <f>'Distributor Secondary'!AC5*'DSR con %'!AF12</f>
        <v>7.9874999999999998</v>
      </c>
      <c r="AG12" s="104">
        <f>'Distributor Secondary'!AD5*'DSR con %'!AG12</f>
        <v>10.727414330218068</v>
      </c>
      <c r="AH12" s="104">
        <f>'Distributor Secondary'!AE5*'DSR con %'!AH12</f>
        <v>12.607476635514018</v>
      </c>
      <c r="AI12" s="104">
        <f>'Distributor Secondary'!AF5*'DSR con %'!AI12</f>
        <v>12.429906542056074</v>
      </c>
      <c r="AJ12" s="105">
        <f>'Distributor Secondary'!AG5*'DSR con %'!AJ12</f>
        <v>38</v>
      </c>
    </row>
    <row r="13" spans="1:88">
      <c r="A13" s="101" t="s">
        <v>18</v>
      </c>
      <c r="B13" s="102" t="s">
        <v>173</v>
      </c>
      <c r="C13" s="101" t="s">
        <v>174</v>
      </c>
      <c r="D13" s="101" t="s">
        <v>189</v>
      </c>
      <c r="E13" s="101" t="s">
        <v>190</v>
      </c>
      <c r="F13" s="20">
        <f t="shared" si="1"/>
        <v>1502967.449226442</v>
      </c>
      <c r="G13" s="103">
        <f t="shared" si="2"/>
        <v>862.41416493965494</v>
      </c>
      <c r="H13" s="104">
        <f>'Distributor Secondary'!E5*'DSR con %'!H13</f>
        <v>37.306733167082299</v>
      </c>
      <c r="I13" s="104">
        <f>'Distributor Secondary'!F5*'DSR con %'!I13</f>
        <v>82.827442827442837</v>
      </c>
      <c r="J13" s="104">
        <f>'Distributor Secondary'!G5*'DSR con %'!J13</f>
        <v>127.98336798336798</v>
      </c>
      <c r="K13" s="104">
        <f>'Distributor Secondary'!H5*'DSR con %'!K13</f>
        <v>10.5</v>
      </c>
      <c r="L13" s="104">
        <f>'Distributor Secondary'!I5*'DSR con %'!L13</f>
        <v>71.392931392931402</v>
      </c>
      <c r="M13" s="104">
        <f>'Distributor Secondary'!J5*'DSR con %'!M13</f>
        <v>28.710280373831775</v>
      </c>
      <c r="N13" s="104">
        <f>'Distributor Secondary'!K5*'DSR con %'!N13</f>
        <v>28.628428927680801</v>
      </c>
      <c r="O13" s="104">
        <f>'Distributor Secondary'!L5*'DSR con %'!O13</f>
        <v>21.756756756756758</v>
      </c>
      <c r="P13" s="104">
        <f>'Distributor Secondary'!M5*'DSR con %'!P13</f>
        <v>52.090909090909093</v>
      </c>
      <c r="Q13" s="104">
        <f>'Distributor Secondary'!N5*'DSR con %'!Q13</f>
        <v>49.767241379310349</v>
      </c>
      <c r="R13" s="104">
        <f>'Distributor Secondary'!O5*'DSR con %'!R13</f>
        <v>38.76136363636364</v>
      </c>
      <c r="S13" s="104">
        <f>'Distributor Secondary'!P5*'DSR con %'!S13</f>
        <v>56.722741433021802</v>
      </c>
      <c r="T13" s="104">
        <f>'Distributor Secondary'!Q5*'DSR con %'!T13</f>
        <v>62.071428571428569</v>
      </c>
      <c r="U13" s="104">
        <f>'Distributor Secondary'!R5*'DSR con %'!U13</f>
        <v>17.655860349127181</v>
      </c>
      <c r="V13" s="104">
        <f>'Distributor Secondary'!S5*'DSR con %'!V13</f>
        <v>25.221183800623052</v>
      </c>
      <c r="W13" s="104">
        <f>'Distributor Secondary'!T5*'DSR con %'!W13</f>
        <v>11.957295373665481</v>
      </c>
      <c r="X13" s="104">
        <f>'Distributor Secondary'!U5*'DSR con %'!X13</f>
        <v>17.955112219451372</v>
      </c>
      <c r="Y13" s="104">
        <f>'Distributor Secondary'!V5*'DSR con %'!Y13</f>
        <v>11.275862068965518</v>
      </c>
      <c r="Z13" s="104">
        <f>'Distributor Secondary'!W5*'DSR con %'!Z13</f>
        <v>4.9655172413793105</v>
      </c>
      <c r="AA13" s="104">
        <f>'Distributor Secondary'!X5*'DSR con %'!AA13</f>
        <v>4.9655172413793105</v>
      </c>
      <c r="AB13" s="104">
        <f>'Distributor Secondary'!Y5*'DSR con %'!AB13</f>
        <v>4.9655172413793105</v>
      </c>
      <c r="AC13" s="104">
        <f>'Distributor Secondary'!Z5*'DSR con %'!AC13</f>
        <v>6.6206896551724137</v>
      </c>
      <c r="AD13" s="104">
        <f>'Distributor Secondary'!AA5*'DSR con %'!AD13</f>
        <v>18.517241379310345</v>
      </c>
      <c r="AE13" s="104">
        <f>'Distributor Secondary'!AB5*'DSR con %'!AE13</f>
        <v>8.9626556016597512</v>
      </c>
      <c r="AF13" s="104">
        <f>'Distributor Secondary'!AC5*'DSR con %'!AF13</f>
        <v>7.1000000000000005</v>
      </c>
      <c r="AG13" s="104">
        <f>'Distributor Secondary'!AD5*'DSR con %'!AG13</f>
        <v>9.6697819314641738</v>
      </c>
      <c r="AH13" s="104">
        <f>'Distributor Secondary'!AE5*'DSR con %'!AH13</f>
        <v>11.364485981308411</v>
      </c>
      <c r="AI13" s="104">
        <f>'Distributor Secondary'!AF5*'DSR con %'!AI13</f>
        <v>11.364485981308411</v>
      </c>
      <c r="AJ13" s="105">
        <f>'Distributor Secondary'!AG5*'DSR con %'!AJ13</f>
        <v>21.333333333333332</v>
      </c>
    </row>
    <row r="14" spans="1:88">
      <c r="A14" s="101" t="s">
        <v>18</v>
      </c>
      <c r="B14" s="102" t="s">
        <v>173</v>
      </c>
      <c r="C14" s="101" t="s">
        <v>174</v>
      </c>
      <c r="D14" s="101" t="s">
        <v>191</v>
      </c>
      <c r="E14" s="101" t="s">
        <v>192</v>
      </c>
      <c r="F14" s="20">
        <f t="shared" si="1"/>
        <v>1365890.986008459</v>
      </c>
      <c r="G14" s="103">
        <f t="shared" si="2"/>
        <v>761.4721442678466</v>
      </c>
      <c r="H14" s="104">
        <f>'Distributor Secondary'!E5*'DSR con %'!H14</f>
        <v>52.229426433915208</v>
      </c>
      <c r="I14" s="104">
        <f>'Distributor Secondary'!F5*'DSR con %'!I14</f>
        <v>69.367983367983371</v>
      </c>
      <c r="J14" s="104">
        <f>'Distributor Secondary'!G5*'DSR con %'!J14</f>
        <v>58.939708939708943</v>
      </c>
      <c r="K14" s="104">
        <f>'Distributor Secondary'!H5*'DSR con %'!K14</f>
        <v>19.5</v>
      </c>
      <c r="L14" s="104">
        <f>'Distributor Secondary'!I5*'DSR con %'!L14</f>
        <v>23.0977130977131</v>
      </c>
      <c r="M14" s="104">
        <f>'Distributor Secondary'!J5*'DSR con %'!M14</f>
        <v>19.738317757009344</v>
      </c>
      <c r="N14" s="104">
        <f>'Distributor Secondary'!K5*'DSR con %'!N14</f>
        <v>17.177057356608479</v>
      </c>
      <c r="O14" s="104">
        <f>'Distributor Secondary'!L5*'DSR con %'!O14</f>
        <v>4.7817047817047822</v>
      </c>
      <c r="P14" s="104">
        <f>'Distributor Secondary'!M5*'DSR con %'!P14</f>
        <v>79.507177033492823</v>
      </c>
      <c r="Q14" s="104">
        <f>'Distributor Secondary'!N5*'DSR con %'!Q14</f>
        <v>21.637931034482762</v>
      </c>
      <c r="R14" s="104">
        <f>'Distributor Secondary'!O5*'DSR con %'!R14</f>
        <v>53.83522727272728</v>
      </c>
      <c r="S14" s="104">
        <f>'Distributor Secondary'!P5*'DSR con %'!S14</f>
        <v>31.0202492211838</v>
      </c>
      <c r="T14" s="104">
        <f>'Distributor Secondary'!Q5*'DSR con %'!T14</f>
        <v>90.285714285714278</v>
      </c>
      <c r="U14" s="104">
        <f>'Distributor Secondary'!R5*'DSR con %'!U14</f>
        <v>11.03491271820449</v>
      </c>
      <c r="V14" s="104">
        <f>'Distributor Secondary'!S5*'DSR con %'!V14</f>
        <v>19.70404984423676</v>
      </c>
      <c r="W14" s="104">
        <f>'Distributor Secondary'!T5*'DSR con %'!W14</f>
        <v>5.3380782918149468</v>
      </c>
      <c r="X14" s="104">
        <f>'Distributor Secondary'!U5*'DSR con %'!X14</f>
        <v>6.7331670822942646</v>
      </c>
      <c r="Y14" s="104">
        <f>'Distributor Secondary'!V5*'DSR con %'!Y14</f>
        <v>37.58620689655173</v>
      </c>
      <c r="Z14" s="104">
        <f>'Distributor Secondary'!W5*'DSR con %'!Z14</f>
        <v>16.551724137931036</v>
      </c>
      <c r="AA14" s="104">
        <f>'Distributor Secondary'!X5*'DSR con %'!AA14</f>
        <v>16.551724137931036</v>
      </c>
      <c r="AB14" s="104">
        <f>'Distributor Secondary'!Y5*'DSR con %'!AB14</f>
        <v>16.551724137931036</v>
      </c>
      <c r="AC14" s="104">
        <f>'Distributor Secondary'!Z5*'DSR con %'!AC14</f>
        <v>20.689655172413794</v>
      </c>
      <c r="AD14" s="104">
        <f>'Distributor Secondary'!AA5*'DSR con %'!AD14</f>
        <v>38.577586206896548</v>
      </c>
      <c r="AE14" s="104">
        <f>'Distributor Secondary'!AB5*'DSR con %'!AE14</f>
        <v>4.4813278008298756</v>
      </c>
      <c r="AF14" s="104">
        <f>'Distributor Secondary'!AC5*'DSR con %'!AF14</f>
        <v>9.7625000000000011</v>
      </c>
      <c r="AG14" s="104">
        <f>'Distributor Secondary'!AD5*'DSR con %'!AG14</f>
        <v>3.0218068535825546</v>
      </c>
      <c r="AH14" s="104">
        <f>'Distributor Secondary'!AE5*'DSR con %'!AH14</f>
        <v>3.5514018691588785</v>
      </c>
      <c r="AI14" s="104">
        <f>'Distributor Secondary'!AF5*'DSR con %'!AI14</f>
        <v>3.5514018691588785</v>
      </c>
      <c r="AJ14" s="105">
        <f>'Distributor Secondary'!AG5*'DSR con %'!AJ14</f>
        <v>6.666666666666667</v>
      </c>
    </row>
    <row r="15" spans="1:88">
      <c r="A15" s="101" t="s">
        <v>18</v>
      </c>
      <c r="B15" s="102" t="s">
        <v>173</v>
      </c>
      <c r="C15" s="101" t="s">
        <v>174</v>
      </c>
      <c r="D15" s="101" t="s">
        <v>193</v>
      </c>
      <c r="E15" s="101" t="s">
        <v>194</v>
      </c>
      <c r="F15" s="20">
        <f t="shared" si="1"/>
        <v>786197.1702785542</v>
      </c>
      <c r="G15" s="103">
        <f t="shared" si="2"/>
        <v>426.0702232699</v>
      </c>
      <c r="H15" s="104">
        <f>'Distributor Secondary'!E5*'DSR con %'!H15</f>
        <v>18.65336658354115</v>
      </c>
      <c r="I15" s="104">
        <f>'Distributor Secondary'!F5*'DSR con %'!I15</f>
        <v>24.848232848232851</v>
      </c>
      <c r="J15" s="104">
        <f>'Distributor Secondary'!G5*'DSR con %'!J15</f>
        <v>40.415800415800419</v>
      </c>
      <c r="K15" s="104">
        <f>'Distributor Secondary'!H5*'DSR con %'!K15</f>
        <v>7.5</v>
      </c>
      <c r="L15" s="104">
        <f>'Distributor Secondary'!I5*'DSR con %'!L15</f>
        <v>25.197505197505198</v>
      </c>
      <c r="M15" s="104">
        <f>'Distributor Secondary'!J5*'DSR con %'!M15</f>
        <v>14.355140186915888</v>
      </c>
      <c r="N15" s="104">
        <f>'Distributor Secondary'!K5*'DSR con %'!N15</f>
        <v>14.314214463840401</v>
      </c>
      <c r="O15" s="104">
        <f>'Distributor Secondary'!L5*'DSR con %'!O15</f>
        <v>5.7380457380457379</v>
      </c>
      <c r="P15" s="104">
        <f>'Distributor Secondary'!M5*'DSR con %'!P15</f>
        <v>27.416267942583733</v>
      </c>
      <c r="Q15" s="104">
        <f>'Distributor Secondary'!N5*'DSR con %'!Q15</f>
        <v>24.883620689655174</v>
      </c>
      <c r="R15" s="104">
        <f>'Distributor Secondary'!O5*'DSR con %'!R15</f>
        <v>19.38068181818182</v>
      </c>
      <c r="S15" s="104">
        <f>'Distributor Secondary'!P5*'DSR con %'!S15</f>
        <v>56.722741433021802</v>
      </c>
      <c r="T15" s="104">
        <f>'Distributor Secondary'!Q5*'DSR con %'!T15</f>
        <v>33.857142857142854</v>
      </c>
      <c r="U15" s="104">
        <f>'Distributor Secondary'!R5*'DSR con %'!U15</f>
        <v>8.8279301745635905</v>
      </c>
      <c r="V15" s="104">
        <f>'Distributor Secondary'!S5*'DSR con %'!V15</f>
        <v>12.610591900311526</v>
      </c>
      <c r="W15" s="104">
        <f>'Distributor Secondary'!T5*'DSR con %'!W15</f>
        <v>10.676156583629894</v>
      </c>
      <c r="X15" s="104">
        <f>'Distributor Secondary'!U5*'DSR con %'!X15</f>
        <v>8.9775561097256862</v>
      </c>
      <c r="Y15" s="104">
        <f>'Distributor Secondary'!V5*'DSR con %'!Y15</f>
        <v>11.275862068965518</v>
      </c>
      <c r="Z15" s="104">
        <f>'Distributor Secondary'!W5*'DSR con %'!Z15</f>
        <v>4.9655172413793105</v>
      </c>
      <c r="AA15" s="104">
        <f>'Distributor Secondary'!X5*'DSR con %'!AA15</f>
        <v>4.9655172413793105</v>
      </c>
      <c r="AB15" s="104">
        <f>'Distributor Secondary'!Y5*'DSR con %'!AB15</f>
        <v>3.8620689655172411</v>
      </c>
      <c r="AC15" s="104">
        <f>'Distributor Secondary'!Z5*'DSR con %'!AC15</f>
        <v>2.4827586206896552</v>
      </c>
      <c r="AD15" s="104">
        <f>'Distributor Secondary'!AA5*'DSR con %'!AD15</f>
        <v>4.6293103448275863</v>
      </c>
      <c r="AE15" s="104">
        <f>'Distributor Secondary'!AB5*'DSR con %'!AE15</f>
        <v>4.4813278008298756</v>
      </c>
      <c r="AF15" s="104">
        <f>'Distributor Secondary'!AC5*'DSR con %'!AF15</f>
        <v>3.5500000000000003</v>
      </c>
      <c r="AG15" s="104">
        <f>'Distributor Secondary'!AD5*'DSR con %'!AG15</f>
        <v>4.8348909657320869</v>
      </c>
      <c r="AH15" s="104">
        <f>'Distributor Secondary'!AE5*'DSR con %'!AH15</f>
        <v>10.299065420560748</v>
      </c>
      <c r="AI15" s="104">
        <f>'Distributor Secondary'!AF5*'DSR con %'!AI15</f>
        <v>5.6822429906542054</v>
      </c>
      <c r="AJ15" s="105">
        <f>'Distributor Secondary'!AG5*'DSR con %'!AJ15</f>
        <v>10.666666666666666</v>
      </c>
    </row>
    <row r="16" spans="1:88">
      <c r="A16" s="101" t="s">
        <v>18</v>
      </c>
      <c r="B16" s="102" t="s">
        <v>173</v>
      </c>
      <c r="C16" s="101" t="s">
        <v>174</v>
      </c>
      <c r="D16" s="101" t="s">
        <v>195</v>
      </c>
      <c r="E16" s="101" t="s">
        <v>196</v>
      </c>
      <c r="F16" s="20">
        <f t="shared" si="1"/>
        <v>941163.77455243585</v>
      </c>
      <c r="G16" s="103">
        <f t="shared" si="2"/>
        <v>497.11206580821022</v>
      </c>
      <c r="H16" s="104">
        <f>'Distributor Secondary'!E5*'DSR con %'!H16</f>
        <v>22.384039900249377</v>
      </c>
      <c r="I16" s="104">
        <f>'Distributor Secondary'!F5*'DSR con %'!I16</f>
        <v>30.024948024948028</v>
      </c>
      <c r="J16" s="104">
        <f>'Distributor Secondary'!G5*'DSR con %'!J16</f>
        <v>48.835758835758838</v>
      </c>
      <c r="K16" s="104">
        <f>'Distributor Secondary'!H5*'DSR con %'!K16</f>
        <v>9</v>
      </c>
      <c r="L16" s="104">
        <f>'Distributor Secondary'!I5*'DSR con %'!L16</f>
        <v>30.446985446985448</v>
      </c>
      <c r="M16" s="104">
        <f>'Distributor Secondary'!J5*'DSR con %'!M16</f>
        <v>17.046728971962615</v>
      </c>
      <c r="N16" s="104">
        <f>'Distributor Secondary'!K5*'DSR con %'!N16</f>
        <v>17.177057356608479</v>
      </c>
      <c r="O16" s="104">
        <f>'Distributor Secondary'!L5*'DSR con %'!O16</f>
        <v>6.9334719334719335</v>
      </c>
      <c r="P16" s="104">
        <f>'Distributor Secondary'!M5*'DSR con %'!P16</f>
        <v>35.641148325358849</v>
      </c>
      <c r="Q16" s="104">
        <f>'Distributor Secondary'!N5*'DSR con %'!Q16</f>
        <v>54.09482758620689</v>
      </c>
      <c r="R16" s="104">
        <f>'Distributor Secondary'!O5*'DSR con %'!R16</f>
        <v>17.227272727272727</v>
      </c>
      <c r="S16" s="104">
        <f>'Distributor Secondary'!P5*'DSR con %'!S16</f>
        <v>34.565420560747661</v>
      </c>
      <c r="T16" s="104">
        <f>'Distributor Secondary'!Q5*'DSR con %'!T16</f>
        <v>39.5</v>
      </c>
      <c r="U16" s="104">
        <f>'Distributor Secondary'!R5*'DSR con %'!U16</f>
        <v>10.593516209476309</v>
      </c>
      <c r="V16" s="104">
        <f>'Distributor Secondary'!S5*'DSR con %'!V16</f>
        <v>14.975077881619937</v>
      </c>
      <c r="W16" s="104">
        <f>'Distributor Secondary'!T5*'DSR con %'!W16</f>
        <v>7.2597864768683271</v>
      </c>
      <c r="X16" s="104">
        <f>'Distributor Secondary'!U5*'DSR con %'!X16</f>
        <v>10.773067331670823</v>
      </c>
      <c r="Y16" s="104">
        <f>'Distributor Secondary'!V5*'DSR con %'!Y16</f>
        <v>13.155172413793103</v>
      </c>
      <c r="Z16" s="104">
        <f>'Distributor Secondary'!W5*'DSR con %'!Z16</f>
        <v>5.7931034482758621</v>
      </c>
      <c r="AA16" s="104">
        <f>'Distributor Secondary'!X5*'DSR con %'!AA16</f>
        <v>5.7931034482758621</v>
      </c>
      <c r="AB16" s="104">
        <f>'Distributor Secondary'!Y5*'DSR con %'!AB16</f>
        <v>4.9655172413793105</v>
      </c>
      <c r="AC16" s="104">
        <f>'Distributor Secondary'!Z5*'DSR con %'!AC16</f>
        <v>8.2758620689655178</v>
      </c>
      <c r="AD16" s="104">
        <f>'Distributor Secondary'!AA5*'DSR con %'!AD16</f>
        <v>9.2586206896551726</v>
      </c>
      <c r="AE16" s="104">
        <f>'Distributor Secondary'!AB5*'DSR con %'!AE16</f>
        <v>6.7219917012448134</v>
      </c>
      <c r="AF16" s="104">
        <f>'Distributor Secondary'!AC5*'DSR con %'!AF16</f>
        <v>4.4375</v>
      </c>
      <c r="AG16" s="104">
        <f>'Distributor Secondary'!AD5*'DSR con %'!AG16</f>
        <v>5.8925233644859816</v>
      </c>
      <c r="AH16" s="104">
        <f>'Distributor Secondary'!AE5*'DSR con %'!AH16</f>
        <v>6.9252336448598131</v>
      </c>
      <c r="AI16" s="104">
        <f>'Distributor Secondary'!AF5*'DSR con %'!AI16</f>
        <v>6.7476635514018692</v>
      </c>
      <c r="AJ16" s="105">
        <f>'Distributor Secondary'!AG5*'DSR con %'!AJ16</f>
        <v>12.666666666666666</v>
      </c>
    </row>
    <row r="17" spans="1:88" s="110" customFormat="1">
      <c r="A17" s="111"/>
      <c r="B17" s="107"/>
      <c r="C17" s="106"/>
      <c r="D17" s="106"/>
      <c r="E17" s="106"/>
      <c r="F17" s="108">
        <f>SUM(F6:F16)</f>
        <v>14987961.000000002</v>
      </c>
      <c r="G17" s="109">
        <f>SUM(G6:G16)</f>
        <v>7870.9999999999991</v>
      </c>
      <c r="H17" s="108">
        <f>SUM(H6:H16)</f>
        <v>373.99999999999994</v>
      </c>
      <c r="I17" s="108">
        <f t="shared" ref="I17:AJ17" si="3">SUM(I6:I16)</f>
        <v>498</v>
      </c>
      <c r="J17" s="108">
        <f t="shared" si="3"/>
        <v>810</v>
      </c>
      <c r="K17" s="108">
        <f t="shared" si="3"/>
        <v>144</v>
      </c>
      <c r="L17" s="108">
        <f t="shared" si="3"/>
        <v>505.00000000000006</v>
      </c>
      <c r="M17" s="108">
        <f t="shared" si="3"/>
        <v>288</v>
      </c>
      <c r="N17" s="108">
        <f t="shared" si="3"/>
        <v>287</v>
      </c>
      <c r="O17" s="108">
        <f t="shared" si="3"/>
        <v>115</v>
      </c>
      <c r="P17" s="108">
        <f t="shared" si="3"/>
        <v>573</v>
      </c>
      <c r="Q17" s="108">
        <f t="shared" si="3"/>
        <v>502</v>
      </c>
      <c r="R17" s="108">
        <f t="shared" si="3"/>
        <v>379.00000000000006</v>
      </c>
      <c r="S17" s="108">
        <f t="shared" si="3"/>
        <v>568.99999999999989</v>
      </c>
      <c r="T17" s="108">
        <f t="shared" si="3"/>
        <v>632</v>
      </c>
      <c r="U17" s="108">
        <f t="shared" si="3"/>
        <v>177</v>
      </c>
      <c r="V17" s="108">
        <f t="shared" si="3"/>
        <v>253</v>
      </c>
      <c r="W17" s="108">
        <f t="shared" si="3"/>
        <v>120.00000000000001</v>
      </c>
      <c r="X17" s="108">
        <f t="shared" si="3"/>
        <v>180</v>
      </c>
      <c r="Y17" s="108">
        <f t="shared" si="3"/>
        <v>218.00000000000003</v>
      </c>
      <c r="Z17" s="108">
        <f t="shared" si="3"/>
        <v>96</v>
      </c>
      <c r="AA17" s="108">
        <f t="shared" si="3"/>
        <v>96</v>
      </c>
      <c r="AB17" s="108">
        <f t="shared" si="3"/>
        <v>80.000000000000014</v>
      </c>
      <c r="AC17" s="108">
        <f t="shared" si="3"/>
        <v>96</v>
      </c>
      <c r="AD17" s="108">
        <f t="shared" si="3"/>
        <v>179</v>
      </c>
      <c r="AE17" s="108">
        <f t="shared" si="3"/>
        <v>89.999999999999986</v>
      </c>
      <c r="AF17" s="108">
        <f t="shared" si="3"/>
        <v>71</v>
      </c>
      <c r="AG17" s="108">
        <f t="shared" si="3"/>
        <v>97</v>
      </c>
      <c r="AH17" s="108">
        <f t="shared" si="3"/>
        <v>114</v>
      </c>
      <c r="AI17" s="108">
        <f t="shared" si="3"/>
        <v>113.99999999999999</v>
      </c>
      <c r="AJ17" s="105">
        <f t="shared" si="3"/>
        <v>213.99999999999997</v>
      </c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</row>
    <row r="18" spans="1:88">
      <c r="A18" s="112" t="s">
        <v>19</v>
      </c>
      <c r="B18" s="90" t="s">
        <v>201</v>
      </c>
      <c r="C18" s="90" t="s">
        <v>202</v>
      </c>
      <c r="D18" s="113" t="s">
        <v>203</v>
      </c>
      <c r="E18" s="113" t="s">
        <v>204</v>
      </c>
      <c r="F18" s="20">
        <f>SUMPRODUCT(H18:AJ18,$H$1:$AJ$1)</f>
        <v>2484135.172611611</v>
      </c>
      <c r="G18" s="103">
        <f>SUM(H18:AJ18)</f>
        <v>1170.4967167944606</v>
      </c>
      <c r="H18" s="104">
        <f>'Distributor Secondary'!E6*'DSR con %'!H18</f>
        <v>52.441860465116278</v>
      </c>
      <c r="I18" s="104">
        <f>'Distributor Secondary'!F6*'DSR con %'!I18</f>
        <v>71.359223300970868</v>
      </c>
      <c r="J18" s="104">
        <f>'Distributor Secondary'!G6*'DSR con %'!J18</f>
        <v>115.53398058252428</v>
      </c>
      <c r="K18" s="104">
        <f>'Distributor Secondary'!H6*'DSR con %'!K18</f>
        <v>20</v>
      </c>
      <c r="L18" s="104">
        <f>'Distributor Secondary'!I6*'DSR con %'!L18</f>
        <v>79.029126213592235</v>
      </c>
      <c r="M18" s="104">
        <f>'Distributor Secondary'!J6*'DSR con %'!M18</f>
        <v>41.285714285714285</v>
      </c>
      <c r="N18" s="104">
        <f>'Distributor Secondary'!K6*'DSR con %'!N18</f>
        <v>42.482758620689658</v>
      </c>
      <c r="O18" s="104">
        <f>'Distributor Secondary'!L6*'DSR con %'!O18</f>
        <v>16.174757281553397</v>
      </c>
      <c r="P18" s="104">
        <f>'Distributor Secondary'!M6*'DSR con %'!P18</f>
        <v>82.62222222222222</v>
      </c>
      <c r="Q18" s="104">
        <f>'Distributor Secondary'!N6*'DSR con %'!Q18</f>
        <v>74</v>
      </c>
      <c r="R18" s="104">
        <f>'Distributor Secondary'!O6*'DSR con %'!R18</f>
        <v>53.052631578947363</v>
      </c>
      <c r="S18" s="104">
        <f>'Distributor Secondary'!P6*'DSR con %'!S18</f>
        <v>78.659420289855063</v>
      </c>
      <c r="T18" s="104">
        <f>'Distributor Secondary'!Q6*'DSR con %'!T18</f>
        <v>85.25</v>
      </c>
      <c r="U18" s="104">
        <f>'Distributor Secondary'!R6*'DSR con %'!U18</f>
        <v>24.790697674418606</v>
      </c>
      <c r="V18" s="104">
        <f>'Distributor Secondary'!S6*'DSR con %'!V18</f>
        <v>37</v>
      </c>
      <c r="W18" s="104">
        <f>'Distributor Secondary'!T6*'DSR con %'!W18</f>
        <v>16.776859504132233</v>
      </c>
      <c r="X18" s="104">
        <f>'Distributor Secondary'!U6*'DSR con %'!X18</f>
        <v>26.5</v>
      </c>
      <c r="Y18" s="104">
        <f>'Distributor Secondary'!V6*'DSR con %'!Y18</f>
        <v>32</v>
      </c>
      <c r="Z18" s="104">
        <f>'Distributor Secondary'!W6*'DSR con %'!Z18</f>
        <v>15.057142857142857</v>
      </c>
      <c r="AA18" s="104">
        <f>'Distributor Secondary'!X6*'DSR con %'!AA18</f>
        <v>18.821428571428569</v>
      </c>
      <c r="AB18" s="104">
        <f>'Distributor Secondary'!Y6*'DSR con %'!AB18</f>
        <v>11.741935483870968</v>
      </c>
      <c r="AC18" s="104">
        <f>'Distributor Secondary'!Z6*'DSR con %'!AC18</f>
        <v>14.171428571428571</v>
      </c>
      <c r="AD18" s="104">
        <f>'Distributor Secondary'!AA6*'DSR con %'!AD18</f>
        <v>27.685714285714287</v>
      </c>
      <c r="AE18" s="104">
        <f>'Distributor Secondary'!AB6*'DSR con %'!AE18</f>
        <v>14.5</v>
      </c>
      <c r="AF18" s="104">
        <f>'Distributor Secondary'!AC6*'DSR con %'!AF18</f>
        <v>14.399999999999999</v>
      </c>
      <c r="AG18" s="104">
        <f>'Distributor Secondary'!AD6*'DSR con %'!AG18</f>
        <v>19.359712230215827</v>
      </c>
      <c r="AH18" s="104">
        <f>'Distributor Secondary'!AE6*'DSR con %'!AH18</f>
        <v>22.014388489208635</v>
      </c>
      <c r="AI18" s="104">
        <f>'Distributor Secondary'!AF6*'DSR con %'!AI18</f>
        <v>22.5</v>
      </c>
      <c r="AJ18" s="105">
        <f>'Distributor Secondary'!AG6*'DSR con %'!AJ18</f>
        <v>41.285714285714285</v>
      </c>
    </row>
    <row r="19" spans="1:88">
      <c r="A19" s="112" t="s">
        <v>19</v>
      </c>
      <c r="B19" s="90" t="s">
        <v>201</v>
      </c>
      <c r="C19" s="90" t="s">
        <v>202</v>
      </c>
      <c r="D19" s="113" t="s">
        <v>205</v>
      </c>
      <c r="E19" s="113" t="s">
        <v>206</v>
      </c>
      <c r="F19" s="20">
        <f>SUMPRODUCT(H19:AJ19,$H$1:$AJ$1)</f>
        <v>1355206.5346248292</v>
      </c>
      <c r="G19" s="103">
        <f>SUM(H19:AJ19)</f>
        <v>643.23868907345241</v>
      </c>
      <c r="H19" s="104">
        <f>'Distributor Secondary'!E6*'DSR con %'!H19</f>
        <v>30.697674418604652</v>
      </c>
      <c r="I19" s="104">
        <f>'Distributor Secondary'!F6*'DSR con %'!I19</f>
        <v>38.533980582524272</v>
      </c>
      <c r="J19" s="104">
        <f>'Distributor Secondary'!G6*'DSR con %'!J19</f>
        <v>62.388349514563103</v>
      </c>
      <c r="K19" s="104">
        <f>'Distributor Secondary'!H6*'DSR con %'!K19</f>
        <v>12</v>
      </c>
      <c r="L19" s="104">
        <f>'Distributor Secondary'!I6*'DSR con %'!L19</f>
        <v>34.485436893203882</v>
      </c>
      <c r="M19" s="104">
        <f>'Distributor Secondary'!J6*'DSR con %'!M19</f>
        <v>21.857142857142854</v>
      </c>
      <c r="N19" s="104">
        <f>'Distributor Secondary'!K6*'DSR con %'!N19</f>
        <v>23.172413793103448</v>
      </c>
      <c r="O19" s="104">
        <f>'Distributor Secondary'!L6*'DSR con %'!O19</f>
        <v>9.9029126213592225</v>
      </c>
      <c r="P19" s="104">
        <f>'Distributor Secondary'!M6*'DSR con %'!P19</f>
        <v>45.066666666666663</v>
      </c>
      <c r="Q19" s="104">
        <f>'Distributor Secondary'!N6*'DSR con %'!Q19</f>
        <v>41.826086956521735</v>
      </c>
      <c r="R19" s="104">
        <f>'Distributor Secondary'!O6*'DSR con %'!R19</f>
        <v>29.473684210526315</v>
      </c>
      <c r="S19" s="104">
        <f>'Distributor Secondary'!P6*'DSR con %'!S19</f>
        <v>45.985507246376812</v>
      </c>
      <c r="T19" s="104">
        <f>'Distributor Secondary'!Q6*'DSR con %'!T19</f>
        <v>54.25</v>
      </c>
      <c r="U19" s="104">
        <f>'Distributor Secondary'!R6*'DSR con %'!U19</f>
        <v>13.906976744186045</v>
      </c>
      <c r="V19" s="104">
        <f>'Distributor Secondary'!S6*'DSR con %'!V19</f>
        <v>20.085714285714285</v>
      </c>
      <c r="W19" s="104">
        <f>'Distributor Secondary'!T6*'DSR con %'!W19</f>
        <v>9.545454545454545</v>
      </c>
      <c r="X19" s="104">
        <f>'Distributor Secondary'!U6*'DSR con %'!X19</f>
        <v>14.011494252873565</v>
      </c>
      <c r="Y19" s="104">
        <f>'Distributor Secondary'!V6*'DSR con %'!Y19</f>
        <v>16</v>
      </c>
      <c r="Z19" s="104">
        <f>'Distributor Secondary'!W6*'DSR con %'!Z19</f>
        <v>7.9714285714285706</v>
      </c>
      <c r="AA19" s="104">
        <f>'Distributor Secondary'!X6*'DSR con %'!AA19</f>
        <v>6.6428571428571423</v>
      </c>
      <c r="AB19" s="104">
        <f>'Distributor Secondary'!Y6*'DSR con %'!AB19</f>
        <v>7.5483870967741939</v>
      </c>
      <c r="AC19" s="104">
        <f>'Distributor Secondary'!Z6*'DSR con %'!AC19</f>
        <v>8.8571428571428559</v>
      </c>
      <c r="AD19" s="104">
        <f>'Distributor Secondary'!AA6*'DSR con %'!AD19</f>
        <v>17.914285714285715</v>
      </c>
      <c r="AE19" s="104">
        <f>'Distributor Secondary'!AB6*'DSR con %'!AE19</f>
        <v>7.8076923076923075</v>
      </c>
      <c r="AF19" s="104">
        <f>'Distributor Secondary'!AC6*'DSR con %'!AF19</f>
        <v>7.1999999999999993</v>
      </c>
      <c r="AG19" s="104">
        <f>'Distributor Secondary'!AD6*'DSR con %'!AG19</f>
        <v>10.381294964028777</v>
      </c>
      <c r="AH19" s="104">
        <f>'Distributor Secondary'!AE6*'DSR con %'!AH19</f>
        <v>11.654676258992806</v>
      </c>
      <c r="AI19" s="104">
        <f>'Distributor Secondary'!AF6*'DSR con %'!AI19</f>
        <v>12.214285714285714</v>
      </c>
      <c r="AJ19" s="105">
        <f>'Distributor Secondary'!AG6*'DSR con %'!AJ19</f>
        <v>21.857142857142854</v>
      </c>
    </row>
    <row r="20" spans="1:88">
      <c r="A20" s="112" t="s">
        <v>19</v>
      </c>
      <c r="B20" s="90" t="s">
        <v>201</v>
      </c>
      <c r="C20" s="90" t="s">
        <v>202</v>
      </c>
      <c r="D20" s="113" t="s">
        <v>207</v>
      </c>
      <c r="E20" s="113" t="s">
        <v>208</v>
      </c>
      <c r="F20" s="20">
        <f>SUMPRODUCT(H20:AJ20,$H$1:$AJ$1)</f>
        <v>1216291.2927635601</v>
      </c>
      <c r="G20" s="103">
        <f>SUM(H20:AJ20)</f>
        <v>581.26459413208727</v>
      </c>
      <c r="H20" s="104">
        <f>'Distributor Secondary'!E6*'DSR con %'!H20</f>
        <v>26.86046511627907</v>
      </c>
      <c r="I20" s="104">
        <f>'Distributor Secondary'!F6*'DSR con %'!I20</f>
        <v>37.106796116504853</v>
      </c>
      <c r="J20" s="104">
        <f>'Distributor Secondary'!G6*'DSR con %'!J20</f>
        <v>60.077669902912618</v>
      </c>
      <c r="K20" s="104">
        <f>'Distributor Secondary'!H6*'DSR con %'!K20</f>
        <v>10</v>
      </c>
      <c r="L20" s="104">
        <f>'Distributor Secondary'!I6*'DSR con %'!L20</f>
        <v>34.485436893203882</v>
      </c>
      <c r="M20" s="104">
        <f>'Distributor Secondary'!J6*'DSR con %'!M20</f>
        <v>21.857142857142854</v>
      </c>
      <c r="N20" s="104">
        <f>'Distributor Secondary'!K6*'DSR con %'!N20</f>
        <v>18.344827586206897</v>
      </c>
      <c r="O20" s="104">
        <f>'Distributor Secondary'!L6*'DSR con %'!O20</f>
        <v>7.9223300970873787</v>
      </c>
      <c r="P20" s="104">
        <f>'Distributor Secondary'!M6*'DSR con %'!P20</f>
        <v>41.31111111111111</v>
      </c>
      <c r="Q20" s="104">
        <f>'Distributor Secondary'!N6*'DSR con %'!Q20</f>
        <v>32.173913043478258</v>
      </c>
      <c r="R20" s="104">
        <f>'Distributor Secondary'!O6*'DSR con %'!R20</f>
        <v>29.473684210526315</v>
      </c>
      <c r="S20" s="104">
        <f>'Distributor Secondary'!P6*'DSR con %'!S20</f>
        <v>42.355072463768117</v>
      </c>
      <c r="T20" s="104">
        <f>'Distributor Secondary'!Q6*'DSR con %'!T20</f>
        <v>46.5</v>
      </c>
      <c r="U20" s="104">
        <f>'Distributor Secondary'!R6*'DSR con %'!U20</f>
        <v>13.302325581395349</v>
      </c>
      <c r="V20" s="104">
        <f>'Distributor Secondary'!S6*'DSR con %'!V20</f>
        <v>16.914285714285715</v>
      </c>
      <c r="W20" s="104">
        <f>'Distributor Secondary'!T6*'DSR con %'!W20</f>
        <v>8.677685950413224</v>
      </c>
      <c r="X20" s="104">
        <f>'Distributor Secondary'!U6*'DSR con %'!X20</f>
        <v>12.488505747126435</v>
      </c>
      <c r="Y20" s="104">
        <f>'Distributor Secondary'!V6*'DSR con %'!Y20</f>
        <v>16</v>
      </c>
      <c r="Z20" s="104">
        <f>'Distributor Secondary'!W6*'DSR con %'!Z20</f>
        <v>7.9714285714285706</v>
      </c>
      <c r="AA20" s="104">
        <f>'Distributor Secondary'!X6*'DSR con %'!AA20</f>
        <v>5.5357142857142856</v>
      </c>
      <c r="AB20" s="104">
        <f>'Distributor Secondary'!Y6*'DSR con %'!AB20</f>
        <v>6.7096774193548381</v>
      </c>
      <c r="AC20" s="104">
        <f>'Distributor Secondary'!Z6*'DSR con %'!AC20</f>
        <v>7.9714285714285706</v>
      </c>
      <c r="AD20" s="104">
        <f>'Distributor Secondary'!AA6*'DSR con %'!AD20</f>
        <v>11.4</v>
      </c>
      <c r="AE20" s="104">
        <f>'Distributor Secondary'!AB6*'DSR con %'!AE20</f>
        <v>6.6923076923076925</v>
      </c>
      <c r="AF20" s="104">
        <f>'Distributor Secondary'!AC6*'DSR con %'!AF20</f>
        <v>6.3999999999999995</v>
      </c>
      <c r="AG20" s="104">
        <f>'Distributor Secondary'!AD6*'DSR con %'!AG20</f>
        <v>9.2589928057553958</v>
      </c>
      <c r="AH20" s="104">
        <f>'Distributor Secondary'!AE6*'DSR con %'!AH20</f>
        <v>11.330935251798561</v>
      </c>
      <c r="AI20" s="104">
        <f>'Distributor Secondary'!AF6*'DSR con %'!AI20</f>
        <v>10.285714285714285</v>
      </c>
      <c r="AJ20" s="105">
        <f>'Distributor Secondary'!AG6*'DSR con %'!AJ20</f>
        <v>21.857142857142854</v>
      </c>
    </row>
    <row r="21" spans="1:88" s="110" customFormat="1">
      <c r="A21" s="114"/>
      <c r="B21" s="91"/>
      <c r="C21" s="91"/>
      <c r="D21" s="115"/>
      <c r="E21" s="115"/>
      <c r="F21" s="37">
        <f>SUM(F18:F20)</f>
        <v>5055633</v>
      </c>
      <c r="G21" s="109">
        <f>SUM(G18:G20)</f>
        <v>2395</v>
      </c>
      <c r="H21" s="108">
        <f>SUM(H18:H20)</f>
        <v>110</v>
      </c>
      <c r="I21" s="108">
        <f t="shared" ref="I21:AJ21" si="4">SUM(I18:I20)</f>
        <v>147</v>
      </c>
      <c r="J21" s="108">
        <f t="shared" si="4"/>
        <v>238</v>
      </c>
      <c r="K21" s="108">
        <f t="shared" si="4"/>
        <v>42</v>
      </c>
      <c r="L21" s="108">
        <f t="shared" si="4"/>
        <v>148</v>
      </c>
      <c r="M21" s="108">
        <f t="shared" si="4"/>
        <v>85</v>
      </c>
      <c r="N21" s="108">
        <f t="shared" si="4"/>
        <v>84</v>
      </c>
      <c r="O21" s="108">
        <f t="shared" si="4"/>
        <v>34</v>
      </c>
      <c r="P21" s="108">
        <f t="shared" si="4"/>
        <v>169</v>
      </c>
      <c r="Q21" s="108">
        <f t="shared" si="4"/>
        <v>148</v>
      </c>
      <c r="R21" s="108">
        <f t="shared" si="4"/>
        <v>111.99999999999999</v>
      </c>
      <c r="S21" s="108">
        <f t="shared" si="4"/>
        <v>167</v>
      </c>
      <c r="T21" s="108">
        <f t="shared" si="4"/>
        <v>186</v>
      </c>
      <c r="U21" s="108">
        <f t="shared" si="4"/>
        <v>52</v>
      </c>
      <c r="V21" s="108">
        <f t="shared" si="4"/>
        <v>74</v>
      </c>
      <c r="W21" s="108">
        <f t="shared" si="4"/>
        <v>35</v>
      </c>
      <c r="X21" s="108">
        <f t="shared" si="4"/>
        <v>53</v>
      </c>
      <c r="Y21" s="108">
        <f t="shared" si="4"/>
        <v>64</v>
      </c>
      <c r="Z21" s="108">
        <f t="shared" si="4"/>
        <v>31</v>
      </c>
      <c r="AA21" s="108">
        <f t="shared" si="4"/>
        <v>30.999999999999996</v>
      </c>
      <c r="AB21" s="108">
        <f t="shared" si="4"/>
        <v>26</v>
      </c>
      <c r="AC21" s="108">
        <f t="shared" si="4"/>
        <v>30.999999999999996</v>
      </c>
      <c r="AD21" s="108">
        <f t="shared" si="4"/>
        <v>57</v>
      </c>
      <c r="AE21" s="108">
        <f t="shared" si="4"/>
        <v>29</v>
      </c>
      <c r="AF21" s="108">
        <f t="shared" si="4"/>
        <v>27.999999999999996</v>
      </c>
      <c r="AG21" s="108">
        <f t="shared" si="4"/>
        <v>39</v>
      </c>
      <c r="AH21" s="108">
        <f t="shared" si="4"/>
        <v>45</v>
      </c>
      <c r="AI21" s="108">
        <f t="shared" si="4"/>
        <v>45</v>
      </c>
      <c r="AJ21" s="105">
        <f t="shared" si="4"/>
        <v>85</v>
      </c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</row>
    <row r="22" spans="1:88">
      <c r="A22" s="116" t="s">
        <v>20</v>
      </c>
      <c r="B22" s="90" t="s">
        <v>201</v>
      </c>
      <c r="C22" s="90" t="s">
        <v>202</v>
      </c>
      <c r="D22" s="113" t="s">
        <v>219</v>
      </c>
      <c r="E22" s="113" t="s">
        <v>220</v>
      </c>
      <c r="F22" s="20">
        <f>SUMPRODUCT(H22:AJ22,$H$1:$AJ$1)</f>
        <v>1983791.8189819977</v>
      </c>
      <c r="G22" s="103">
        <f>SUM(H22:AJ22)</f>
        <v>1010.2711352664021</v>
      </c>
      <c r="H22" s="104">
        <f>'Distributor Secondary'!E7*'DSR con %'!H22</f>
        <v>46.817733990147786</v>
      </c>
      <c r="I22" s="104">
        <f>'Distributor Secondary'!F7*'DSR con %'!I22</f>
        <v>63.736625514403293</v>
      </c>
      <c r="J22" s="104">
        <f>'Distributor Secondary'!G7*'DSR con %'!J22</f>
        <v>103.57201646090536</v>
      </c>
      <c r="K22" s="104">
        <f>'Distributor Secondary'!H7*'DSR con %'!K22</f>
        <v>18.73469387755102</v>
      </c>
      <c r="L22" s="104">
        <f>'Distributor Secondary'!I7*'DSR con %'!L22</f>
        <v>67.390946502057616</v>
      </c>
      <c r="M22" s="104">
        <f>'Distributor Secondary'!J7*'DSR con %'!M22</f>
        <v>37.134146341463413</v>
      </c>
      <c r="N22" s="104">
        <f>'Distributor Secondary'!K7*'DSR con %'!N22</f>
        <v>36.458536585365856</v>
      </c>
      <c r="O22" s="104">
        <f>'Distributor Secondary'!L7*'DSR con %'!O22</f>
        <v>15.333333333333334</v>
      </c>
      <c r="P22" s="104">
        <f>'Distributor Secondary'!M7*'DSR con %'!P22</f>
        <v>75.700934579439249</v>
      </c>
      <c r="Q22" s="104">
        <f>'Distributor Secondary'!N7*'DSR con %'!Q22</f>
        <v>64.067484662576689</v>
      </c>
      <c r="R22" s="104">
        <f>'Distributor Secondary'!O7*'DSR con %'!R22</f>
        <v>47.644444444444446</v>
      </c>
      <c r="S22" s="104">
        <f>'Distributor Secondary'!P7*'DSR con %'!S22</f>
        <v>72.978461538461545</v>
      </c>
      <c r="T22" s="104">
        <f>'Distributor Secondary'!Q7*'DSR con %'!T22</f>
        <v>78.245614035087712</v>
      </c>
      <c r="U22" s="104">
        <f>'Distributor Secondary'!R7*'DSR con %'!U22</f>
        <v>22.167487684729064</v>
      </c>
      <c r="V22" s="104">
        <f>'Distributor Secondary'!S7*'DSR con %'!V22</f>
        <v>31.475609756097558</v>
      </c>
      <c r="W22" s="104">
        <f>'Distributor Secondary'!T7*'DSR con %'!W22</f>
        <v>15.508771929824562</v>
      </c>
      <c r="X22" s="104">
        <f>'Distributor Secondary'!U7*'DSR con %'!X22</f>
        <v>22.302439024390242</v>
      </c>
      <c r="Y22" s="104">
        <f>'Distributor Secondary'!V7*'DSR con %'!Y22</f>
        <v>28.430769230769233</v>
      </c>
      <c r="Z22" s="104">
        <f>'Distributor Secondary'!W7*'DSR con %'!Z22</f>
        <v>9.8780487804878039</v>
      </c>
      <c r="AA22" s="104">
        <f>'Distributor Secondary'!X7*'DSR con %'!AA22</f>
        <v>11.454545454545455</v>
      </c>
      <c r="AB22" s="104">
        <f>'Distributor Secondary'!Y7*'DSR con %'!AB22</f>
        <v>9.1216216216216228</v>
      </c>
      <c r="AC22" s="104">
        <f>'Distributor Secondary'!Z7*'DSR con %'!AC22</f>
        <v>11.853658536585366</v>
      </c>
      <c r="AD22" s="104">
        <f>'Distributor Secondary'!AA7*'DSR con %'!AD22</f>
        <v>19.512195121951219</v>
      </c>
      <c r="AE22" s="104">
        <f>'Distributor Secondary'!AB7*'DSR con %'!AE22</f>
        <v>10.16260162601626</v>
      </c>
      <c r="AF22" s="104">
        <f>'Distributor Secondary'!AC7*'DSR con %'!AF22</f>
        <v>11.121951219512196</v>
      </c>
      <c r="AG22" s="104">
        <f>'Distributor Secondary'!AD7*'DSR con %'!AG22</f>
        <v>13.85060975609756</v>
      </c>
      <c r="AH22" s="104">
        <f>'Distributor Secondary'!AE7*'DSR con %'!AH22</f>
        <v>17.201219512195124</v>
      </c>
      <c r="AI22" s="104">
        <f>'Distributor Secondary'!AF7*'DSR con %'!AI22</f>
        <v>16.091463414634145</v>
      </c>
      <c r="AJ22" s="105">
        <f>'Distributor Secondary'!AG7*'DSR con %'!AJ22</f>
        <v>32.323170731707314</v>
      </c>
    </row>
    <row r="23" spans="1:88">
      <c r="A23" s="116" t="s">
        <v>20</v>
      </c>
      <c r="B23" s="90" t="s">
        <v>201</v>
      </c>
      <c r="C23" s="90" t="s">
        <v>202</v>
      </c>
      <c r="D23" s="113" t="s">
        <v>221</v>
      </c>
      <c r="E23" s="113" t="s">
        <v>222</v>
      </c>
      <c r="F23" s="20">
        <f>SUMPRODUCT(H23:AJ23,$H$1:$AJ$1)</f>
        <v>1806295.6739486463</v>
      </c>
      <c r="G23" s="103">
        <f>SUM(H23:AJ23)</f>
        <v>943.45024976361697</v>
      </c>
      <c r="H23" s="104">
        <f>'Distributor Secondary'!E7*'DSR con %'!H23</f>
        <v>46.817733990147786</v>
      </c>
      <c r="I23" s="104">
        <f>'Distributor Secondary'!F7*'DSR con %'!I23</f>
        <v>60.839506172839506</v>
      </c>
      <c r="J23" s="104">
        <f>'Distributor Secondary'!G7*'DSR con %'!J23</f>
        <v>98.864197530864189</v>
      </c>
      <c r="K23" s="104">
        <f>'Distributor Secondary'!H7*'DSR con %'!K23</f>
        <v>16.653061224489793</v>
      </c>
      <c r="L23" s="104">
        <f>'Distributor Secondary'!I7*'DSR con %'!L23</f>
        <v>60.065843621399182</v>
      </c>
      <c r="M23" s="104">
        <f>'Distributor Secondary'!J7*'DSR con %'!M23</f>
        <v>34.658536585365859</v>
      </c>
      <c r="N23" s="104">
        <f>'Distributor Secondary'!K7*'DSR con %'!N23</f>
        <v>33.502439024390249</v>
      </c>
      <c r="O23" s="104">
        <f>'Distributor Secondary'!L7*'DSR con %'!O23</f>
        <v>12.666666666666668</v>
      </c>
      <c r="P23" s="104">
        <f>'Distributor Secondary'!M7*'DSR con %'!P23</f>
        <v>68.130841121495322</v>
      </c>
      <c r="Q23" s="104">
        <f>'Distributor Secondary'!N7*'DSR con %'!Q23</f>
        <v>59.723926380368098</v>
      </c>
      <c r="R23" s="104">
        <f>'Distributor Secondary'!O7*'DSR con %'!R23</f>
        <v>47.644444444444446</v>
      </c>
      <c r="S23" s="104">
        <f>'Distributor Secondary'!P7*'DSR con %'!S23</f>
        <v>66.793846153846147</v>
      </c>
      <c r="T23" s="104">
        <f>'Distributor Secondary'!Q7*'DSR con %'!T23</f>
        <v>78.245614035087712</v>
      </c>
      <c r="U23" s="104">
        <f>'Distributor Secondary'!R7*'DSR con %'!U23</f>
        <v>20.935960591133004</v>
      </c>
      <c r="V23" s="104">
        <f>'Distributor Secondary'!S7*'DSR con %'!V23</f>
        <v>29.304878048780488</v>
      </c>
      <c r="W23" s="104">
        <f>'Distributor Secondary'!T7*'DSR con %'!W23</f>
        <v>14.017543859649123</v>
      </c>
      <c r="X23" s="104">
        <f>'Distributor Secondary'!U7*'DSR con %'!X23</f>
        <v>21.063414634146344</v>
      </c>
      <c r="Y23" s="104">
        <f>'Distributor Secondary'!V7*'DSR con %'!Y23</f>
        <v>28.430769230769233</v>
      </c>
      <c r="Z23" s="104">
        <f>'Distributor Secondary'!W7*'DSR con %'!Z23</f>
        <v>9.8780487804878039</v>
      </c>
      <c r="AA23" s="104">
        <f>'Distributor Secondary'!X7*'DSR con %'!AA23</f>
        <v>11.454545454545455</v>
      </c>
      <c r="AB23" s="104">
        <f>'Distributor Secondary'!Y7*'DSR con %'!AB23</f>
        <v>8.513513513513514</v>
      </c>
      <c r="AC23" s="104">
        <f>'Distributor Secondary'!Z7*'DSR con %'!AC23</f>
        <v>10.536585365853659</v>
      </c>
      <c r="AD23" s="104">
        <f>'Distributor Secondary'!AA7*'DSR con %'!AD23</f>
        <v>15.853658536585366</v>
      </c>
      <c r="AE23" s="104">
        <f>'Distributor Secondary'!AB7*'DSR con %'!AE23</f>
        <v>7.7235772357723578</v>
      </c>
      <c r="AF23" s="104">
        <f>'Distributor Secondary'!AC7*'DSR con %'!AF23</f>
        <v>9.036585365853659</v>
      </c>
      <c r="AG23" s="104">
        <f>'Distributor Secondary'!AD7*'DSR con %'!AG23</f>
        <v>13.146341463414634</v>
      </c>
      <c r="AH23" s="104">
        <f>'Distributor Secondary'!AE7*'DSR con %'!AH23</f>
        <v>15.259146341463415</v>
      </c>
      <c r="AI23" s="104">
        <f>'Distributor Secondary'!AF7*'DSR con %'!AI23</f>
        <v>15.536585365853659</v>
      </c>
      <c r="AJ23" s="105">
        <f>'Distributor Secondary'!AG7*'DSR con %'!AJ23</f>
        <v>28.152439024390244</v>
      </c>
    </row>
    <row r="24" spans="1:88">
      <c r="A24" s="116" t="s">
        <v>20</v>
      </c>
      <c r="B24" s="90" t="s">
        <v>201</v>
      </c>
      <c r="C24" s="90" t="s">
        <v>202</v>
      </c>
      <c r="D24" s="113" t="s">
        <v>223</v>
      </c>
      <c r="E24" s="113" t="s">
        <v>224</v>
      </c>
      <c r="F24" s="20">
        <f>SUMPRODUCT(H24:AJ24,$H$1:$AJ$1)</f>
        <v>2397118.2818580763</v>
      </c>
      <c r="G24" s="103">
        <f>SUM(H24:AJ24)</f>
        <v>1253.9085887991632</v>
      </c>
      <c r="H24" s="104">
        <f>'Distributor Secondary'!E7*'DSR con %'!H24</f>
        <v>62.423645320197039</v>
      </c>
      <c r="I24" s="104">
        <f>'Distributor Secondary'!F7*'DSR con %'!I24</f>
        <v>82.567901234567898</v>
      </c>
      <c r="J24" s="104">
        <f>'Distributor Secondary'!G7*'DSR con %'!J24</f>
        <v>134.17283950617283</v>
      </c>
      <c r="K24" s="104">
        <f>'Distributor Secondary'!H7*'DSR con %'!K24</f>
        <v>22.897959183673468</v>
      </c>
      <c r="L24" s="104">
        <f>'Distributor Secondary'!I7*'DSR con %'!L24</f>
        <v>82.041152263374485</v>
      </c>
      <c r="M24" s="104">
        <f>'Distributor Secondary'!J7*'DSR con %'!M24</f>
        <v>47.036585365853661</v>
      </c>
      <c r="N24" s="104">
        <f>'Distributor Secondary'!K7*'DSR con %'!N24</f>
        <v>47.297560975609755</v>
      </c>
      <c r="O24" s="104">
        <f>'Distributor Secondary'!L7*'DSR con %'!O24</f>
        <v>18.666666666666668</v>
      </c>
      <c r="P24" s="104">
        <f>'Distributor Secondary'!M7*'DSR con %'!P24</f>
        <v>87.056074766355138</v>
      </c>
      <c r="Q24" s="104">
        <f>'Distributor Secondary'!N7*'DSR con %'!Q24</f>
        <v>82.527607361963192</v>
      </c>
      <c r="R24" s="104">
        <f>'Distributor Secondary'!O7*'DSR con %'!R24</f>
        <v>59.55555555555555</v>
      </c>
      <c r="S24" s="104">
        <f>'Distributor Secondary'!P7*'DSR con %'!S24</f>
        <v>92.769230769230774</v>
      </c>
      <c r="T24" s="104">
        <f>'Distributor Secondary'!Q7*'DSR con %'!T24</f>
        <v>93.89473684210526</v>
      </c>
      <c r="U24" s="104">
        <f>'Distributor Secondary'!R7*'DSR con %'!U24</f>
        <v>28.325123152709359</v>
      </c>
      <c r="V24" s="104">
        <f>'Distributor Secondary'!S7*'DSR con %'!V24</f>
        <v>42.329268292682926</v>
      </c>
      <c r="W24" s="104">
        <f>'Distributor Secondary'!T7*'DSR con %'!W24</f>
        <v>19.684210526315788</v>
      </c>
      <c r="X24" s="104">
        <f>'Distributor Secondary'!U7*'DSR con %'!X24</f>
        <v>30.356097560975609</v>
      </c>
      <c r="Y24" s="104">
        <f>'Distributor Secondary'!V7*'DSR con %'!Y24</f>
        <v>33.169230769230772</v>
      </c>
      <c r="Z24" s="104">
        <f>'Distributor Secondary'!W7*'DSR con %'!Z24</f>
        <v>11.853658536585366</v>
      </c>
      <c r="AA24" s="104">
        <f>'Distributor Secondary'!X7*'DSR con %'!AA24</f>
        <v>11.454545454545455</v>
      </c>
      <c r="AB24" s="104">
        <f>'Distributor Secondary'!Y7*'DSR con %'!AB24</f>
        <v>9.1216216216216228</v>
      </c>
      <c r="AC24" s="104">
        <f>'Distributor Secondary'!Z7*'DSR con %'!AC24</f>
        <v>10.536585365853659</v>
      </c>
      <c r="AD24" s="104">
        <f>'Distributor Secondary'!AA7*'DSR con %'!AD24</f>
        <v>21.951219512195124</v>
      </c>
      <c r="AE24" s="104">
        <f>'Distributor Secondary'!AB7*'DSR con %'!AE24</f>
        <v>10.975609756097562</v>
      </c>
      <c r="AF24" s="104">
        <f>'Distributor Secondary'!AC7*'DSR con %'!AF24</f>
        <v>13.207317073170733</v>
      </c>
      <c r="AG24" s="104">
        <f>'Distributor Secondary'!AD7*'DSR con %'!AG24</f>
        <v>17.841463414634148</v>
      </c>
      <c r="AH24" s="104">
        <f>'Distributor Secondary'!AE7*'DSR con %'!AH24</f>
        <v>20.530487804878049</v>
      </c>
      <c r="AI24" s="104">
        <f>'Distributor Secondary'!AF7*'DSR con %'!AI24</f>
        <v>21.085365853658537</v>
      </c>
      <c r="AJ24" s="105">
        <f>'Distributor Secondary'!AG7*'DSR con %'!AJ24</f>
        <v>38.579268292682926</v>
      </c>
    </row>
    <row r="25" spans="1:88">
      <c r="A25" s="116" t="s">
        <v>20</v>
      </c>
      <c r="B25" s="90" t="s">
        <v>201</v>
      </c>
      <c r="C25" s="90" t="s">
        <v>202</v>
      </c>
      <c r="D25" s="113" t="s">
        <v>225</v>
      </c>
      <c r="E25" s="113" t="s">
        <v>226</v>
      </c>
      <c r="F25" s="20">
        <f>SUMPRODUCT(H25:AJ25,$H$1:$AJ$1)</f>
        <v>2901103.7278836537</v>
      </c>
      <c r="G25" s="103">
        <f>SUM(H25:AJ25)</f>
        <v>1528.5070891940843</v>
      </c>
      <c r="H25" s="104">
        <f>'Distributor Secondary'!E7*'DSR con %'!H25</f>
        <v>70.22660098522168</v>
      </c>
      <c r="I25" s="104">
        <f>'Distributor Secondary'!F7*'DSR con %'!I25</f>
        <v>97.053497942386841</v>
      </c>
      <c r="J25" s="104">
        <f>'Distributor Secondary'!G7*'DSR con %'!J25</f>
        <v>157.71193415637862</v>
      </c>
      <c r="K25" s="104">
        <f>'Distributor Secondary'!H7*'DSR con %'!K25</f>
        <v>29.142857142857142</v>
      </c>
      <c r="L25" s="104">
        <f>'Distributor Secondary'!I7*'DSR con %'!L25</f>
        <v>102.55144032921811</v>
      </c>
      <c r="M25" s="104">
        <f>'Distributor Secondary'!J7*'DSR con %'!M25</f>
        <v>55.701219512195124</v>
      </c>
      <c r="N25" s="104">
        <f>'Distributor Secondary'!K7*'DSR con %'!N25</f>
        <v>55.180487804878055</v>
      </c>
      <c r="O25" s="104">
        <f>'Distributor Secondary'!L7*'DSR con %'!O25</f>
        <v>22.666666666666668</v>
      </c>
      <c r="P25" s="104">
        <f>'Distributor Secondary'!M7*'DSR con %'!P25</f>
        <v>113.55140186915887</v>
      </c>
      <c r="Q25" s="104">
        <f>'Distributor Secondary'!N7*'DSR con %'!Q25</f>
        <v>96.644171779141089</v>
      </c>
      <c r="R25" s="104">
        <f>'Distributor Secondary'!O7*'DSR con %'!R25</f>
        <v>74.444444444444443</v>
      </c>
      <c r="S25" s="104">
        <f>'Distributor Secondary'!P7*'DSR con %'!S25</f>
        <v>111.32307692307693</v>
      </c>
      <c r="T25" s="104">
        <f>'Distributor Secondary'!Q7*'DSR con %'!T25</f>
        <v>133.01754385964912</v>
      </c>
      <c r="U25" s="104">
        <f>'Distributor Secondary'!R7*'DSR con %'!U25</f>
        <v>35.098522167487687</v>
      </c>
      <c r="V25" s="104">
        <f>'Distributor Secondary'!S7*'DSR con %'!V25</f>
        <v>49.926829268292686</v>
      </c>
      <c r="W25" s="104">
        <f>'Distributor Secondary'!T7*'DSR con %'!W25</f>
        <v>23.561403508771928</v>
      </c>
      <c r="X25" s="104">
        <f>'Distributor Secondary'!U7*'DSR con %'!X25</f>
        <v>35.621951219512198</v>
      </c>
      <c r="Y25" s="104">
        <f>'Distributor Secondary'!V7*'DSR con %'!Y25</f>
        <v>40.276923076923076</v>
      </c>
      <c r="Z25" s="104">
        <f>'Distributor Secondary'!W7*'DSR con %'!Z25</f>
        <v>13.829268292682928</v>
      </c>
      <c r="AA25" s="104">
        <f>'Distributor Secondary'!X7*'DSR con %'!AA25</f>
        <v>11.454545454545455</v>
      </c>
      <c r="AB25" s="104">
        <f>'Distributor Secondary'!Y7*'DSR con %'!AB25</f>
        <v>12.77027027027027</v>
      </c>
      <c r="AC25" s="104">
        <f>'Distributor Secondary'!Z7*'DSR con %'!AC25</f>
        <v>13.829268292682928</v>
      </c>
      <c r="AD25" s="104">
        <f>'Distributor Secondary'!AA7*'DSR con %'!AD25</f>
        <v>26.829268292682929</v>
      </c>
      <c r="AE25" s="104">
        <f>'Distributor Secondary'!AB7*'DSR con %'!AE25</f>
        <v>14.227642276422763</v>
      </c>
      <c r="AF25" s="104">
        <f>'Distributor Secondary'!AC7*'DSR con %'!AF25</f>
        <v>15.987804878048783</v>
      </c>
      <c r="AG25" s="104">
        <f>'Distributor Secondary'!AD7*'DSR con %'!AG25</f>
        <v>20.89329268292683</v>
      </c>
      <c r="AH25" s="104">
        <f>'Distributor Secondary'!AE7*'DSR con %'!AH25</f>
        <v>24.137195121951219</v>
      </c>
      <c r="AI25" s="104">
        <f>'Distributor Secondary'!AF7*'DSR con %'!AI25</f>
        <v>24.969512195121954</v>
      </c>
      <c r="AJ25" s="105">
        <f>'Distributor Secondary'!AG7*'DSR con %'!AJ25</f>
        <v>45.878048780487809</v>
      </c>
    </row>
    <row r="26" spans="1:88">
      <c r="A26" s="116" t="s">
        <v>20</v>
      </c>
      <c r="B26" s="90" t="s">
        <v>201</v>
      </c>
      <c r="C26" s="90" t="s">
        <v>202</v>
      </c>
      <c r="D26" s="113" t="s">
        <v>227</v>
      </c>
      <c r="E26" s="113" t="s">
        <v>228</v>
      </c>
      <c r="F26" s="20">
        <f>SUMPRODUCT(H26:AJ26,$H$1:$AJ$1)</f>
        <v>1543503.4973276258</v>
      </c>
      <c r="G26" s="103">
        <f>SUM(H26:AJ26)</f>
        <v>783.86293697673364</v>
      </c>
      <c r="H26" s="104">
        <f>'Distributor Secondary'!E7*'DSR con %'!H26</f>
        <v>37.714285714285715</v>
      </c>
      <c r="I26" s="104">
        <f>'Distributor Secondary'!F7*'DSR con %'!I26</f>
        <v>47.802469135802468</v>
      </c>
      <c r="J26" s="104">
        <f>'Distributor Secondary'!G7*'DSR con %'!J26</f>
        <v>77.679012345679013</v>
      </c>
      <c r="K26" s="104">
        <f>'Distributor Secondary'!H7*'DSR con %'!K26</f>
        <v>14.571428571428571</v>
      </c>
      <c r="L26" s="104">
        <f>'Distributor Secondary'!I7*'DSR con %'!L26</f>
        <v>43.950617283950614</v>
      </c>
      <c r="M26" s="104">
        <f>'Distributor Secondary'!J7*'DSR con %'!M26</f>
        <v>28.469512195121954</v>
      </c>
      <c r="N26" s="104">
        <f>'Distributor Secondary'!K7*'DSR con %'!N26</f>
        <v>29.560975609756095</v>
      </c>
      <c r="O26" s="104">
        <f>'Distributor Secondary'!L7*'DSR con %'!O26</f>
        <v>11.666666666666668</v>
      </c>
      <c r="P26" s="104">
        <f>'Distributor Secondary'!M7*'DSR con %'!P26</f>
        <v>60.560747663551396</v>
      </c>
      <c r="Q26" s="104">
        <f>'Distributor Secondary'!N7*'DSR con %'!Q26</f>
        <v>51.036809815950917</v>
      </c>
      <c r="R26" s="104">
        <f>'Distributor Secondary'!O7*'DSR con %'!R26</f>
        <v>38.711111111111109</v>
      </c>
      <c r="S26" s="104">
        <f>'Distributor Secondary'!P7*'DSR con %'!S26</f>
        <v>58.135384615384616</v>
      </c>
      <c r="T26" s="104">
        <f>'Distributor Secondary'!Q7*'DSR con %'!T26</f>
        <v>62.596491228070171</v>
      </c>
      <c r="U26" s="104">
        <f>'Distributor Secondary'!R7*'DSR con %'!U26</f>
        <v>18.47290640394089</v>
      </c>
      <c r="V26" s="104">
        <f>'Distributor Secondary'!S7*'DSR con %'!V26</f>
        <v>24.963414634146343</v>
      </c>
      <c r="W26" s="104">
        <f>'Distributor Secondary'!T7*'DSR con %'!W26</f>
        <v>12.228070175438596</v>
      </c>
      <c r="X26" s="104">
        <f>'Distributor Secondary'!U7*'DSR con %'!X26</f>
        <v>17.65609756097561</v>
      </c>
      <c r="Y26" s="104">
        <f>'Distributor Secondary'!V7*'DSR con %'!Y26</f>
        <v>23.692307692307693</v>
      </c>
      <c r="Z26" s="104">
        <f>'Distributor Secondary'!W7*'DSR con %'!Z26</f>
        <v>8.5609756097560972</v>
      </c>
      <c r="AA26" s="104">
        <f>'Distributor Secondary'!X7*'DSR con %'!AA26</f>
        <v>8.1818181818181817</v>
      </c>
      <c r="AB26" s="104">
        <f>'Distributor Secondary'!Y7*'DSR con %'!AB26</f>
        <v>5.4729729729729737</v>
      </c>
      <c r="AC26" s="104">
        <f>'Distributor Secondary'!Z7*'DSR con %'!AC26</f>
        <v>7.2439024390243905</v>
      </c>
      <c r="AD26" s="104">
        <f>'Distributor Secondary'!AA7*'DSR con %'!AD26</f>
        <v>15.853658536585366</v>
      </c>
      <c r="AE26" s="104">
        <f>'Distributor Secondary'!AB7*'DSR con %'!AE26</f>
        <v>6.9105691056910574</v>
      </c>
      <c r="AF26" s="104">
        <f>'Distributor Secondary'!AC7*'DSR con %'!AF26</f>
        <v>7.6463414634146343</v>
      </c>
      <c r="AG26" s="104">
        <f>'Distributor Secondary'!AD7*'DSR con %'!AG26</f>
        <v>11.268292682926829</v>
      </c>
      <c r="AH26" s="104">
        <f>'Distributor Secondary'!AE7*'DSR con %'!AH26</f>
        <v>13.871951219512194</v>
      </c>
      <c r="AI26" s="104">
        <f>'Distributor Secondary'!AF7*'DSR con %'!AI26</f>
        <v>13.317073170731707</v>
      </c>
      <c r="AJ26" s="105">
        <f>'Distributor Secondary'!AG7*'DSR con %'!AJ26</f>
        <v>26.067073170731707</v>
      </c>
    </row>
    <row r="27" spans="1:88" s="110" customFormat="1">
      <c r="A27" s="114"/>
      <c r="B27" s="91"/>
      <c r="C27" s="91"/>
      <c r="D27" s="115"/>
      <c r="E27" s="115"/>
      <c r="F27" s="108">
        <f>SUM(F22:F26)</f>
        <v>10631813</v>
      </c>
      <c r="G27" s="109">
        <f>SUM(G22:G26)</f>
        <v>5520</v>
      </c>
      <c r="H27" s="108">
        <f>SUM(H22:H26)</f>
        <v>264</v>
      </c>
      <c r="I27" s="108">
        <f t="shared" ref="I27:AJ27" si="5">SUM(I22:I26)</f>
        <v>352</v>
      </c>
      <c r="J27" s="108">
        <f t="shared" si="5"/>
        <v>572</v>
      </c>
      <c r="K27" s="108">
        <f t="shared" si="5"/>
        <v>101.99999999999999</v>
      </c>
      <c r="L27" s="108">
        <f t="shared" si="5"/>
        <v>356.00000000000006</v>
      </c>
      <c r="M27" s="108">
        <f t="shared" si="5"/>
        <v>203.00000000000003</v>
      </c>
      <c r="N27" s="108">
        <f t="shared" si="5"/>
        <v>202</v>
      </c>
      <c r="O27" s="108">
        <f t="shared" si="5"/>
        <v>81.000000000000014</v>
      </c>
      <c r="P27" s="108">
        <f t="shared" si="5"/>
        <v>405</v>
      </c>
      <c r="Q27" s="108">
        <f t="shared" si="5"/>
        <v>353.99999999999994</v>
      </c>
      <c r="R27" s="108">
        <f t="shared" si="5"/>
        <v>268</v>
      </c>
      <c r="S27" s="108">
        <f t="shared" si="5"/>
        <v>402</v>
      </c>
      <c r="T27" s="108">
        <f t="shared" si="5"/>
        <v>446</v>
      </c>
      <c r="U27" s="108">
        <f t="shared" si="5"/>
        <v>125</v>
      </c>
      <c r="V27" s="108">
        <f t="shared" si="5"/>
        <v>178</v>
      </c>
      <c r="W27" s="108">
        <f t="shared" si="5"/>
        <v>85</v>
      </c>
      <c r="X27" s="108">
        <f t="shared" si="5"/>
        <v>127</v>
      </c>
      <c r="Y27" s="108">
        <f t="shared" si="5"/>
        <v>154</v>
      </c>
      <c r="Z27" s="108">
        <f t="shared" si="5"/>
        <v>54</v>
      </c>
      <c r="AA27" s="108">
        <f t="shared" si="5"/>
        <v>54</v>
      </c>
      <c r="AB27" s="108">
        <f t="shared" si="5"/>
        <v>45.000000000000007</v>
      </c>
      <c r="AC27" s="108">
        <f t="shared" si="5"/>
        <v>54</v>
      </c>
      <c r="AD27" s="108">
        <f t="shared" si="5"/>
        <v>100.00000000000001</v>
      </c>
      <c r="AE27" s="108">
        <f t="shared" si="5"/>
        <v>50.000000000000007</v>
      </c>
      <c r="AF27" s="108">
        <f t="shared" si="5"/>
        <v>57.000000000000007</v>
      </c>
      <c r="AG27" s="108">
        <f t="shared" si="5"/>
        <v>77</v>
      </c>
      <c r="AH27" s="108">
        <f t="shared" si="5"/>
        <v>91</v>
      </c>
      <c r="AI27" s="108">
        <f t="shared" si="5"/>
        <v>91</v>
      </c>
      <c r="AJ27" s="105">
        <f t="shared" si="5"/>
        <v>171</v>
      </c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</row>
    <row r="28" spans="1:88">
      <c r="A28" s="20" t="s">
        <v>21</v>
      </c>
      <c r="B28" s="90" t="s">
        <v>201</v>
      </c>
      <c r="C28" s="90" t="s">
        <v>202</v>
      </c>
      <c r="D28" s="20" t="s">
        <v>209</v>
      </c>
      <c r="E28" s="20" t="s">
        <v>210</v>
      </c>
      <c r="F28" s="20">
        <f>SUMPRODUCT(H28:AJ28,$H$1:$AJ$1)</f>
        <v>2764194.9680586196</v>
      </c>
      <c r="G28" s="103">
        <f>SUM(H28:AJ28)</f>
        <v>1549.2815110982597</v>
      </c>
      <c r="H28" s="104">
        <f>'Distributor Secondary'!E8*'DSR con %'!H28</f>
        <v>77.358139534883719</v>
      </c>
      <c r="I28" s="104">
        <f>'Distributor Secondary'!F8*'DSR con %'!I28</f>
        <v>99.596899224806208</v>
      </c>
      <c r="J28" s="104">
        <f>'Distributor Secondary'!G8*'DSR con %'!J28</f>
        <v>161.84496124031008</v>
      </c>
      <c r="K28" s="104">
        <f>'Distributor Secondary'!H8*'DSR con %'!K28</f>
        <v>29.42307692307692</v>
      </c>
      <c r="L28" s="104">
        <f>'Distributor Secondary'!I8*'DSR con %'!L28</f>
        <v>104.86821705426357</v>
      </c>
      <c r="M28" s="104">
        <f>'Distributor Secondary'!J8*'DSR con %'!M28</f>
        <v>56</v>
      </c>
      <c r="N28" s="104">
        <f>'Distributor Secondary'!K8*'DSR con %'!N28</f>
        <v>59.576036866359445</v>
      </c>
      <c r="O28" s="104">
        <f>'Distributor Secondary'!L8*'DSR con %'!O28</f>
        <v>22.918604651162791</v>
      </c>
      <c r="P28" s="104">
        <f>'Distributor Secondary'!M8*'DSR con %'!P28</f>
        <v>111.10619469026548</v>
      </c>
      <c r="Q28" s="104">
        <f>'Distributor Secondary'!N8*'DSR con %'!Q28</f>
        <v>103.63478260869566</v>
      </c>
      <c r="R28" s="104">
        <f>'Distributor Secondary'!O8*'DSR con %'!R28</f>
        <v>76.168421052631572</v>
      </c>
      <c r="S28" s="104">
        <f>'Distributor Secondary'!P8*'DSR con %'!S28</f>
        <v>114.5232558139535</v>
      </c>
      <c r="T28" s="104">
        <f>'Distributor Secondary'!Q8*'DSR con %'!T28</f>
        <v>131.60655737704917</v>
      </c>
      <c r="U28" s="104">
        <f>'Distributor Secondary'!R8*'DSR con %'!U28</f>
        <v>35.465116279069768</v>
      </c>
      <c r="V28" s="104">
        <f>'Distributor Secondary'!S8*'DSR con %'!V28</f>
        <v>51.149425287356316</v>
      </c>
      <c r="W28" s="104">
        <f>'Distributor Secondary'!T8*'DSR con %'!W28</f>
        <v>24.285714285714285</v>
      </c>
      <c r="X28" s="104">
        <f>'Distributor Secondary'!U8*'DSR con %'!X28</f>
        <v>35.993087557603687</v>
      </c>
      <c r="Y28" s="104">
        <f>'Distributor Secondary'!V8*'DSR con %'!Y28</f>
        <v>44.637681159420289</v>
      </c>
      <c r="Z28" s="104">
        <f>'Distributor Secondary'!W8*'DSR con %'!Z28</f>
        <v>16.666666666666664</v>
      </c>
      <c r="AA28" s="104">
        <f>'Distributor Secondary'!X8*'DSR con %'!AA28</f>
        <v>13.44927536231884</v>
      </c>
      <c r="AB28" s="104">
        <f>'Distributor Secondary'!Y8*'DSR con %'!AB28</f>
        <v>9.8461538461538467</v>
      </c>
      <c r="AC28" s="104">
        <f>'Distributor Secondary'!Z8*'DSR con %'!AC28</f>
        <v>16</v>
      </c>
      <c r="AD28" s="104">
        <f>'Distributor Secondary'!AA8*'DSR con %'!AD28</f>
        <v>29.793103448275861</v>
      </c>
      <c r="AE28" s="104">
        <f>'Distributor Secondary'!AB8*'DSR con %'!AE28</f>
        <v>14.953846153846154</v>
      </c>
      <c r="AF28" s="104">
        <f>'Distributor Secondary'!AC8*'DSR con %'!AF28</f>
        <v>12.160919540229886</v>
      </c>
      <c r="AG28" s="104">
        <f>'Distributor Secondary'!AD8*'DSR con %'!AG28</f>
        <v>17.610951008645536</v>
      </c>
      <c r="AH28" s="104">
        <f>'Distributor Secondary'!AE8*'DSR con %'!AH28</f>
        <v>20.259365994236308</v>
      </c>
      <c r="AI28" s="104">
        <f>'Distributor Secondary'!AF8*'DSR con %'!AI28</f>
        <v>20.839080459770113</v>
      </c>
      <c r="AJ28" s="105">
        <f>'Distributor Secondary'!AG8*'DSR con %'!AJ28</f>
        <v>37.545977011494251</v>
      </c>
    </row>
    <row r="29" spans="1:88">
      <c r="A29" s="20" t="s">
        <v>21</v>
      </c>
      <c r="B29" s="90" t="s">
        <v>201</v>
      </c>
      <c r="C29" s="90" t="s">
        <v>202</v>
      </c>
      <c r="D29" s="20" t="s">
        <v>211</v>
      </c>
      <c r="E29" s="20" t="s">
        <v>212</v>
      </c>
      <c r="F29" s="20">
        <f>SUMPRODUCT(H29:AJ29,$H$1:$AJ$1)</f>
        <v>2224245.747986129</v>
      </c>
      <c r="G29" s="103">
        <f>SUM(H29:AJ29)</f>
        <v>1201.9384082889294</v>
      </c>
      <c r="H29" s="104">
        <f>'Distributor Secondary'!E8*'DSR con %'!H29</f>
        <v>54.027906976744184</v>
      </c>
      <c r="I29" s="104">
        <f>'Distributor Secondary'!F8*'DSR con %'!I29</f>
        <v>77.767441860465112</v>
      </c>
      <c r="J29" s="104">
        <f>'Distributor Secondary'!G8*'DSR con %'!J29</f>
        <v>126.37209302325581</v>
      </c>
      <c r="K29" s="104">
        <f>'Distributor Secondary'!H8*'DSR con %'!K29</f>
        <v>23.53846153846154</v>
      </c>
      <c r="L29" s="104">
        <f>'Distributor Secondary'!I8*'DSR con %'!L29</f>
        <v>73.131782945736433</v>
      </c>
      <c r="M29" s="104">
        <f>'Distributor Secondary'!J8*'DSR con %'!M29</f>
        <v>45.5</v>
      </c>
      <c r="N29" s="104">
        <f>'Distributor Secondary'!K8*'DSR con %'!N29</f>
        <v>40.958525345622121</v>
      </c>
      <c r="O29" s="104">
        <f>'Distributor Secondary'!L8*'DSR con %'!O29</f>
        <v>17.581395348837209</v>
      </c>
      <c r="P29" s="104">
        <f>'Distributor Secondary'!M8*'DSR con %'!P29</f>
        <v>93.185840707964601</v>
      </c>
      <c r="Q29" s="104">
        <f>'Distributor Secondary'!N8*'DSR con %'!Q29</f>
        <v>70.8</v>
      </c>
      <c r="R29" s="104">
        <f>'Distributor Secondary'!O8*'DSR con %'!R29</f>
        <v>59.242105263157896</v>
      </c>
      <c r="S29" s="104">
        <f>'Distributor Secondary'!P8*'DSR con %'!S29</f>
        <v>81.802325581395351</v>
      </c>
      <c r="T29" s="104">
        <f>'Distributor Secondary'!Q8*'DSR con %'!T29</f>
        <v>87.73770491803279</v>
      </c>
      <c r="U29" s="104">
        <f>'Distributor Secondary'!R8*'DSR con %'!U29</f>
        <v>27.325581395348838</v>
      </c>
      <c r="V29" s="104">
        <f>'Distributor Secondary'!S8*'DSR con %'!V29</f>
        <v>37.850574712643677</v>
      </c>
      <c r="W29" s="104">
        <f>'Distributor Secondary'!T8*'DSR con %'!W29</f>
        <v>17.225913621262457</v>
      </c>
      <c r="X29" s="104">
        <f>'Distributor Secondary'!U8*'DSR con %'!X29</f>
        <v>27.214285714285712</v>
      </c>
      <c r="Y29" s="104">
        <f>'Distributor Secondary'!V8*'DSR con %'!Y29</f>
        <v>51.333333333333329</v>
      </c>
      <c r="Z29" s="104">
        <f>'Distributor Secondary'!W8*'DSR con %'!Z29</f>
        <v>19.333333333333332</v>
      </c>
      <c r="AA29" s="104">
        <f>'Distributor Secondary'!X8*'DSR con %'!AA29</f>
        <v>16.811594202898551</v>
      </c>
      <c r="AB29" s="104">
        <f>'Distributor Secondary'!Y8*'DSR con %'!AB29</f>
        <v>12.307692307692307</v>
      </c>
      <c r="AC29" s="104">
        <f>'Distributor Secondary'!Z8*'DSR con %'!AC29</f>
        <v>17.333333333333336</v>
      </c>
      <c r="AD29" s="104">
        <f>'Distributor Secondary'!AA8*'DSR con %'!AD29</f>
        <v>32.275862068965523</v>
      </c>
      <c r="AE29" s="104">
        <f>'Distributor Secondary'!AB8*'DSR con %'!AE29</f>
        <v>11.630769230769232</v>
      </c>
      <c r="AF29" s="104">
        <f>'Distributor Secondary'!AC8*'DSR con %'!AF29</f>
        <v>8.9885057471264371</v>
      </c>
      <c r="AG29" s="104">
        <f>'Distributor Secondary'!AD8*'DSR con %'!AG29</f>
        <v>12.89048991354467</v>
      </c>
      <c r="AH29" s="104">
        <f>'Distributor Secondary'!AE8*'DSR con %'!AH29</f>
        <v>14.501440922190202</v>
      </c>
      <c r="AI29" s="104">
        <f>'Distributor Secondary'!AF8*'DSR con %'!AI29</f>
        <v>15.310344827586206</v>
      </c>
      <c r="AJ29" s="105">
        <f>'Distributor Secondary'!AG8*'DSR con %'!AJ29</f>
        <v>27.959770114942529</v>
      </c>
    </row>
    <row r="30" spans="1:88">
      <c r="A30" s="20" t="s">
        <v>21</v>
      </c>
      <c r="B30" s="90" t="s">
        <v>201</v>
      </c>
      <c r="C30" s="90" t="s">
        <v>202</v>
      </c>
      <c r="D30" s="20" t="s">
        <v>213</v>
      </c>
      <c r="E30" s="20" t="s">
        <v>214</v>
      </c>
      <c r="F30" s="20">
        <f>SUMPRODUCT(H30:AJ30,$H$1:$AJ$1)</f>
        <v>1838587.780944807</v>
      </c>
      <c r="G30" s="103">
        <f>SUM(H30:AJ30)</f>
        <v>987.48255917820848</v>
      </c>
      <c r="H30" s="104">
        <f>'Distributor Secondary'!E8*'DSR con %'!H30</f>
        <v>47.888372093023257</v>
      </c>
      <c r="I30" s="104">
        <f>'Distributor Secondary'!F8*'DSR con %'!I30</f>
        <v>64.124031007751938</v>
      </c>
      <c r="J30" s="104">
        <f>'Distributor Secondary'!G8*'DSR con %'!J30</f>
        <v>104.2015503875969</v>
      </c>
      <c r="K30" s="104">
        <f>'Distributor Secondary'!H8*'DSR con %'!K30</f>
        <v>17.653846153846153</v>
      </c>
      <c r="L30" s="104">
        <f>'Distributor Secondary'!I8*'DSR con %'!L30</f>
        <v>64.852713178294564</v>
      </c>
      <c r="M30" s="104">
        <f>'Distributor Secondary'!J8*'DSR con %'!M30</f>
        <v>37.333333333333336</v>
      </c>
      <c r="N30" s="104">
        <f>'Distributor Secondary'!K8*'DSR con %'!N30</f>
        <v>36.304147465437786</v>
      </c>
      <c r="O30" s="104">
        <f>'Distributor Secondary'!L8*'DSR con %'!O30</f>
        <v>14.755813953488371</v>
      </c>
      <c r="P30" s="104">
        <f>'Distributor Secondary'!M8*'DSR con %'!P30</f>
        <v>71.681415929203538</v>
      </c>
      <c r="Q30" s="104">
        <f>'Distributor Secondary'!N8*'DSR con %'!Q30</f>
        <v>63.617391304347827</v>
      </c>
      <c r="R30" s="104">
        <f>'Distributor Secondary'!O8*'DSR con %'!R30</f>
        <v>47.957894736842107</v>
      </c>
      <c r="S30" s="104">
        <f>'Distributor Secondary'!P8*'DSR con %'!S30</f>
        <v>73.622093023255815</v>
      </c>
      <c r="T30" s="104">
        <f>'Distributor Secondary'!Q8*'DSR con %'!T30</f>
        <v>80.426229508196727</v>
      </c>
      <c r="U30" s="104">
        <f>'Distributor Secondary'!R8*'DSR con %'!U30</f>
        <v>23.255813953488371</v>
      </c>
      <c r="V30" s="104">
        <f>'Distributor Secondary'!S8*'DSR con %'!V30</f>
        <v>31.712643678160919</v>
      </c>
      <c r="W30" s="104">
        <f>'Distributor Secondary'!T8*'DSR con %'!W30</f>
        <v>15.53156146179402</v>
      </c>
      <c r="X30" s="104">
        <f>'Distributor Secondary'!U8*'DSR con %'!X30</f>
        <v>22.82488479262673</v>
      </c>
      <c r="Y30" s="104">
        <f>'Distributor Secondary'!V8*'DSR con %'!Y30</f>
        <v>24.550724637681157</v>
      </c>
      <c r="Z30" s="104">
        <f>'Distributor Secondary'!W8*'DSR con %'!Z30</f>
        <v>9.3333333333333339</v>
      </c>
      <c r="AA30" s="104">
        <f>'Distributor Secondary'!X8*'DSR con %'!AA30</f>
        <v>9.2463768115942013</v>
      </c>
      <c r="AB30" s="104">
        <f>'Distributor Secondary'!Y8*'DSR con %'!AB30</f>
        <v>8.615384615384615</v>
      </c>
      <c r="AC30" s="104">
        <f>'Distributor Secondary'!Z8*'DSR con %'!AC30</f>
        <v>10</v>
      </c>
      <c r="AD30" s="104">
        <f>'Distributor Secondary'!AA8*'DSR con %'!AD30</f>
        <v>19.862068965517242</v>
      </c>
      <c r="AE30" s="104">
        <f>'Distributor Secondary'!AB8*'DSR con %'!AE30</f>
        <v>11.630769230769232</v>
      </c>
      <c r="AF30" s="104">
        <f>'Distributor Secondary'!AC8*'DSR con %'!AF30</f>
        <v>10.045977011494253</v>
      </c>
      <c r="AG30" s="104">
        <f>'Distributor Secondary'!AD8*'DSR con %'!AG30</f>
        <v>11.98270893371758</v>
      </c>
      <c r="AH30" s="104">
        <f>'Distributor Secondary'!AE8*'DSR con %'!AH30</f>
        <v>14.074927953890491</v>
      </c>
      <c r="AI30" s="104">
        <f>'Distributor Secondary'!AF8*'DSR con %'!AI30</f>
        <v>14.034482758620689</v>
      </c>
      <c r="AJ30" s="105">
        <f>'Distributor Secondary'!AG8*'DSR con %'!AJ30</f>
        <v>26.362068965517238</v>
      </c>
    </row>
    <row r="31" spans="1:88">
      <c r="A31" s="20" t="s">
        <v>21</v>
      </c>
      <c r="B31" s="92" t="s">
        <v>201</v>
      </c>
      <c r="C31" s="90" t="s">
        <v>202</v>
      </c>
      <c r="D31" s="20" t="s">
        <v>215</v>
      </c>
      <c r="E31" s="20" t="s">
        <v>216</v>
      </c>
      <c r="F31" s="20">
        <f>SUMPRODUCT(H31:AJ31,$H$1:$AJ$1)</f>
        <v>1589578.8676505694</v>
      </c>
      <c r="G31" s="103">
        <f>SUM(H31:AJ31)</f>
        <v>879.04888602403196</v>
      </c>
      <c r="H31" s="104">
        <f>'Distributor Secondary'!E8*'DSR con %'!H31</f>
        <v>44.204651162790697</v>
      </c>
      <c r="I31" s="104">
        <f>'Distributor Secondary'!F8*'DSR con %'!I31</f>
        <v>57.302325581395351</v>
      </c>
      <c r="J31" s="104">
        <f>'Distributor Secondary'!G8*'DSR con %'!J31</f>
        <v>93.116279069767444</v>
      </c>
      <c r="K31" s="104">
        <f>'Distributor Secondary'!H8*'DSR con %'!K31</f>
        <v>15.692307692307693</v>
      </c>
      <c r="L31" s="104">
        <f>'Distributor Secondary'!I8*'DSR con %'!L31</f>
        <v>56.573643410852718</v>
      </c>
      <c r="M31" s="104">
        <f>'Distributor Secondary'!J8*'DSR con %'!M31</f>
        <v>33.833333333333329</v>
      </c>
      <c r="N31" s="104">
        <f>'Distributor Secondary'!K8*'DSR con %'!N31</f>
        <v>34.442396313364057</v>
      </c>
      <c r="O31" s="104">
        <f>'Distributor Secondary'!L8*'DSR con %'!O31</f>
        <v>12.872093023255815</v>
      </c>
      <c r="P31" s="104">
        <f>'Distributor Secondary'!M8*'DSR con %'!P31</f>
        <v>64.513274336283189</v>
      </c>
      <c r="Q31" s="104">
        <f>'Distributor Secondary'!N8*'DSR con %'!Q31</f>
        <v>61.565217391304344</v>
      </c>
      <c r="R31" s="104">
        <f>'Distributor Secondary'!O8*'DSR con %'!R31</f>
        <v>42.315789473684205</v>
      </c>
      <c r="S31" s="104">
        <f>'Distributor Secondary'!P8*'DSR con %'!S31</f>
        <v>66.610465116279059</v>
      </c>
      <c r="T31" s="104">
        <f>'Distributor Secondary'!Q8*'DSR con %'!T31</f>
        <v>73.114754098360649</v>
      </c>
      <c r="U31" s="104">
        <f>'Distributor Secondary'!R8*'DSR con %'!U31</f>
        <v>19.767441860465116</v>
      </c>
      <c r="V31" s="104">
        <f>'Distributor Secondary'!S8*'DSR con %'!V31</f>
        <v>29.666666666666664</v>
      </c>
      <c r="W31" s="104">
        <f>'Distributor Secondary'!T8*'DSR con %'!W31</f>
        <v>14.119601328903656</v>
      </c>
      <c r="X31" s="104">
        <f>'Distributor Secondary'!U8*'DSR con %'!X31</f>
        <v>21.654377880184335</v>
      </c>
      <c r="Y31" s="104">
        <f>'Distributor Secondary'!V8*'DSR con %'!Y31</f>
        <v>17.855072463768117</v>
      </c>
      <c r="Z31" s="104">
        <f>'Distributor Secondary'!W8*'DSR con %'!Z31</f>
        <v>6.666666666666667</v>
      </c>
      <c r="AA31" s="104">
        <f>'Distributor Secondary'!X8*'DSR con %'!AA31</f>
        <v>9.2463768115942013</v>
      </c>
      <c r="AB31" s="104">
        <f>'Distributor Secondary'!Y8*'DSR con %'!AB31</f>
        <v>8.615384615384615</v>
      </c>
      <c r="AC31" s="104">
        <f>'Distributor Secondary'!Z8*'DSR con %'!AC31</f>
        <v>7.3333333333333339</v>
      </c>
      <c r="AD31" s="104">
        <f>'Distributor Secondary'!AA8*'DSR con %'!AD31</f>
        <v>13.655172413793105</v>
      </c>
      <c r="AE31" s="104">
        <f>'Distributor Secondary'!AB8*'DSR con %'!AE31</f>
        <v>7.8923076923076927</v>
      </c>
      <c r="AF31" s="104">
        <f>'Distributor Secondary'!AC8*'DSR con %'!AF31</f>
        <v>7.4022988505747129</v>
      </c>
      <c r="AG31" s="104">
        <f>'Distributor Secondary'!AD8*'DSR con %'!AG31</f>
        <v>10.348703170028818</v>
      </c>
      <c r="AH31" s="104">
        <f>'Distributor Secondary'!AE8*'DSR con %'!AH31</f>
        <v>12.795389048991355</v>
      </c>
      <c r="AI31" s="104">
        <f>'Distributor Secondary'!AF8*'DSR con %'!AI31</f>
        <v>11.908045977011493</v>
      </c>
      <c r="AJ31" s="105">
        <f>'Distributor Secondary'!AG8*'DSR con %'!AJ31</f>
        <v>23.965517241379313</v>
      </c>
    </row>
    <row r="32" spans="1:88">
      <c r="A32" s="20" t="s">
        <v>21</v>
      </c>
      <c r="B32" s="92" t="s">
        <v>201</v>
      </c>
      <c r="C32" s="90" t="s">
        <v>202</v>
      </c>
      <c r="D32" s="20" t="s">
        <v>217</v>
      </c>
      <c r="E32" s="20" t="s">
        <v>218</v>
      </c>
      <c r="F32" s="20">
        <f>SUMPRODUCT(H32:AJ32,$H$1:$AJ$1)</f>
        <v>1531005.6353598735</v>
      </c>
      <c r="G32" s="103">
        <f>SUM(H32:AJ32)</f>
        <v>838.2486354105705</v>
      </c>
      <c r="H32" s="104">
        <f>'Distributor Secondary'!E8*'DSR con %'!H32</f>
        <v>40.520930232558143</v>
      </c>
      <c r="I32" s="104">
        <f>'Distributor Secondary'!F8*'DSR con %'!I32</f>
        <v>53.20930232558139</v>
      </c>
      <c r="J32" s="104">
        <f>'Distributor Secondary'!G8*'DSR con %'!J32</f>
        <v>86.465116279069761</v>
      </c>
      <c r="K32" s="104">
        <f>'Distributor Secondary'!H8*'DSR con %'!K32</f>
        <v>15.692307692307693</v>
      </c>
      <c r="L32" s="104">
        <f>'Distributor Secondary'!I8*'DSR con %'!L32</f>
        <v>56.573643410852718</v>
      </c>
      <c r="M32" s="104">
        <f>'Distributor Secondary'!J8*'DSR con %'!M32</f>
        <v>30.333333333333336</v>
      </c>
      <c r="N32" s="104">
        <f>'Distributor Secondary'!K8*'DSR con %'!N32</f>
        <v>30.718894009216591</v>
      </c>
      <c r="O32" s="104">
        <f>'Distributor Secondary'!L8*'DSR con %'!O32</f>
        <v>12.872093023255815</v>
      </c>
      <c r="P32" s="104">
        <f>'Distributor Secondary'!M8*'DSR con %'!P32</f>
        <v>64.513274336283189</v>
      </c>
      <c r="Q32" s="104">
        <f>'Distributor Secondary'!N8*'DSR con %'!Q32</f>
        <v>54.382608695652181</v>
      </c>
      <c r="R32" s="104">
        <f>'Distributor Secondary'!O8*'DSR con %'!R32</f>
        <v>42.315789473684205</v>
      </c>
      <c r="S32" s="104">
        <f>'Distributor Secondary'!P8*'DSR con %'!S32</f>
        <v>65.441860465116278</v>
      </c>
      <c r="T32" s="104">
        <f>'Distributor Secondary'!Q8*'DSR con %'!T32</f>
        <v>73.114754098360649</v>
      </c>
      <c r="U32" s="104">
        <f>'Distributor Secondary'!R8*'DSR con %'!U32</f>
        <v>19.186046511627907</v>
      </c>
      <c r="V32" s="104">
        <f>'Distributor Secondary'!S8*'DSR con %'!V32</f>
        <v>27.620689655172416</v>
      </c>
      <c r="W32" s="104">
        <f>'Distributor Secondary'!T8*'DSR con %'!W32</f>
        <v>13.837209302325583</v>
      </c>
      <c r="X32" s="104">
        <f>'Distributor Secondary'!U8*'DSR con %'!X32</f>
        <v>19.313364055299541</v>
      </c>
      <c r="Y32" s="104">
        <f>'Distributor Secondary'!V8*'DSR con %'!Y32</f>
        <v>15.623188405797102</v>
      </c>
      <c r="Z32" s="104">
        <f>'Distributor Secondary'!W8*'DSR con %'!Z32</f>
        <v>6</v>
      </c>
      <c r="AA32" s="104">
        <f>'Distributor Secondary'!X8*'DSR con %'!AA32</f>
        <v>9.2463768115942013</v>
      </c>
      <c r="AB32" s="104">
        <f>'Distributor Secondary'!Y8*'DSR con %'!AB32</f>
        <v>8.615384615384615</v>
      </c>
      <c r="AC32" s="104">
        <f>'Distributor Secondary'!Z8*'DSR con %'!AC32</f>
        <v>7.3333333333333339</v>
      </c>
      <c r="AD32" s="104">
        <f>'Distributor Secondary'!AA8*'DSR con %'!AD32</f>
        <v>12.413793103448276</v>
      </c>
      <c r="AE32" s="104">
        <f>'Distributor Secondary'!AB8*'DSR con %'!AE32</f>
        <v>7.8923076923076927</v>
      </c>
      <c r="AF32" s="104">
        <f>'Distributor Secondary'!AC8*'DSR con %'!AF32</f>
        <v>7.4022988505747129</v>
      </c>
      <c r="AG32" s="104">
        <f>'Distributor Secondary'!AD8*'DSR con %'!AG32</f>
        <v>10.167146974063401</v>
      </c>
      <c r="AH32" s="104">
        <f>'Distributor Secondary'!AE8*'DSR con %'!AH32</f>
        <v>12.368876080691642</v>
      </c>
      <c r="AI32" s="104">
        <f>'Distributor Secondary'!AF8*'DSR con %'!AI32</f>
        <v>11.908045977011493</v>
      </c>
      <c r="AJ32" s="105">
        <f>'Distributor Secondary'!AG8*'DSR con %'!AJ32</f>
        <v>23.166666666666664</v>
      </c>
    </row>
    <row r="33" spans="1:88" s="110" customFormat="1">
      <c r="A33" s="37"/>
      <c r="B33" s="93"/>
      <c r="C33" s="91"/>
      <c r="D33" s="37"/>
      <c r="E33" s="37"/>
      <c r="F33" s="37">
        <f>SUM(F28:F32)</f>
        <v>9947612.9999999981</v>
      </c>
      <c r="G33" s="109">
        <f>SUM(G28:G32)</f>
        <v>5456</v>
      </c>
      <c r="H33" s="108">
        <f>SUM(H28:H32)</f>
        <v>264</v>
      </c>
      <c r="I33" s="108">
        <f t="shared" ref="I33:AJ33" si="6">SUM(I28:I32)</f>
        <v>352</v>
      </c>
      <c r="J33" s="108">
        <f t="shared" si="6"/>
        <v>572</v>
      </c>
      <c r="K33" s="108">
        <f t="shared" si="6"/>
        <v>102</v>
      </c>
      <c r="L33" s="108">
        <f t="shared" si="6"/>
        <v>355.99999999999994</v>
      </c>
      <c r="M33" s="108">
        <f t="shared" si="6"/>
        <v>203.00000000000003</v>
      </c>
      <c r="N33" s="108">
        <f t="shared" si="6"/>
        <v>202.00000000000003</v>
      </c>
      <c r="O33" s="108">
        <f t="shared" si="6"/>
        <v>81</v>
      </c>
      <c r="P33" s="108">
        <f t="shared" si="6"/>
        <v>405</v>
      </c>
      <c r="Q33" s="108">
        <f t="shared" si="6"/>
        <v>354</v>
      </c>
      <c r="R33" s="108">
        <f t="shared" si="6"/>
        <v>268</v>
      </c>
      <c r="S33" s="108">
        <f t="shared" si="6"/>
        <v>402</v>
      </c>
      <c r="T33" s="108">
        <f t="shared" si="6"/>
        <v>446</v>
      </c>
      <c r="U33" s="108">
        <f t="shared" si="6"/>
        <v>125</v>
      </c>
      <c r="V33" s="108">
        <f t="shared" si="6"/>
        <v>178</v>
      </c>
      <c r="W33" s="108">
        <f t="shared" si="6"/>
        <v>85</v>
      </c>
      <c r="X33" s="108">
        <f t="shared" si="6"/>
        <v>127.00000000000001</v>
      </c>
      <c r="Y33" s="108">
        <f t="shared" si="6"/>
        <v>154</v>
      </c>
      <c r="Z33" s="108">
        <f t="shared" si="6"/>
        <v>58</v>
      </c>
      <c r="AA33" s="108">
        <f t="shared" si="6"/>
        <v>58</v>
      </c>
      <c r="AB33" s="108">
        <f t="shared" si="6"/>
        <v>47.999999999999993</v>
      </c>
      <c r="AC33" s="108">
        <f t="shared" si="6"/>
        <v>58.000000000000007</v>
      </c>
      <c r="AD33" s="108">
        <f t="shared" si="6"/>
        <v>108</v>
      </c>
      <c r="AE33" s="108">
        <f t="shared" si="6"/>
        <v>54.000000000000014</v>
      </c>
      <c r="AF33" s="108">
        <f t="shared" si="6"/>
        <v>46</v>
      </c>
      <c r="AG33" s="108">
        <f t="shared" si="6"/>
        <v>63.000000000000007</v>
      </c>
      <c r="AH33" s="108">
        <f t="shared" si="6"/>
        <v>74</v>
      </c>
      <c r="AI33" s="108">
        <f t="shared" si="6"/>
        <v>74</v>
      </c>
      <c r="AJ33" s="105">
        <f t="shared" si="6"/>
        <v>139</v>
      </c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99"/>
      <c r="CH33" s="99"/>
      <c r="CI33" s="99"/>
      <c r="CJ33" s="99"/>
    </row>
    <row r="34" spans="1:88">
      <c r="A34" s="101" t="s">
        <v>22</v>
      </c>
      <c r="B34" s="102" t="s">
        <v>17</v>
      </c>
      <c r="C34" s="101" t="s">
        <v>17</v>
      </c>
      <c r="D34" s="101" t="s">
        <v>132</v>
      </c>
      <c r="E34" s="101" t="s">
        <v>133</v>
      </c>
      <c r="F34" s="20">
        <f>SUMPRODUCT(H34:AJ34,$H$1:$AJ$1)</f>
        <v>950769.20258042519</v>
      </c>
      <c r="G34" s="103">
        <f>SUM(H34:AJ34)</f>
        <v>600.3175788796741</v>
      </c>
      <c r="H34" s="104">
        <f>'Distributor Secondary'!E9*'DSR con %'!H34</f>
        <v>13.669902912621358</v>
      </c>
      <c r="I34" s="104">
        <f>'Distributor Secondary'!F9*'DSR con %'!I34</f>
        <v>54.833333333333336</v>
      </c>
      <c r="J34" s="104">
        <f>'Distributor Secondary'!G9*'DSR con %'!J34</f>
        <v>66.674999999999997</v>
      </c>
      <c r="K34" s="104">
        <f>'Distributor Secondary'!H9*'DSR con %'!K34</f>
        <v>19.833333333333336</v>
      </c>
      <c r="L34" s="104">
        <f>'Distributor Secondary'!I9*'DSR con %'!L34</f>
        <v>13.710743801652892</v>
      </c>
      <c r="M34" s="104">
        <f>'Distributor Secondary'!J9*'DSR con %'!M34</f>
        <v>8.2926829268292686</v>
      </c>
      <c r="N34" s="104">
        <f>'Distributor Secondary'!K9*'DSR con %'!N34</f>
        <v>16.03960396039604</v>
      </c>
      <c r="O34" s="104">
        <f>'Distributor Secondary'!L9*'DSR con %'!O34</f>
        <v>3.6</v>
      </c>
      <c r="P34" s="104">
        <f>'Distributor Secondary'!M9*'DSR con %'!P34</f>
        <v>36.346153846153847</v>
      </c>
      <c r="Q34" s="104">
        <f>'Distributor Secondary'!N9*'DSR con %'!Q34</f>
        <v>27.850931677018632</v>
      </c>
      <c r="R34" s="104">
        <f>'Distributor Secondary'!O9*'DSR con %'!R34</f>
        <v>41.07692307692308</v>
      </c>
      <c r="S34" s="104">
        <f>'Distributor Secondary'!P9*'DSR con %'!S34</f>
        <v>75.437037037037044</v>
      </c>
      <c r="T34" s="104">
        <f>'Distributor Secondary'!Q9*'DSR con %'!T34</f>
        <v>47.52</v>
      </c>
      <c r="U34" s="104">
        <f>'Distributor Secondary'!R9*'DSR con %'!U34</f>
        <v>11.448275862068966</v>
      </c>
      <c r="V34" s="104">
        <f>'Distributor Secondary'!S9*'DSR con %'!V34</f>
        <v>16.760563380281692</v>
      </c>
      <c r="W34" s="104">
        <f>'Distributor Secondary'!T9*'DSR con %'!W34</f>
        <v>15.169354838709676</v>
      </c>
      <c r="X34" s="104">
        <f>'Distributor Secondary'!U9*'DSR con %'!X34</f>
        <v>23.779761904761905</v>
      </c>
      <c r="Y34" s="104">
        <f>'Distributor Secondary'!V9*'DSR con %'!Y34</f>
        <v>51.5</v>
      </c>
      <c r="Z34" s="104">
        <f>'Distributor Secondary'!W9*'DSR con %'!Z34</f>
        <v>6.25</v>
      </c>
      <c r="AA34" s="104">
        <f>'Distributor Secondary'!X9*'DSR con %'!AA34</f>
        <v>6.6666666666666661</v>
      </c>
      <c r="AB34" s="104">
        <f>'Distributor Secondary'!Y9*'DSR con %'!AB34</f>
        <v>1.1818181818181819</v>
      </c>
      <c r="AC34" s="104">
        <f>'Distributor Secondary'!Z9*'DSR con %'!AC34</f>
        <v>1.153846153846154</v>
      </c>
      <c r="AD34" s="104">
        <f>'Distributor Secondary'!AA9*'DSR con %'!AD34</f>
        <v>6.6923076923076925</v>
      </c>
      <c r="AE34" s="104">
        <f>'Distributor Secondary'!AB9*'DSR con %'!AE34</f>
        <v>1.8490566037735849</v>
      </c>
      <c r="AF34" s="104">
        <f>'Distributor Secondary'!AC9*'DSR con %'!AF34</f>
        <v>4.4000000000000004</v>
      </c>
      <c r="AG34" s="104">
        <f>'Distributor Secondary'!AD9*'DSR con %'!AG34</f>
        <v>3.2571428571428571</v>
      </c>
      <c r="AH34" s="104">
        <f>'Distributor Secondary'!AE9*'DSR con %'!AH34</f>
        <v>3.9428571428571431</v>
      </c>
      <c r="AI34" s="104">
        <f>'Distributor Secondary'!AF9*'DSR con %'!AI34</f>
        <v>7.450704225352113</v>
      </c>
      <c r="AJ34" s="105">
        <f>'Distributor Secondary'!AG9*'DSR con %'!AJ34</f>
        <v>13.929577464788732</v>
      </c>
    </row>
    <row r="35" spans="1:88">
      <c r="A35" s="101" t="s">
        <v>22</v>
      </c>
      <c r="B35" s="102" t="s">
        <v>17</v>
      </c>
      <c r="C35" s="101" t="s">
        <v>17</v>
      </c>
      <c r="D35" s="101" t="s">
        <v>134</v>
      </c>
      <c r="E35" s="101" t="s">
        <v>135</v>
      </c>
      <c r="F35" s="20">
        <f>SUMPRODUCT(H35:AJ35,$H$1:$AJ$1)</f>
        <v>1969137.4412810947</v>
      </c>
      <c r="G35" s="103">
        <f>SUM(H35:AJ35)</f>
        <v>1420.7842674576814</v>
      </c>
      <c r="H35" s="104">
        <f>'Distributor Secondary'!E9*'DSR con %'!H35</f>
        <v>68.349514563106794</v>
      </c>
      <c r="I35" s="104">
        <f>'Distributor Secondary'!F9*'DSR con %'!I35</f>
        <v>82.25</v>
      </c>
      <c r="J35" s="104">
        <f>'Distributor Secondary'!G9*'DSR con %'!J35</f>
        <v>177.8</v>
      </c>
      <c r="K35" s="104">
        <f>'Distributor Secondary'!H9*'DSR con %'!K35</f>
        <v>22.666666666666664</v>
      </c>
      <c r="L35" s="104">
        <f>'Distributor Secondary'!I9*'DSR con %'!L35</f>
        <v>129.27272727272725</v>
      </c>
      <c r="M35" s="104">
        <f>'Distributor Secondary'!J9*'DSR con %'!M35</f>
        <v>74.634146341463421</v>
      </c>
      <c r="N35" s="104">
        <f>'Distributor Secondary'!K9*'DSR con %'!N35</f>
        <v>62.821782178217823</v>
      </c>
      <c r="O35" s="104">
        <f>'Distributor Secondary'!L9*'DSR con %'!O35</f>
        <v>26.549999999999997</v>
      </c>
      <c r="P35" s="104">
        <f>'Distributor Secondary'!M9*'DSR con %'!P35</f>
        <v>135</v>
      </c>
      <c r="Q35" s="104">
        <f>'Distributor Secondary'!N9*'DSR con %'!Q35</f>
        <v>109.93788819875776</v>
      </c>
      <c r="R35" s="104">
        <f>'Distributor Secondary'!O9*'DSR con %'!R35</f>
        <v>63.897435897435898</v>
      </c>
      <c r="S35" s="104">
        <f>'Distributor Secondary'!P9*'DSR con %'!S35</f>
        <v>73.451851851851856</v>
      </c>
      <c r="T35" s="104">
        <f>'Distributor Secondary'!Q9*'DSR con %'!T35</f>
        <v>154.44</v>
      </c>
      <c r="U35" s="104">
        <f>'Distributor Secondary'!R9*'DSR con %'!U35</f>
        <v>33.390804597701148</v>
      </c>
      <c r="V35" s="104">
        <f>'Distributor Secondary'!S9*'DSR con %'!V35</f>
        <v>46.929577464788728</v>
      </c>
      <c r="W35" s="104">
        <f>'Distributor Secondary'!T9*'DSR con %'!W35</f>
        <v>22.064516129032256</v>
      </c>
      <c r="X35" s="104">
        <f>'Distributor Secondary'!U9*'DSR con %'!X35</f>
        <v>23.273809523809526</v>
      </c>
      <c r="Y35" s="104">
        <f>'Distributor Secondary'!V9*'DSR con %'!Y35</f>
        <v>20.6</v>
      </c>
      <c r="Z35" s="104">
        <f>'Distributor Secondary'!W9*'DSR con %'!Z35</f>
        <v>5</v>
      </c>
      <c r="AA35" s="104">
        <f>'Distributor Secondary'!X9*'DSR con %'!AA35</f>
        <v>5</v>
      </c>
      <c r="AB35" s="104">
        <f>'Distributor Secondary'!Y9*'DSR con %'!AB35</f>
        <v>4.7272727272727275</v>
      </c>
      <c r="AC35" s="104">
        <f>'Distributor Secondary'!Z9*'DSR con %'!AC35</f>
        <v>5.7692307692307692</v>
      </c>
      <c r="AD35" s="104">
        <f>'Distributor Secondary'!AA9*'DSR con %'!AD35</f>
        <v>6.6923076923076925</v>
      </c>
      <c r="AE35" s="104">
        <f>'Distributor Secondary'!AB9*'DSR con %'!AE35</f>
        <v>8.1886792452830193</v>
      </c>
      <c r="AF35" s="104">
        <f>'Distributor Secondary'!AC9*'DSR con %'!AF35</f>
        <v>6.3999999999999995</v>
      </c>
      <c r="AG35" s="104">
        <f>'Distributor Secondary'!AD9*'DSR con %'!AG35</f>
        <v>9.5</v>
      </c>
      <c r="AH35" s="104">
        <f>'Distributor Secondary'!AE9*'DSR con %'!AH35</f>
        <v>11.5</v>
      </c>
      <c r="AI35" s="104">
        <f>'Distributor Secondary'!AF9*'DSR con %'!AI35</f>
        <v>10.690140845070422</v>
      </c>
      <c r="AJ35" s="105">
        <f>'Distributor Secondary'!AG9*'DSR con %'!AJ35</f>
        <v>19.985915492957748</v>
      </c>
    </row>
    <row r="36" spans="1:88">
      <c r="A36" s="101" t="s">
        <v>22</v>
      </c>
      <c r="B36" s="102" t="s">
        <v>17</v>
      </c>
      <c r="C36" s="101" t="s">
        <v>17</v>
      </c>
      <c r="D36" s="101" t="s">
        <v>136</v>
      </c>
      <c r="E36" s="101" t="s">
        <v>137</v>
      </c>
      <c r="F36" s="20">
        <f>SUMPRODUCT(H36:AJ36,$H$1:$AJ$1)</f>
        <v>1679914.3561384797</v>
      </c>
      <c r="G36" s="103">
        <f>SUM(H36:AJ36)</f>
        <v>1319.8981536626445</v>
      </c>
      <c r="H36" s="104">
        <f>'Distributor Secondary'!E9*'DSR con %'!H36</f>
        <v>93.980582524271838</v>
      </c>
      <c r="I36" s="104">
        <f>'Distributor Secondary'!F9*'DSR con %'!I36</f>
        <v>97.916666666666671</v>
      </c>
      <c r="J36" s="104">
        <f>'Distributor Secondary'!G9*'DSR con %'!J36</f>
        <v>136.52500000000001</v>
      </c>
      <c r="K36" s="104">
        <f>'Distributor Secondary'!H9*'DSR con %'!K36</f>
        <v>25.5</v>
      </c>
      <c r="L36" s="104">
        <f>'Distributor Secondary'!I9*'DSR con %'!L36</f>
        <v>94.016528925619838</v>
      </c>
      <c r="M36" s="104">
        <f>'Distributor Secondary'!J9*'DSR con %'!M36</f>
        <v>53.073170731707322</v>
      </c>
      <c r="N36" s="104">
        <f>'Distributor Secondary'!K9*'DSR con %'!N36</f>
        <v>56.138613861386133</v>
      </c>
      <c r="O36" s="104">
        <f>'Distributor Secondary'!L9*'DSR con %'!O36</f>
        <v>23.849999999999998</v>
      </c>
      <c r="P36" s="104">
        <f>'Distributor Secondary'!M9*'DSR con %'!P36</f>
        <v>98.653846153846146</v>
      </c>
      <c r="Q36" s="104">
        <f>'Distributor Secondary'!N9*'DSR con %'!Q36</f>
        <v>98.211180124223603</v>
      </c>
      <c r="R36" s="104">
        <f>'Distributor Secondary'!O9*'DSR con %'!R36</f>
        <v>73.025641025641022</v>
      </c>
      <c r="S36" s="104">
        <f>'Distributor Secondary'!P9*'DSR con %'!S36</f>
        <v>119.1111111111111</v>
      </c>
      <c r="T36" s="104">
        <f>'Distributor Secondary'!Q9*'DSR con %'!T36</f>
        <v>95.04</v>
      </c>
      <c r="U36" s="104">
        <f>'Distributor Secondary'!R9*'DSR con %'!U36</f>
        <v>38.160919540229884</v>
      </c>
      <c r="V36" s="104">
        <f>'Distributor Secondary'!S9*'DSR con %'!V36</f>
        <v>55.309859154929576</v>
      </c>
      <c r="W36" s="104">
        <f>'Distributor Secondary'!T9*'DSR con %'!W36</f>
        <v>19.766129032258068</v>
      </c>
      <c r="X36" s="104">
        <f>'Distributor Secondary'!U9*'DSR con %'!X36</f>
        <v>37.946428571428577</v>
      </c>
      <c r="Y36" s="104">
        <f>'Distributor Secondary'!V9*'DSR con %'!Y36</f>
        <v>30.9</v>
      </c>
      <c r="Z36" s="104">
        <f>'Distributor Secondary'!W9*'DSR con %'!Z36</f>
        <v>3.75</v>
      </c>
      <c r="AA36" s="104">
        <f>'Distributor Secondary'!X9*'DSR con %'!AA36</f>
        <v>3.333333333333333</v>
      </c>
      <c r="AB36" s="104">
        <f>'Distributor Secondary'!Y9*'DSR con %'!AB36</f>
        <v>7.0909090909090899</v>
      </c>
      <c r="AC36" s="104">
        <f>'Distributor Secondary'!Z9*'DSR con %'!AC36</f>
        <v>8.0769230769230766</v>
      </c>
      <c r="AD36" s="104">
        <f>'Distributor Secondary'!AA9*'DSR con %'!AD36</f>
        <v>15.615384615384615</v>
      </c>
      <c r="AE36" s="104">
        <f>'Distributor Secondary'!AB9*'DSR con %'!AE36</f>
        <v>3.9622641509433962</v>
      </c>
      <c r="AF36" s="104">
        <f>'Distributor Secondary'!AC9*'DSR con %'!AF36</f>
        <v>3.1999999999999997</v>
      </c>
      <c r="AG36" s="104">
        <f>'Distributor Secondary'!AD9*'DSR con %'!AG36</f>
        <v>6.2428571428571429</v>
      </c>
      <c r="AH36" s="104">
        <f>'Distributor Secondary'!AE9*'DSR con %'!AH36</f>
        <v>7.5571428571428569</v>
      </c>
      <c r="AI36" s="104">
        <f>'Distributor Secondary'!AF9*'DSR con %'!AI36</f>
        <v>4.859154929577465</v>
      </c>
      <c r="AJ36" s="105">
        <f>'Distributor Secondary'!AG9*'DSR con %'!AJ36</f>
        <v>9.0845070422535201</v>
      </c>
    </row>
    <row r="37" spans="1:88" s="110" customFormat="1">
      <c r="A37" s="106"/>
      <c r="B37" s="107"/>
      <c r="C37" s="106"/>
      <c r="D37" s="106"/>
      <c r="E37" s="106"/>
      <c r="F37" s="37">
        <f>SUM(F34:F36)</f>
        <v>4599821</v>
      </c>
      <c r="G37" s="117">
        <f>SUM(G34:G36)</f>
        <v>3341</v>
      </c>
      <c r="H37" s="108">
        <f>SUM(H34:H36)</f>
        <v>176</v>
      </c>
      <c r="I37" s="108">
        <f t="shared" ref="I37:AJ37" si="7">SUM(I34:I36)</f>
        <v>235</v>
      </c>
      <c r="J37" s="108">
        <f t="shared" si="7"/>
        <v>381</v>
      </c>
      <c r="K37" s="108">
        <f t="shared" si="7"/>
        <v>68</v>
      </c>
      <c r="L37" s="108">
        <f t="shared" si="7"/>
        <v>236.99999999999997</v>
      </c>
      <c r="M37" s="108">
        <f t="shared" si="7"/>
        <v>136</v>
      </c>
      <c r="N37" s="108">
        <f t="shared" si="7"/>
        <v>135</v>
      </c>
      <c r="O37" s="108">
        <f t="shared" si="7"/>
        <v>54</v>
      </c>
      <c r="P37" s="108">
        <f t="shared" si="7"/>
        <v>270</v>
      </c>
      <c r="Q37" s="108">
        <f t="shared" si="7"/>
        <v>236</v>
      </c>
      <c r="R37" s="108">
        <f t="shared" si="7"/>
        <v>178</v>
      </c>
      <c r="S37" s="108">
        <f t="shared" si="7"/>
        <v>268</v>
      </c>
      <c r="T37" s="108">
        <f t="shared" si="7"/>
        <v>297</v>
      </c>
      <c r="U37" s="108">
        <f t="shared" si="7"/>
        <v>83</v>
      </c>
      <c r="V37" s="108">
        <f t="shared" si="7"/>
        <v>119</v>
      </c>
      <c r="W37" s="108">
        <f t="shared" si="7"/>
        <v>57</v>
      </c>
      <c r="X37" s="108">
        <f t="shared" si="7"/>
        <v>85</v>
      </c>
      <c r="Y37" s="108">
        <f t="shared" si="7"/>
        <v>103</v>
      </c>
      <c r="Z37" s="108">
        <f t="shared" si="7"/>
        <v>15</v>
      </c>
      <c r="AA37" s="108">
        <f t="shared" si="7"/>
        <v>15</v>
      </c>
      <c r="AB37" s="108">
        <f t="shared" si="7"/>
        <v>13</v>
      </c>
      <c r="AC37" s="108">
        <f t="shared" si="7"/>
        <v>15</v>
      </c>
      <c r="AD37" s="108">
        <f t="shared" si="7"/>
        <v>29</v>
      </c>
      <c r="AE37" s="108">
        <f t="shared" si="7"/>
        <v>14</v>
      </c>
      <c r="AF37" s="108">
        <f t="shared" si="7"/>
        <v>14</v>
      </c>
      <c r="AG37" s="108">
        <f t="shared" si="7"/>
        <v>19</v>
      </c>
      <c r="AH37" s="108">
        <f t="shared" si="7"/>
        <v>23</v>
      </c>
      <c r="AI37" s="108">
        <f t="shared" si="7"/>
        <v>23</v>
      </c>
      <c r="AJ37" s="105">
        <f t="shared" si="7"/>
        <v>43</v>
      </c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</row>
    <row r="38" spans="1:88">
      <c r="A38" s="118" t="s">
        <v>23</v>
      </c>
      <c r="B38" s="102" t="s">
        <v>17</v>
      </c>
      <c r="C38" s="101" t="s">
        <v>71</v>
      </c>
      <c r="D38" s="118" t="s">
        <v>88</v>
      </c>
      <c r="E38" s="118" t="s">
        <v>89</v>
      </c>
      <c r="F38" s="20">
        <f>SUMPRODUCT(H38:AJ38,$H$1:$AJ$1)</f>
        <v>1841402.9737648673</v>
      </c>
      <c r="G38" s="103">
        <f>SUM(H38:AJ38)</f>
        <v>1344.3940047295944</v>
      </c>
      <c r="H38" s="104">
        <f>'Distributor Secondary'!E10*'DSR con %'!H38</f>
        <v>71.593220338983045</v>
      </c>
      <c r="I38" s="104">
        <f>'Distributor Secondary'!F10*'DSR con %'!I38</f>
        <v>94.376811594202906</v>
      </c>
      <c r="J38" s="104">
        <f>'Distributor Secondary'!G10*'DSR con %'!J38</f>
        <v>153.36231884057972</v>
      </c>
      <c r="K38" s="104">
        <f>'Distributor Secondary'!H10*'DSR con %'!K38</f>
        <v>28.137931034482758</v>
      </c>
      <c r="L38" s="104">
        <f>'Distributor Secondary'!I10*'DSR con %'!L38</f>
        <v>95.449275362318843</v>
      </c>
      <c r="M38" s="104">
        <f>'Distributor Secondary'!J10*'DSR con %'!M38</f>
        <v>55.163043478260867</v>
      </c>
      <c r="N38" s="104">
        <f>'Distributor Secondary'!K10*'DSR con %'!N38</f>
        <v>54.452173913043481</v>
      </c>
      <c r="O38" s="104">
        <f>'Distributor Secondary'!L10*'DSR con %'!O38</f>
        <v>21.717391304347828</v>
      </c>
      <c r="P38" s="104">
        <f>'Distributor Secondary'!M10*'DSR con %'!P38</f>
        <v>108</v>
      </c>
      <c r="Q38" s="104">
        <f>'Distributor Secondary'!N10*'DSR con %'!Q38</f>
        <v>94.786885245901644</v>
      </c>
      <c r="R38" s="104">
        <f>'Distributor Secondary'!O10*'DSR con %'!R38</f>
        <v>73.090909090909079</v>
      </c>
      <c r="S38" s="104">
        <f>'Distributor Secondary'!P10*'DSR con %'!S38</f>
        <v>108.87499999999999</v>
      </c>
      <c r="T38" s="104">
        <f>'Distributor Secondary'!Q10*'DSR con %'!T38</f>
        <v>127.42857142857142</v>
      </c>
      <c r="U38" s="104">
        <f>'Distributor Secondary'!R10*'DSR con %'!U38</f>
        <v>33.811475409836071</v>
      </c>
      <c r="V38" s="104">
        <f>'Distributor Secondary'!S10*'DSR con %'!V38</f>
        <v>48.06</v>
      </c>
      <c r="W38" s="104">
        <f>'Distributor Secondary'!T10*'DSR con %'!W38</f>
        <v>23.18181818181818</v>
      </c>
      <c r="X38" s="104">
        <f>'Distributor Secondary'!U10*'DSR con %'!X38</f>
        <v>34.253112033195016</v>
      </c>
      <c r="Y38" s="104">
        <f>'Distributor Secondary'!V10*'DSR con %'!Y38</f>
        <v>31.589743589743588</v>
      </c>
      <c r="Z38" s="104">
        <f>'Distributor Secondary'!W10*'DSR con %'!Z38</f>
        <v>5.5102040816326534</v>
      </c>
      <c r="AA38" s="104">
        <f>'Distributor Secondary'!X10*'DSR con %'!AA38</f>
        <v>5.5384615384615383</v>
      </c>
      <c r="AB38" s="104">
        <f>'Distributor Secondary'!Y10*'DSR con %'!AB38</f>
        <v>4.4000000000000004</v>
      </c>
      <c r="AC38" s="104">
        <f>'Distributor Secondary'!Z10*'DSR con %'!AC38</f>
        <v>5.5102040816326534</v>
      </c>
      <c r="AD38" s="104">
        <f>'Distributor Secondary'!AA10*'DSR con %'!AD38</f>
        <v>10.204081632653061</v>
      </c>
      <c r="AE38" s="104">
        <f>'Distributor Secondary'!AB10*'DSR con %'!AE38</f>
        <v>6.666666666666667</v>
      </c>
      <c r="AF38" s="104">
        <f>'Distributor Secondary'!AC10*'DSR con %'!AF38</f>
        <v>5.764705882352942</v>
      </c>
      <c r="AG38" s="104">
        <f>'Distributor Secondary'!AD10*'DSR con %'!AG38</f>
        <v>7.83</v>
      </c>
      <c r="AH38" s="104">
        <f>'Distributor Secondary'!AE10*'DSR con %'!AH38</f>
        <v>9.18</v>
      </c>
      <c r="AI38" s="104">
        <f>'Distributor Secondary'!AF10*'DSR con %'!AI38</f>
        <v>9.18</v>
      </c>
      <c r="AJ38" s="105">
        <f>'Distributor Secondary'!AG10*'DSR con %'!AJ38</f>
        <v>17.28</v>
      </c>
    </row>
    <row r="39" spans="1:88">
      <c r="A39" s="118" t="s">
        <v>23</v>
      </c>
      <c r="B39" s="102" t="s">
        <v>17</v>
      </c>
      <c r="C39" s="101" t="s">
        <v>71</v>
      </c>
      <c r="D39" s="118" t="s">
        <v>90</v>
      </c>
      <c r="E39" s="118" t="s">
        <v>91</v>
      </c>
      <c r="F39" s="20">
        <f>SUMPRODUCT(H39:AJ39,$H$1:$AJ$1)</f>
        <v>1909327.7770750404</v>
      </c>
      <c r="G39" s="103">
        <f>SUM(H39:AJ39)</f>
        <v>1340.3559153068361</v>
      </c>
      <c r="H39" s="104">
        <f>'Distributor Secondary'!E10*'DSR con %'!H39</f>
        <v>69.355932203389841</v>
      </c>
      <c r="I39" s="104">
        <f>'Distributor Secondary'!F10*'DSR con %'!I39</f>
        <v>91.826086956521735</v>
      </c>
      <c r="J39" s="104">
        <f>'Distributor Secondary'!G10*'DSR con %'!J39</f>
        <v>149.21739130434781</v>
      </c>
      <c r="K39" s="104">
        <f>'Distributor Secondary'!H10*'DSR con %'!K39</f>
        <v>24.620689655172416</v>
      </c>
      <c r="L39" s="104">
        <f>'Distributor Secondary'!I10*'DSR con %'!L39</f>
        <v>92.869565217391298</v>
      </c>
      <c r="M39" s="104">
        <f>'Distributor Secondary'!J10*'DSR con %'!M39</f>
        <v>52.95652173913043</v>
      </c>
      <c r="N39" s="104">
        <f>'Distributor Secondary'!K10*'DSR con %'!N39</f>
        <v>52.695652173913039</v>
      </c>
      <c r="O39" s="104">
        <f>'Distributor Secondary'!L10*'DSR con %'!O39</f>
        <v>21.130434782608695</v>
      </c>
      <c r="P39" s="104">
        <f>'Distributor Secondary'!M10*'DSR con %'!P39</f>
        <v>108</v>
      </c>
      <c r="Q39" s="104">
        <f>'Distributor Secondary'!N10*'DSR con %'!Q39</f>
        <v>92.852459016393453</v>
      </c>
      <c r="R39" s="104">
        <f>'Distributor Secondary'!O10*'DSR con %'!R39</f>
        <v>68.218181818181804</v>
      </c>
      <c r="S39" s="104">
        <f>'Distributor Secondary'!P10*'DSR con %'!S39</f>
        <v>104.68750000000001</v>
      </c>
      <c r="T39" s="104">
        <f>'Distributor Secondary'!Q10*'DSR con %'!T39</f>
        <v>114.68571428571427</v>
      </c>
      <c r="U39" s="104">
        <f>'Distributor Secondary'!R10*'DSR con %'!U39</f>
        <v>32.786885245901644</v>
      </c>
      <c r="V39" s="104">
        <f>'Distributor Secondary'!S10*'DSR con %'!V39</f>
        <v>46.28</v>
      </c>
      <c r="W39" s="104">
        <f>'Distributor Secondary'!T10*'DSR con %'!W39</f>
        <v>22.21590909090909</v>
      </c>
      <c r="X39" s="104">
        <f>'Distributor Secondary'!U10*'DSR con %'!X39</f>
        <v>33.199170124481327</v>
      </c>
      <c r="Y39" s="104">
        <f>'Distributor Secondary'!V10*'DSR con %'!Y39</f>
        <v>55.282051282051285</v>
      </c>
      <c r="Z39" s="104">
        <f>'Distributor Secondary'!W10*'DSR con %'!Z39</f>
        <v>9.3673469387755102</v>
      </c>
      <c r="AA39" s="104">
        <f>'Distributor Secondary'!X10*'DSR con %'!AA39</f>
        <v>9.6923076923076916</v>
      </c>
      <c r="AB39" s="104">
        <f>'Distributor Secondary'!Y10*'DSR con %'!AB39</f>
        <v>7.8222222222222229</v>
      </c>
      <c r="AC39" s="104">
        <f>'Distributor Secondary'!Z10*'DSR con %'!AC39</f>
        <v>9.3673469387755102</v>
      </c>
      <c r="AD39" s="104">
        <f>'Distributor Secondary'!AA10*'DSR con %'!AD39</f>
        <v>17.346938775510203</v>
      </c>
      <c r="AE39" s="104">
        <f>'Distributor Secondary'!AB10*'DSR con %'!AE39</f>
        <v>6.666666666666667</v>
      </c>
      <c r="AF39" s="104">
        <f>'Distributor Secondary'!AC10*'DSR con %'!AF39</f>
        <v>5.3529411764705879</v>
      </c>
      <c r="AG39" s="104">
        <f>'Distributor Secondary'!AD10*'DSR con %'!AG39</f>
        <v>7.54</v>
      </c>
      <c r="AH39" s="104">
        <f>'Distributor Secondary'!AE10*'DSR con %'!AH39</f>
        <v>8.84</v>
      </c>
      <c r="AI39" s="104">
        <f>'Distributor Secondary'!AF10*'DSR con %'!AI39</f>
        <v>8.84</v>
      </c>
      <c r="AJ39" s="105">
        <f>'Distributor Secondary'!AG10*'DSR con %'!AJ39</f>
        <v>16.64</v>
      </c>
    </row>
    <row r="40" spans="1:88">
      <c r="A40" s="118" t="s">
        <v>23</v>
      </c>
      <c r="B40" s="102" t="s">
        <v>17</v>
      </c>
      <c r="C40" s="101" t="s">
        <v>71</v>
      </c>
      <c r="D40" s="118" t="s">
        <v>92</v>
      </c>
      <c r="E40" s="118" t="s">
        <v>93</v>
      </c>
      <c r="F40" s="20">
        <f>SUMPRODUCT(H40:AJ40,$H$1:$AJ$1)</f>
        <v>1593319.9018045978</v>
      </c>
      <c r="G40" s="103">
        <f>SUM(H40:AJ40)</f>
        <v>1168.5437153839516</v>
      </c>
      <c r="H40" s="104">
        <f>'Distributor Secondary'!E10*'DSR con %'!H40</f>
        <v>62.644067796610173</v>
      </c>
      <c r="I40" s="104">
        <f>'Distributor Secondary'!F10*'DSR con %'!I40</f>
        <v>84.173913043478265</v>
      </c>
      <c r="J40" s="104">
        <f>'Distributor Secondary'!G10*'DSR con %'!J40</f>
        <v>136.78260869565219</v>
      </c>
      <c r="K40" s="104">
        <f>'Distributor Secondary'!H10*'DSR con %'!K40</f>
        <v>24.620689655172416</v>
      </c>
      <c r="L40" s="104">
        <f>'Distributor Secondary'!I10*'DSR con %'!L40</f>
        <v>85.130434782608702</v>
      </c>
      <c r="M40" s="104">
        <f>'Distributor Secondary'!J10*'DSR con %'!M40</f>
        <v>48.54347826086957</v>
      </c>
      <c r="N40" s="104">
        <f>'Distributor Secondary'!K10*'DSR con %'!N40</f>
        <v>49.182608695652178</v>
      </c>
      <c r="O40" s="104">
        <f>'Distributor Secondary'!L10*'DSR con %'!O40</f>
        <v>19.369565217391305</v>
      </c>
      <c r="P40" s="104">
        <f>'Distributor Secondary'!M10*'DSR con %'!P40</f>
        <v>94.5</v>
      </c>
      <c r="Q40" s="104">
        <f>'Distributor Secondary'!N10*'DSR con %'!Q40</f>
        <v>85.114754098360649</v>
      </c>
      <c r="R40" s="104">
        <f>'Distributor Secondary'!O10*'DSR con %'!R40</f>
        <v>63.345454545454544</v>
      </c>
      <c r="S40" s="104">
        <f>'Distributor Secondary'!P10*'DSR con %'!S40</f>
        <v>92.125</v>
      </c>
      <c r="T40" s="104">
        <f>'Distributor Secondary'!Q10*'DSR con %'!T40</f>
        <v>101.94285714285714</v>
      </c>
      <c r="U40" s="104">
        <f>'Distributor Secondary'!R10*'DSR con %'!U40</f>
        <v>28.688524590163937</v>
      </c>
      <c r="V40" s="104">
        <f>'Distributor Secondary'!S10*'DSR con %'!V40</f>
        <v>40.940000000000005</v>
      </c>
      <c r="W40" s="104">
        <f>'Distributor Secondary'!T10*'DSR con %'!W40</f>
        <v>19.318181818181817</v>
      </c>
      <c r="X40" s="104">
        <f>'Distributor Secondary'!U10*'DSR con %'!X40</f>
        <v>28.983402489626556</v>
      </c>
      <c r="Y40" s="104">
        <f>'Distributor Secondary'!V10*'DSR con %'!Y40</f>
        <v>27.641025641025642</v>
      </c>
      <c r="Z40" s="104">
        <f>'Distributor Secondary'!W10*'DSR con %'!Z40</f>
        <v>4.9591836734693882</v>
      </c>
      <c r="AA40" s="104">
        <f>'Distributor Secondary'!X10*'DSR con %'!AA40</f>
        <v>4.8461538461538458</v>
      </c>
      <c r="AB40" s="104">
        <f>'Distributor Secondary'!Y10*'DSR con %'!AB40</f>
        <v>3.9111111111111114</v>
      </c>
      <c r="AC40" s="104">
        <f>'Distributor Secondary'!Z10*'DSR con %'!AC40</f>
        <v>4.9591836734693882</v>
      </c>
      <c r="AD40" s="104">
        <f>'Distributor Secondary'!AA10*'DSR con %'!AD40</f>
        <v>9.183673469387756</v>
      </c>
      <c r="AE40" s="104">
        <f>'Distributor Secondary'!AB10*'DSR con %'!AE40</f>
        <v>5.6666666666666661</v>
      </c>
      <c r="AF40" s="104">
        <f>'Distributor Secondary'!AC10*'DSR con %'!AF40</f>
        <v>4.9411764705882355</v>
      </c>
      <c r="AG40" s="104">
        <f>'Distributor Secondary'!AD10*'DSR con %'!AG40</f>
        <v>6.67</v>
      </c>
      <c r="AH40" s="104">
        <f>'Distributor Secondary'!AE10*'DSR con %'!AH40</f>
        <v>7.82</v>
      </c>
      <c r="AI40" s="104">
        <f>'Distributor Secondary'!AF10*'DSR con %'!AI40</f>
        <v>7.82</v>
      </c>
      <c r="AJ40" s="105">
        <f>'Distributor Secondary'!AG10*'DSR con %'!AJ40</f>
        <v>14.72</v>
      </c>
    </row>
    <row r="41" spans="1:88">
      <c r="A41" s="118" t="s">
        <v>23</v>
      </c>
      <c r="B41" s="102" t="s">
        <v>17</v>
      </c>
      <c r="C41" s="101" t="s">
        <v>71</v>
      </c>
      <c r="D41" s="118" t="s">
        <v>94</v>
      </c>
      <c r="E41" s="118" t="s">
        <v>95</v>
      </c>
      <c r="F41" s="20">
        <f>SUMPRODUCT(H41:AJ41,$H$1:$AJ$1)</f>
        <v>1673902.3473554943</v>
      </c>
      <c r="G41" s="103">
        <f>SUM(H41:AJ41)</f>
        <v>1182.7063645796179</v>
      </c>
      <c r="H41" s="104">
        <f>'Distributor Secondary'!E10*'DSR con %'!H41</f>
        <v>60.406779661016948</v>
      </c>
      <c r="I41" s="104">
        <f>'Distributor Secondary'!F10*'DSR con %'!I41</f>
        <v>81.623188405797109</v>
      </c>
      <c r="J41" s="104">
        <f>'Distributor Secondary'!G10*'DSR con %'!J41</f>
        <v>132.63768115942028</v>
      </c>
      <c r="K41" s="104">
        <f>'Distributor Secondary'!H10*'DSR con %'!K41</f>
        <v>24.620689655172416</v>
      </c>
      <c r="L41" s="104">
        <f>'Distributor Secondary'!I10*'DSR con %'!L41</f>
        <v>82.550724637681157</v>
      </c>
      <c r="M41" s="104">
        <f>'Distributor Secondary'!J10*'DSR con %'!M41</f>
        <v>46.336956521739125</v>
      </c>
      <c r="N41" s="104">
        <f>'Distributor Secondary'!K10*'DSR con %'!N41</f>
        <v>45.669565217391302</v>
      </c>
      <c r="O41" s="104">
        <f>'Distributor Secondary'!L10*'DSR con %'!O41</f>
        <v>18.782608695652176</v>
      </c>
      <c r="P41" s="104">
        <f>'Distributor Secondary'!M10*'DSR con %'!P41</f>
        <v>94.5</v>
      </c>
      <c r="Q41" s="104">
        <f>'Distributor Secondary'!N10*'DSR con %'!Q41</f>
        <v>81.245901639344268</v>
      </c>
      <c r="R41" s="104">
        <f>'Distributor Secondary'!O10*'DSR con %'!R41</f>
        <v>63.345454545454544</v>
      </c>
      <c r="S41" s="104">
        <f>'Distributor Secondary'!P10*'DSR con %'!S41</f>
        <v>96.3125</v>
      </c>
      <c r="T41" s="104">
        <f>'Distributor Secondary'!Q10*'DSR con %'!T41</f>
        <v>101.94285714285714</v>
      </c>
      <c r="U41" s="104">
        <f>'Distributor Secondary'!R10*'DSR con %'!U41</f>
        <v>29.71311475409836</v>
      </c>
      <c r="V41" s="104">
        <f>'Distributor Secondary'!S10*'DSR con %'!V41</f>
        <v>42.72</v>
      </c>
      <c r="W41" s="104">
        <f>'Distributor Secondary'!T10*'DSR con %'!W41</f>
        <v>20.28409090909091</v>
      </c>
      <c r="X41" s="104">
        <f>'Distributor Secondary'!U10*'DSR con %'!X41</f>
        <v>30.564315352697097</v>
      </c>
      <c r="Y41" s="104">
        <f>'Distributor Secondary'!V10*'DSR con %'!Y41</f>
        <v>39.487179487179482</v>
      </c>
      <c r="Z41" s="104">
        <f>'Distributor Secondary'!W10*'DSR con %'!Z41</f>
        <v>7.1632653061224492</v>
      </c>
      <c r="AA41" s="104">
        <f>'Distributor Secondary'!X10*'DSR con %'!AA41</f>
        <v>6.9230769230769225</v>
      </c>
      <c r="AB41" s="104">
        <f>'Distributor Secondary'!Y10*'DSR con %'!AB41</f>
        <v>5.8666666666666663</v>
      </c>
      <c r="AC41" s="104">
        <f>'Distributor Secondary'!Z10*'DSR con %'!AC41</f>
        <v>7.1632653061224492</v>
      </c>
      <c r="AD41" s="104">
        <f>'Distributor Secondary'!AA10*'DSR con %'!AD41</f>
        <v>13.26530612244898</v>
      </c>
      <c r="AE41" s="104">
        <f>'Distributor Secondary'!AB10*'DSR con %'!AE41</f>
        <v>6</v>
      </c>
      <c r="AF41" s="104">
        <f>'Distributor Secondary'!AC10*'DSR con %'!AF41</f>
        <v>4.9411764705882355</v>
      </c>
      <c r="AG41" s="104">
        <f>'Distributor Secondary'!AD10*'DSR con %'!AG41</f>
        <v>6.96</v>
      </c>
      <c r="AH41" s="104">
        <f>'Distributor Secondary'!AE10*'DSR con %'!AH41</f>
        <v>8.16</v>
      </c>
      <c r="AI41" s="104">
        <f>'Distributor Secondary'!AF10*'DSR con %'!AI41</f>
        <v>8.16</v>
      </c>
      <c r="AJ41" s="105">
        <f>'Distributor Secondary'!AG10*'DSR con %'!AJ41</f>
        <v>15.36</v>
      </c>
    </row>
    <row r="42" spans="1:88" s="110" customFormat="1">
      <c r="A42" s="119"/>
      <c r="B42" s="107"/>
      <c r="C42" s="106"/>
      <c r="D42" s="119"/>
      <c r="E42" s="119"/>
      <c r="F42" s="37">
        <f>SUM(F38:F41)</f>
        <v>7017953</v>
      </c>
      <c r="G42" s="117">
        <f>SUM(G38:G41)</f>
        <v>5036</v>
      </c>
      <c r="H42" s="108">
        <f>SUM(H38:H41)</f>
        <v>264</v>
      </c>
      <c r="I42" s="108">
        <f t="shared" ref="I42:AJ42" si="8">SUM(I38:I41)</f>
        <v>352</v>
      </c>
      <c r="J42" s="108">
        <f t="shared" si="8"/>
        <v>572</v>
      </c>
      <c r="K42" s="108">
        <f t="shared" si="8"/>
        <v>102</v>
      </c>
      <c r="L42" s="108">
        <f t="shared" si="8"/>
        <v>356</v>
      </c>
      <c r="M42" s="108">
        <f t="shared" si="8"/>
        <v>203</v>
      </c>
      <c r="N42" s="108">
        <f t="shared" si="8"/>
        <v>201.99999999999997</v>
      </c>
      <c r="O42" s="108">
        <f t="shared" si="8"/>
        <v>81</v>
      </c>
      <c r="P42" s="108">
        <f t="shared" si="8"/>
        <v>405</v>
      </c>
      <c r="Q42" s="108">
        <f t="shared" si="8"/>
        <v>354</v>
      </c>
      <c r="R42" s="108">
        <f t="shared" si="8"/>
        <v>268</v>
      </c>
      <c r="S42" s="108">
        <f t="shared" si="8"/>
        <v>402</v>
      </c>
      <c r="T42" s="108">
        <f t="shared" si="8"/>
        <v>445.99999999999994</v>
      </c>
      <c r="U42" s="108">
        <f t="shared" si="8"/>
        <v>125</v>
      </c>
      <c r="V42" s="108">
        <f t="shared" si="8"/>
        <v>178</v>
      </c>
      <c r="W42" s="108">
        <f t="shared" si="8"/>
        <v>84.999999999999986</v>
      </c>
      <c r="X42" s="108">
        <f t="shared" si="8"/>
        <v>126.99999999999999</v>
      </c>
      <c r="Y42" s="108">
        <f t="shared" si="8"/>
        <v>154</v>
      </c>
      <c r="Z42" s="108">
        <f t="shared" si="8"/>
        <v>27</v>
      </c>
      <c r="AA42" s="108">
        <f t="shared" si="8"/>
        <v>27</v>
      </c>
      <c r="AB42" s="108">
        <f t="shared" si="8"/>
        <v>22</v>
      </c>
      <c r="AC42" s="108">
        <f t="shared" si="8"/>
        <v>27</v>
      </c>
      <c r="AD42" s="108">
        <f t="shared" si="8"/>
        <v>50</v>
      </c>
      <c r="AE42" s="108">
        <f t="shared" si="8"/>
        <v>25</v>
      </c>
      <c r="AF42" s="108">
        <f t="shared" si="8"/>
        <v>21</v>
      </c>
      <c r="AG42" s="108">
        <f t="shared" si="8"/>
        <v>29</v>
      </c>
      <c r="AH42" s="108">
        <f t="shared" si="8"/>
        <v>34</v>
      </c>
      <c r="AI42" s="108">
        <f t="shared" si="8"/>
        <v>34</v>
      </c>
      <c r="AJ42" s="105">
        <f t="shared" si="8"/>
        <v>64</v>
      </c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</row>
    <row r="43" spans="1:88">
      <c r="A43" s="118" t="s">
        <v>24</v>
      </c>
      <c r="B43" s="102" t="s">
        <v>17</v>
      </c>
      <c r="C43" s="101" t="s">
        <v>42</v>
      </c>
      <c r="D43" s="118" t="s">
        <v>59</v>
      </c>
      <c r="E43" s="118" t="s">
        <v>60</v>
      </c>
      <c r="F43" s="20">
        <f t="shared" ref="F43:F48" si="9">SUMPRODUCT(H43:AJ43,$H$1:$AJ$1)</f>
        <v>1075259.7913141891</v>
      </c>
      <c r="G43" s="103">
        <f t="shared" ref="G43:G48" si="10">SUM(H43:AJ43)</f>
        <v>898.70060144657373</v>
      </c>
      <c r="H43" s="104">
        <f>'Distributor Secondary'!E11*'DSR con %'!H43</f>
        <v>70.14492753623189</v>
      </c>
      <c r="I43" s="104">
        <f>'Distributor Secondary'!F11*'DSR con %'!I43</f>
        <v>57.704918032786885</v>
      </c>
      <c r="J43" s="104">
        <f>'Distributor Secondary'!G11*'DSR con %'!J43</f>
        <v>100.04115226337449</v>
      </c>
      <c r="K43" s="104">
        <f>'Distributor Secondary'!H11*'DSR con %'!K43</f>
        <v>14.941176470588236</v>
      </c>
      <c r="L43" s="104">
        <f>'Distributor Secondary'!I11*'DSR con %'!L43</f>
        <v>74.77459016393442</v>
      </c>
      <c r="M43" s="104">
        <f>'Distributor Secondary'!J11*'DSR con %'!M43</f>
        <v>32.524390243902438</v>
      </c>
      <c r="N43" s="104">
        <f>'Distributor Secondary'!K11*'DSR con %'!N43</f>
        <v>54.302439024390246</v>
      </c>
      <c r="O43" s="104">
        <f>'Distributor Secondary'!L11*'DSR con %'!O43</f>
        <v>22.444444444444443</v>
      </c>
      <c r="P43" s="104">
        <f>'Distributor Secondary'!M11*'DSR con %'!P43</f>
        <v>71.603773584905653</v>
      </c>
      <c r="Q43" s="104">
        <f>'Distributor Secondary'!N11*'DSR con %'!Q43</f>
        <v>39.529230769230765</v>
      </c>
      <c r="R43" s="104">
        <f>'Distributor Secondary'!O11*'DSR con %'!R43</f>
        <v>50.43010752688172</v>
      </c>
      <c r="S43" s="104">
        <f>'Distributor Secondary'!P11*'DSR con %'!S43</f>
        <v>56.299065420560744</v>
      </c>
      <c r="T43" s="104">
        <f>'Distributor Secondary'!Q11*'DSR con %'!T43</f>
        <v>56.745762711864408</v>
      </c>
      <c r="U43" s="104">
        <f>'Distributor Secondary'!R11*'DSR con %'!U43</f>
        <v>25.747572815533982</v>
      </c>
      <c r="V43" s="104">
        <f>'Distributor Secondary'!S11*'DSR con %'!V43</f>
        <v>37.166666666666664</v>
      </c>
      <c r="W43" s="104">
        <f>'Distributor Secondary'!T11*'DSR con %'!W43</f>
        <v>11.817567567567567</v>
      </c>
      <c r="X43" s="104">
        <f>'Distributor Secondary'!U11*'DSR con %'!X43</f>
        <v>23.555555555555554</v>
      </c>
      <c r="Y43" s="104">
        <f>'Distributor Secondary'!V11*'DSR con %'!Y43</f>
        <v>64</v>
      </c>
      <c r="Z43" s="104">
        <f>'Distributor Secondary'!W11*'DSR con %'!Z43</f>
        <v>2.1428571428571428</v>
      </c>
      <c r="AA43" s="104">
        <f>'Distributor Secondary'!X11*'DSR con %'!AA43</f>
        <v>2.7272727272727275</v>
      </c>
      <c r="AB43" s="104">
        <f>'Distributor Secondary'!Y11*'DSR con %'!AB43</f>
        <v>2</v>
      </c>
      <c r="AC43" s="104">
        <f>'Distributor Secondary'!Z11*'DSR con %'!AC43</f>
        <v>2</v>
      </c>
      <c r="AD43" s="104">
        <f>'Distributor Secondary'!AA11*'DSR con %'!AD43</f>
        <v>6.2142857142857135</v>
      </c>
      <c r="AE43" s="104">
        <f>'Distributor Secondary'!AB11*'DSR con %'!AE43</f>
        <v>2.1111111111111112</v>
      </c>
      <c r="AF43" s="104">
        <f>'Distributor Secondary'!AC11*'DSR con %'!AF43</f>
        <v>2.166666666666667</v>
      </c>
      <c r="AG43" s="104">
        <f>'Distributor Secondary'!AD11*'DSR con %'!AG43</f>
        <v>2.7387387387387387</v>
      </c>
      <c r="AH43" s="104">
        <f>'Distributor Secondary'!AE11*'DSR con %'!AH43</f>
        <v>3.2365269461077846</v>
      </c>
      <c r="AI43" s="104">
        <f>'Distributor Secondary'!AF11*'DSR con %'!AI43</f>
        <v>3.2662721893491127</v>
      </c>
      <c r="AJ43" s="105">
        <f>'Distributor Secondary'!AG11*'DSR con %'!AJ43</f>
        <v>6.3235294117647065</v>
      </c>
    </row>
    <row r="44" spans="1:88">
      <c r="A44" s="118" t="s">
        <v>24</v>
      </c>
      <c r="B44" s="102" t="s">
        <v>17</v>
      </c>
      <c r="C44" s="101" t="s">
        <v>42</v>
      </c>
      <c r="D44" s="118" t="s">
        <v>61</v>
      </c>
      <c r="E44" s="118" t="s">
        <v>62</v>
      </c>
      <c r="F44" s="20">
        <f t="shared" si="9"/>
        <v>980865.47985100572</v>
      </c>
      <c r="G44" s="103">
        <f t="shared" si="10"/>
        <v>842.77638855806651</v>
      </c>
      <c r="H44" s="104">
        <f>'Distributor Secondary'!E11*'DSR con %'!H44</f>
        <v>63.768115942028984</v>
      </c>
      <c r="I44" s="104">
        <f>'Distributor Secondary'!F11*'DSR con %'!I44</f>
        <v>81.147540983606561</v>
      </c>
      <c r="J44" s="104">
        <f>'Distributor Secondary'!G11*'DSR con %'!J44</f>
        <v>153.00411522633743</v>
      </c>
      <c r="K44" s="104">
        <f>'Distributor Secondary'!H11*'DSR con %'!K44</f>
        <v>19.921568627450981</v>
      </c>
      <c r="L44" s="104">
        <f>'Distributor Secondary'!I11*'DSR con %'!L44</f>
        <v>60.184426229508205</v>
      </c>
      <c r="M44" s="104">
        <f>'Distributor Secondary'!J11*'DSR con %'!M44</f>
        <v>44.914634146341463</v>
      </c>
      <c r="N44" s="104">
        <f>'Distributor Secondary'!K11*'DSR con %'!N44</f>
        <v>32.087804878048779</v>
      </c>
      <c r="O44" s="104">
        <f>'Distributor Secondary'!L11*'DSR con %'!O44</f>
        <v>11.222222222222221</v>
      </c>
      <c r="P44" s="104">
        <f>'Distributor Secondary'!M11*'DSR con %'!P44</f>
        <v>52.509433962264154</v>
      </c>
      <c r="Q44" s="104">
        <f>'Distributor Secondary'!N11*'DSR con %'!Q44</f>
        <v>36.803076923076922</v>
      </c>
      <c r="R44" s="104">
        <f>'Distributor Secondary'!O11*'DSR con %'!R44</f>
        <v>36.021505376344088</v>
      </c>
      <c r="S44" s="104">
        <f>'Distributor Secondary'!P11*'DSR con %'!S44</f>
        <v>64.118380062305292</v>
      </c>
      <c r="T44" s="104">
        <f>'Distributor Secondary'!Q11*'DSR con %'!T44</f>
        <v>56.745762711864408</v>
      </c>
      <c r="U44" s="104">
        <f>'Distributor Secondary'!R11*'DSR con %'!U44</f>
        <v>24.990291262135923</v>
      </c>
      <c r="V44" s="104">
        <f>'Distributor Secondary'!S11*'DSR con %'!V44</f>
        <v>29.202380952380953</v>
      </c>
      <c r="W44" s="104">
        <f>'Distributor Secondary'!T11*'DSR con %'!W44</f>
        <v>11.45945945945946</v>
      </c>
      <c r="X44" s="104">
        <f>'Distributor Secondary'!U11*'DSR con %'!X44</f>
        <v>20.414814814814818</v>
      </c>
      <c r="Y44" s="104">
        <f>'Distributor Secondary'!V11*'DSR con %'!Y44</f>
        <v>16</v>
      </c>
      <c r="Z44" s="104">
        <f>'Distributor Secondary'!W11*'DSR con %'!Z44</f>
        <v>1.0714285714285714</v>
      </c>
      <c r="AA44" s="104">
        <f>'Distributor Secondary'!X11*'DSR con %'!AA44</f>
        <v>0</v>
      </c>
      <c r="AB44" s="104">
        <f>'Distributor Secondary'!Y11*'DSR con %'!AB44</f>
        <v>1</v>
      </c>
      <c r="AC44" s="104">
        <f>'Distributor Secondary'!Z11*'DSR con %'!AC44</f>
        <v>1</v>
      </c>
      <c r="AD44" s="104">
        <f>'Distributor Secondary'!AA11*'DSR con %'!AD44</f>
        <v>2.0714285714285712</v>
      </c>
      <c r="AE44" s="104">
        <f>'Distributor Secondary'!AB11*'DSR con %'!AE44</f>
        <v>2.8888888888888888</v>
      </c>
      <c r="AF44" s="104">
        <f>'Distributor Secondary'!AC11*'DSR con %'!AF44</f>
        <v>2.6666666666666665</v>
      </c>
      <c r="AG44" s="104">
        <f>'Distributor Secondary'!AD11*'DSR con %'!AG44</f>
        <v>3.4234234234234231</v>
      </c>
      <c r="AH44" s="104">
        <f>'Distributor Secondary'!AE11*'DSR con %'!AH44</f>
        <v>3.1676646706586826</v>
      </c>
      <c r="AI44" s="104">
        <f>'Distributor Secondary'!AF11*'DSR con %'!AI44</f>
        <v>3.1301775147928996</v>
      </c>
      <c r="AJ44" s="105">
        <f>'Distributor Secondary'!AG11*'DSR con %'!AJ44</f>
        <v>7.841176470588235</v>
      </c>
    </row>
    <row r="45" spans="1:88">
      <c r="A45" s="118" t="s">
        <v>24</v>
      </c>
      <c r="B45" s="102" t="s">
        <v>17</v>
      </c>
      <c r="C45" s="101" t="s">
        <v>42</v>
      </c>
      <c r="D45" s="118" t="s">
        <v>63</v>
      </c>
      <c r="E45" s="118" t="s">
        <v>64</v>
      </c>
      <c r="F45" s="20">
        <f t="shared" si="9"/>
        <v>1569651.5434687962</v>
      </c>
      <c r="G45" s="103">
        <f t="shared" si="10"/>
        <v>1230.9580574933286</v>
      </c>
      <c r="H45" s="104">
        <f>'Distributor Secondary'!E11*'DSR con %'!H45</f>
        <v>62.173913043478265</v>
      </c>
      <c r="I45" s="104">
        <f>'Distributor Secondary'!F11*'DSR con %'!I45</f>
        <v>66.721311475409834</v>
      </c>
      <c r="J45" s="104">
        <f>'Distributor Secondary'!G11*'DSR con %'!J45</f>
        <v>88.271604938271594</v>
      </c>
      <c r="K45" s="104">
        <f>'Distributor Secondary'!H11*'DSR con %'!K45</f>
        <v>34.86274509803922</v>
      </c>
      <c r="L45" s="104">
        <f>'Distributor Secondary'!I11*'DSR con %'!L45</f>
        <v>91.188524590163937</v>
      </c>
      <c r="M45" s="104">
        <f>'Distributor Secondary'!J11*'DSR con %'!M45</f>
        <v>34.073170731707322</v>
      </c>
      <c r="N45" s="104">
        <f>'Distributor Secondary'!K11*'DSR con %'!N45</f>
        <v>44.429268292682927</v>
      </c>
      <c r="O45" s="104">
        <f>'Distributor Secondary'!L11*'DSR con %'!O45</f>
        <v>17.872427983539094</v>
      </c>
      <c r="P45" s="104">
        <f>'Distributor Secondary'!M11*'DSR con %'!P45</f>
        <v>109.79245283018868</v>
      </c>
      <c r="Q45" s="104">
        <f>'Distributor Secondary'!N11*'DSR con %'!Q45</f>
        <v>46.344615384615381</v>
      </c>
      <c r="R45" s="104">
        <f>'Distributor Secondary'!O11*'DSR con %'!R45</f>
        <v>100.86021505376344</v>
      </c>
      <c r="S45" s="104">
        <f>'Distributor Secondary'!P11*'DSR con %'!S45</f>
        <v>137.61993769470405</v>
      </c>
      <c r="T45" s="104">
        <f>'Distributor Secondary'!Q11*'DSR con %'!T45</f>
        <v>113.49152542372882</v>
      </c>
      <c r="U45" s="104">
        <f>'Distributor Secondary'!R11*'DSR con %'!U45</f>
        <v>31.048543689320386</v>
      </c>
      <c r="V45" s="104">
        <f>'Distributor Secondary'!S11*'DSR con %'!V45</f>
        <v>50.44047619047619</v>
      </c>
      <c r="W45" s="104">
        <f>'Distributor Secondary'!T11*'DSR con %'!W45</f>
        <v>30.081081081081081</v>
      </c>
      <c r="X45" s="104">
        <f>'Distributor Secondary'!U11*'DSR con %'!X45</f>
        <v>32.585185185185182</v>
      </c>
      <c r="Y45" s="104">
        <f>'Distributor Secondary'!V11*'DSR con %'!Y45</f>
        <v>64</v>
      </c>
      <c r="Z45" s="104">
        <f>'Distributor Secondary'!W11*'DSR con %'!Z45</f>
        <v>9.6428571428571441</v>
      </c>
      <c r="AA45" s="104">
        <f>'Distributor Secondary'!X11*'DSR con %'!AA45</f>
        <v>9.545454545454545</v>
      </c>
      <c r="AB45" s="104">
        <f>'Distributor Secondary'!Y11*'DSR con %'!AB45</f>
        <v>8</v>
      </c>
      <c r="AC45" s="104">
        <f>'Distributor Secondary'!Z11*'DSR con %'!AC45</f>
        <v>7</v>
      </c>
      <c r="AD45" s="104">
        <f>'Distributor Secondary'!AA11*'DSR con %'!AD45</f>
        <v>18.642857142857146</v>
      </c>
      <c r="AE45" s="104">
        <f>'Distributor Secondary'!AB11*'DSR con %'!AE45</f>
        <v>2.333333333333333</v>
      </c>
      <c r="AF45" s="104">
        <f>'Distributor Secondary'!AC11*'DSR con %'!AF45</f>
        <v>3</v>
      </c>
      <c r="AG45" s="104">
        <f>'Distributor Secondary'!AD11*'DSR con %'!AG45</f>
        <v>2.9669669669669672</v>
      </c>
      <c r="AH45" s="104">
        <f>'Distributor Secondary'!AE11*'DSR con %'!AH45</f>
        <v>3.7185628742514969</v>
      </c>
      <c r="AI45" s="104">
        <f>'Distributor Secondary'!AF11*'DSR con %'!AI45</f>
        <v>3.6745562130177518</v>
      </c>
      <c r="AJ45" s="105">
        <f>'Distributor Secondary'!AG11*'DSR con %'!AJ45</f>
        <v>6.5764705882352947</v>
      </c>
    </row>
    <row r="46" spans="1:88">
      <c r="A46" s="118" t="s">
        <v>24</v>
      </c>
      <c r="B46" s="102" t="s">
        <v>17</v>
      </c>
      <c r="C46" s="101" t="s">
        <v>42</v>
      </c>
      <c r="D46" s="118" t="s">
        <v>65</v>
      </c>
      <c r="E46" s="118" t="s">
        <v>66</v>
      </c>
      <c r="F46" s="20">
        <f t="shared" si="9"/>
        <v>1075628.4403023685</v>
      </c>
      <c r="G46" s="103">
        <f t="shared" si="10"/>
        <v>882.6108140772393</v>
      </c>
      <c r="H46" s="104">
        <f>'Distributor Secondary'!E11*'DSR con %'!H46</f>
        <v>47.826086956521742</v>
      </c>
      <c r="I46" s="104">
        <f>'Distributor Secondary'!F11*'DSR con %'!I46</f>
        <v>75.73770491803279</v>
      </c>
      <c r="J46" s="104">
        <f>'Distributor Secondary'!G11*'DSR con %'!J46</f>
        <v>67.674897119341566</v>
      </c>
      <c r="K46" s="104">
        <f>'Distributor Secondary'!H11*'DSR con %'!K46</f>
        <v>19.921568627450981</v>
      </c>
      <c r="L46" s="104">
        <f>'Distributor Secondary'!I11*'DSR con %'!L46</f>
        <v>58.360655737704924</v>
      </c>
      <c r="M46" s="104">
        <f>'Distributor Secondary'!J11*'DSR con %'!M46</f>
        <v>51.109756097560975</v>
      </c>
      <c r="N46" s="104">
        <f>'Distributor Secondary'!K11*'DSR con %'!N46</f>
        <v>40.726829268292683</v>
      </c>
      <c r="O46" s="104">
        <f>'Distributor Secondary'!L11*'DSR con %'!O46</f>
        <v>16.209876543209877</v>
      </c>
      <c r="P46" s="104">
        <f>'Distributor Secondary'!M11*'DSR con %'!P46</f>
        <v>85.924528301886781</v>
      </c>
      <c r="Q46" s="104">
        <f>'Distributor Secondary'!N11*'DSR con %'!Q46</f>
        <v>119.95076923076923</v>
      </c>
      <c r="R46" s="104">
        <f>'Distributor Secondary'!O11*'DSR con %'!R46</f>
        <v>25.21505376344086</v>
      </c>
      <c r="S46" s="104">
        <f>'Distributor Secondary'!P11*'DSR con %'!S46</f>
        <v>57.862928348909655</v>
      </c>
      <c r="T46" s="104">
        <f>'Distributor Secondary'!Q11*'DSR con %'!T46</f>
        <v>104.03389830508475</v>
      </c>
      <c r="U46" s="104">
        <f>'Distributor Secondary'!R11*'DSR con %'!U46</f>
        <v>9.8446601941747574</v>
      </c>
      <c r="V46" s="104">
        <f>'Distributor Secondary'!S11*'DSR con %'!V46</f>
        <v>21.238095238095237</v>
      </c>
      <c r="W46" s="104">
        <f>'Distributor Secondary'!T11*'DSR con %'!W46</f>
        <v>13.25</v>
      </c>
      <c r="X46" s="104">
        <f>'Distributor Secondary'!U11*'DSR con %'!X46</f>
        <v>21.2</v>
      </c>
      <c r="Y46" s="104">
        <f>'Distributor Secondary'!V11*'DSR con %'!Y46</f>
        <v>16</v>
      </c>
      <c r="Z46" s="104">
        <f>'Distributor Secondary'!W11*'DSR con %'!Z46</f>
        <v>1.0714285714285714</v>
      </c>
      <c r="AA46" s="104">
        <f>'Distributor Secondary'!X11*'DSR con %'!AA46</f>
        <v>1.3636363636363638</v>
      </c>
      <c r="AB46" s="104">
        <f>'Distributor Secondary'!Y11*'DSR con %'!AB46</f>
        <v>1</v>
      </c>
      <c r="AC46" s="104">
        <f>'Distributor Secondary'!Z11*'DSR con %'!AC46</f>
        <v>3</v>
      </c>
      <c r="AD46" s="104">
        <f>'Distributor Secondary'!AA11*'DSR con %'!AD46</f>
        <v>0</v>
      </c>
      <c r="AE46" s="104">
        <f>'Distributor Secondary'!AB11*'DSR con %'!AE46</f>
        <v>2.333333333333333</v>
      </c>
      <c r="AF46" s="104">
        <f>'Distributor Secondary'!AC11*'DSR con %'!AF46</f>
        <v>1.8333333333333335</v>
      </c>
      <c r="AG46" s="104">
        <f>'Distributor Secondary'!AD11*'DSR con %'!AG46</f>
        <v>3.3663663663663663</v>
      </c>
      <c r="AH46" s="104">
        <f>'Distributor Secondary'!AE11*'DSR con %'!AH46</f>
        <v>4.476047904191617</v>
      </c>
      <c r="AI46" s="104">
        <f>'Distributor Secondary'!AF11*'DSR con %'!AI46</f>
        <v>4.4911242603550292</v>
      </c>
      <c r="AJ46" s="105">
        <f>'Distributor Secondary'!AG11*'DSR con %'!AJ46</f>
        <v>7.5882352941176476</v>
      </c>
    </row>
    <row r="47" spans="1:88">
      <c r="A47" s="113" t="s">
        <v>24</v>
      </c>
      <c r="B47" s="102" t="s">
        <v>17</v>
      </c>
      <c r="C47" s="101" t="s">
        <v>42</v>
      </c>
      <c r="D47" s="113" t="s">
        <v>67</v>
      </c>
      <c r="E47" s="113" t="s">
        <v>68</v>
      </c>
      <c r="F47" s="20">
        <f t="shared" si="9"/>
        <v>1801530.2955618477</v>
      </c>
      <c r="G47" s="103">
        <f t="shared" si="10"/>
        <v>1644.4083257323239</v>
      </c>
      <c r="H47" s="104">
        <f>'Distributor Secondary'!E11*'DSR con %'!H47</f>
        <v>65.362318840579704</v>
      </c>
      <c r="I47" s="104">
        <f>'Distributor Secondary'!F11*'DSR con %'!I47</f>
        <v>104.59016393442623</v>
      </c>
      <c r="J47" s="104">
        <f>'Distributor Secondary'!G11*'DSR con %'!J47</f>
        <v>261.87242798353907</v>
      </c>
      <c r="K47" s="104">
        <f>'Distributor Secondary'!H11*'DSR con %'!K47</f>
        <v>27.3921568627451</v>
      </c>
      <c r="L47" s="104">
        <f>'Distributor Secondary'!I11*'DSR con %'!L47</f>
        <v>127.6639344262295</v>
      </c>
      <c r="M47" s="104">
        <f>'Distributor Secondary'!J11*'DSR con %'!M47</f>
        <v>60.40243902439024</v>
      </c>
      <c r="N47" s="104">
        <f>'Distributor Secondary'!K11*'DSR con %'!N47</f>
        <v>48.131707317073172</v>
      </c>
      <c r="O47" s="104">
        <f>'Distributor Secondary'!L11*'DSR con %'!O47</f>
        <v>21.197530864197528</v>
      </c>
      <c r="P47" s="104">
        <f>'Distributor Secondary'!M11*'DSR con %'!P47</f>
        <v>128.88679245283018</v>
      </c>
      <c r="Q47" s="104">
        <f>'Distributor Secondary'!N11*'DSR con %'!Q47</f>
        <v>151.30153846153846</v>
      </c>
      <c r="R47" s="104">
        <f>'Distributor Secondary'!O11*'DSR con %'!R47</f>
        <v>97.258064516129039</v>
      </c>
      <c r="S47" s="104">
        <f>'Distributor Secondary'!P11*'DSR con %'!S47</f>
        <v>140.74766355140187</v>
      </c>
      <c r="T47" s="104">
        <f>'Distributor Secondary'!Q11*'DSR con %'!T47</f>
        <v>189.15254237288136</v>
      </c>
      <c r="U47" s="104">
        <f>'Distributor Secondary'!R11*'DSR con %'!U47</f>
        <v>45.436893203883493</v>
      </c>
      <c r="V47" s="104">
        <f>'Distributor Secondary'!S11*'DSR con %'!V47</f>
        <v>59.732142857142854</v>
      </c>
      <c r="W47" s="104">
        <f>'Distributor Secondary'!T11*'DSR con %'!W47</f>
        <v>29.722972972972975</v>
      </c>
      <c r="X47" s="104">
        <f>'Distributor Secondary'!U11*'DSR con %'!X47</f>
        <v>40.044444444444437</v>
      </c>
      <c r="Y47" s="104">
        <f>'Distributor Secondary'!V11*'DSR con %'!Y47</f>
        <v>16</v>
      </c>
      <c r="Z47" s="104">
        <f>'Distributor Secondary'!W11*'DSR con %'!Z47</f>
        <v>0</v>
      </c>
      <c r="AA47" s="104">
        <f>'Distributor Secondary'!X11*'DSR con %'!AA47</f>
        <v>0</v>
      </c>
      <c r="AB47" s="104">
        <f>'Distributor Secondary'!Y11*'DSR con %'!AB47</f>
        <v>0</v>
      </c>
      <c r="AC47" s="104">
        <f>'Distributor Secondary'!Z11*'DSR con %'!AC47</f>
        <v>1</v>
      </c>
      <c r="AD47" s="104">
        <f>'Distributor Secondary'!AA11*'DSR con %'!AD47</f>
        <v>2.0714285714285712</v>
      </c>
      <c r="AE47" s="104">
        <f>'Distributor Secondary'!AB11*'DSR con %'!AE47</f>
        <v>2.333333333333333</v>
      </c>
      <c r="AF47" s="104">
        <f>'Distributor Secondary'!AC11*'DSR con %'!AF47</f>
        <v>2.6666666666666665</v>
      </c>
      <c r="AG47" s="104">
        <f>'Distributor Secondary'!AD11*'DSR con %'!AG47</f>
        <v>3.5375375375375375</v>
      </c>
      <c r="AH47" s="104">
        <f>'Distributor Secondary'!AE11*'DSR con %'!AH47</f>
        <v>5.0269461077844309</v>
      </c>
      <c r="AI47" s="104">
        <f>'Distributor Secondary'!AF11*'DSR con %'!AI47</f>
        <v>5.0355029585798814</v>
      </c>
      <c r="AJ47" s="105">
        <f>'Distributor Secondary'!AG11*'DSR con %'!AJ47</f>
        <v>7.841176470588235</v>
      </c>
    </row>
    <row r="48" spans="1:88">
      <c r="A48" s="113" t="s">
        <v>24</v>
      </c>
      <c r="B48" s="102" t="s">
        <v>17</v>
      </c>
      <c r="C48" s="101" t="s">
        <v>42</v>
      </c>
      <c r="D48" s="113" t="s">
        <v>69</v>
      </c>
      <c r="E48" s="113" t="s">
        <v>70</v>
      </c>
      <c r="F48" s="20">
        <f t="shared" si="9"/>
        <v>728268.4495017929</v>
      </c>
      <c r="G48" s="103">
        <f t="shared" si="10"/>
        <v>568.54581269246739</v>
      </c>
      <c r="H48" s="104">
        <f>'Distributor Secondary'!E11*'DSR con %'!H48</f>
        <v>20.724637681159422</v>
      </c>
      <c r="I48" s="104">
        <f>'Distributor Secondary'!F11*'DSR con %'!I48</f>
        <v>54.098360655737707</v>
      </c>
      <c r="J48" s="104">
        <f>'Distributor Secondary'!G11*'DSR con %'!J48</f>
        <v>44.135802469135797</v>
      </c>
      <c r="K48" s="104">
        <f>'Distributor Secondary'!H11*'DSR con %'!K48</f>
        <v>9.9607843137254903</v>
      </c>
      <c r="L48" s="104">
        <f>'Distributor Secondary'!I11*'DSR con %'!L48</f>
        <v>32.827868852459012</v>
      </c>
      <c r="M48" s="104">
        <f>'Distributor Secondary'!J11*'DSR con %'!M48</f>
        <v>30.975609756097562</v>
      </c>
      <c r="N48" s="104">
        <f>'Distributor Secondary'!K11*'DSR con %'!N48</f>
        <v>33.321951219512194</v>
      </c>
      <c r="O48" s="104">
        <f>'Distributor Secondary'!L11*'DSR con %'!O48</f>
        <v>12.053497942386832</v>
      </c>
      <c r="P48" s="104">
        <f>'Distributor Secondary'!M11*'DSR con %'!P48</f>
        <v>57.283018867924532</v>
      </c>
      <c r="Q48" s="104">
        <f>'Distributor Secondary'!N11*'DSR con %'!Q48</f>
        <v>49.07076923076923</v>
      </c>
      <c r="R48" s="104">
        <f>'Distributor Secondary'!O11*'DSR con %'!R48</f>
        <v>25.21505376344086</v>
      </c>
      <c r="S48" s="104">
        <f>'Distributor Secondary'!P11*'DSR con %'!S48</f>
        <v>45.352024922118375</v>
      </c>
      <c r="T48" s="104">
        <f>'Distributor Secondary'!Q11*'DSR con %'!T48</f>
        <v>37.83050847457627</v>
      </c>
      <c r="U48" s="104">
        <f>'Distributor Secondary'!R11*'DSR con %'!U48</f>
        <v>18.932038834951456</v>
      </c>
      <c r="V48" s="104">
        <f>'Distributor Secondary'!S11*'DSR con %'!V48</f>
        <v>25.220238095238095</v>
      </c>
      <c r="W48" s="104">
        <f>'Distributor Secondary'!T11*'DSR con %'!W48</f>
        <v>9.6689189189189193</v>
      </c>
      <c r="X48" s="104">
        <f>'Distributor Secondary'!U11*'DSR con %'!X48</f>
        <v>21.2</v>
      </c>
      <c r="Y48" s="104">
        <f>'Distributor Secondary'!V11*'DSR con %'!Y48</f>
        <v>16</v>
      </c>
      <c r="Z48" s="104">
        <f>'Distributor Secondary'!W11*'DSR con %'!Z48</f>
        <v>1.0714285714285714</v>
      </c>
      <c r="AA48" s="104">
        <f>'Distributor Secondary'!X11*'DSR con %'!AA48</f>
        <v>1.3636363636363638</v>
      </c>
      <c r="AB48" s="104">
        <f>'Distributor Secondary'!Y11*'DSR con %'!AB48</f>
        <v>1</v>
      </c>
      <c r="AC48" s="104">
        <f>'Distributor Secondary'!Z11*'DSR con %'!AC48</f>
        <v>1</v>
      </c>
      <c r="AD48" s="104">
        <f>'Distributor Secondary'!AA11*'DSR con %'!AD48</f>
        <v>0</v>
      </c>
      <c r="AE48" s="104">
        <f>'Distributor Secondary'!AB11*'DSR con %'!AE48</f>
        <v>2</v>
      </c>
      <c r="AF48" s="104">
        <f>'Distributor Secondary'!AC11*'DSR con %'!AF48</f>
        <v>1.6666666666666665</v>
      </c>
      <c r="AG48" s="104">
        <f>'Distributor Secondary'!AD11*'DSR con %'!AG48</f>
        <v>2.9669669669669672</v>
      </c>
      <c r="AH48" s="104">
        <f>'Distributor Secondary'!AE11*'DSR con %'!AH48</f>
        <v>3.3742514970059876</v>
      </c>
      <c r="AI48" s="104">
        <f>'Distributor Secondary'!AF11*'DSR con %'!AI48</f>
        <v>3.4023668639053257</v>
      </c>
      <c r="AJ48" s="105">
        <f>'Distributor Secondary'!AG11*'DSR con %'!AJ48</f>
        <v>6.8294117647058821</v>
      </c>
    </row>
    <row r="49" spans="1:88" s="110" customFormat="1">
      <c r="A49" s="115"/>
      <c r="B49" s="107"/>
      <c r="C49" s="106"/>
      <c r="D49" s="115"/>
      <c r="E49" s="115"/>
      <c r="F49" s="37">
        <f>SUM(F43:F48)</f>
        <v>7231204.0000000009</v>
      </c>
      <c r="G49" s="117">
        <f>SUM(G43:G48)</f>
        <v>6068</v>
      </c>
      <c r="H49" s="108">
        <f>SUM(H43:H48)</f>
        <v>330</v>
      </c>
      <c r="I49" s="108">
        <f t="shared" ref="I49:AJ49" si="11">SUM(I43:I48)</f>
        <v>440</v>
      </c>
      <c r="J49" s="108">
        <f t="shared" si="11"/>
        <v>715</v>
      </c>
      <c r="K49" s="108">
        <f t="shared" si="11"/>
        <v>127</v>
      </c>
      <c r="L49" s="108">
        <f t="shared" si="11"/>
        <v>445</v>
      </c>
      <c r="M49" s="108">
        <f t="shared" si="11"/>
        <v>254</v>
      </c>
      <c r="N49" s="108">
        <f t="shared" si="11"/>
        <v>252.99999999999997</v>
      </c>
      <c r="O49" s="108">
        <f t="shared" si="11"/>
        <v>100.99999999999999</v>
      </c>
      <c r="P49" s="108">
        <f t="shared" si="11"/>
        <v>506</v>
      </c>
      <c r="Q49" s="108">
        <f t="shared" si="11"/>
        <v>443</v>
      </c>
      <c r="R49" s="108">
        <f t="shared" si="11"/>
        <v>335</v>
      </c>
      <c r="S49" s="108">
        <f t="shared" si="11"/>
        <v>502</v>
      </c>
      <c r="T49" s="108">
        <f t="shared" si="11"/>
        <v>558</v>
      </c>
      <c r="U49" s="108">
        <f t="shared" si="11"/>
        <v>156</v>
      </c>
      <c r="V49" s="108">
        <f t="shared" si="11"/>
        <v>223</v>
      </c>
      <c r="W49" s="108">
        <f t="shared" si="11"/>
        <v>105.99999999999999</v>
      </c>
      <c r="X49" s="108">
        <f t="shared" si="11"/>
        <v>159</v>
      </c>
      <c r="Y49" s="108">
        <f t="shared" si="11"/>
        <v>192</v>
      </c>
      <c r="Z49" s="108">
        <f t="shared" si="11"/>
        <v>15</v>
      </c>
      <c r="AA49" s="108">
        <f t="shared" si="11"/>
        <v>15</v>
      </c>
      <c r="AB49" s="108">
        <f t="shared" si="11"/>
        <v>13</v>
      </c>
      <c r="AC49" s="108">
        <f t="shared" si="11"/>
        <v>15</v>
      </c>
      <c r="AD49" s="108">
        <f t="shared" si="11"/>
        <v>29</v>
      </c>
      <c r="AE49" s="108">
        <f t="shared" si="11"/>
        <v>14</v>
      </c>
      <c r="AF49" s="108">
        <f t="shared" si="11"/>
        <v>14</v>
      </c>
      <c r="AG49" s="108">
        <f t="shared" si="11"/>
        <v>19</v>
      </c>
      <c r="AH49" s="108">
        <f t="shared" si="11"/>
        <v>23</v>
      </c>
      <c r="AI49" s="108">
        <f t="shared" si="11"/>
        <v>23</v>
      </c>
      <c r="AJ49" s="105">
        <f t="shared" si="11"/>
        <v>43</v>
      </c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  <c r="CC49" s="99"/>
      <c r="CD49" s="99"/>
      <c r="CE49" s="99"/>
      <c r="CF49" s="99"/>
      <c r="CG49" s="99"/>
      <c r="CH49" s="99"/>
      <c r="CI49" s="99"/>
      <c r="CJ49" s="99"/>
    </row>
    <row r="50" spans="1:88">
      <c r="A50" s="118" t="s">
        <v>25</v>
      </c>
      <c r="B50" s="102" t="s">
        <v>17</v>
      </c>
      <c r="C50" s="101" t="s">
        <v>71</v>
      </c>
      <c r="D50" s="118" t="s">
        <v>80</v>
      </c>
      <c r="E50" s="118" t="s">
        <v>81</v>
      </c>
      <c r="F50" s="20">
        <f>SUMPRODUCT(H50:AJ50,$H$1:$AJ$1)</f>
        <v>1593001.9582581106</v>
      </c>
      <c r="G50" s="103">
        <f>SUM(H50:AJ50)</f>
        <v>775.66831893687629</v>
      </c>
      <c r="H50" s="104">
        <f>'Distributor Secondary'!E12*'DSR con %'!H50</f>
        <v>28.54054054054054</v>
      </c>
      <c r="I50" s="104">
        <f>'Distributor Secondary'!F12*'DSR con %'!I50</f>
        <v>37.618320610687022</v>
      </c>
      <c r="J50" s="104">
        <f>'Distributor Secondary'!G12*'DSR con %'!J50</f>
        <v>61.12977099236641</v>
      </c>
      <c r="K50" s="104">
        <f>'Distributor Secondary'!H12*'DSR con %'!K50</f>
        <v>10.928571428571429</v>
      </c>
      <c r="L50" s="104">
        <f>'Distributor Secondary'!I12*'DSR con %'!L50</f>
        <v>38.045801526717554</v>
      </c>
      <c r="M50" s="104">
        <f>'Distributor Secondary'!J12*'DSR con %'!M50</f>
        <v>22.808988764044944</v>
      </c>
      <c r="N50" s="104">
        <f>'Distributor Secondary'!K12*'DSR con %'!N50</f>
        <v>22.036363636363635</v>
      </c>
      <c r="O50" s="104">
        <f>'Distributor Secondary'!L12*'DSR con %'!O50</f>
        <v>8.6564885496183201</v>
      </c>
      <c r="P50" s="104">
        <f>'Distributor Secondary'!M12*'DSR con %'!P50</f>
        <v>42.631578947368418</v>
      </c>
      <c r="Q50" s="104">
        <f>'Distributor Secondary'!N12*'DSR con %'!Q50</f>
        <v>38.434285714285714</v>
      </c>
      <c r="R50" s="104">
        <f>'Distributor Secondary'!O12*'DSR con %'!R50</f>
        <v>42.315789473684205</v>
      </c>
      <c r="S50" s="104">
        <f>'Distributor Secondary'!P12*'DSR con %'!S50</f>
        <v>65.299492385786792</v>
      </c>
      <c r="T50" s="104">
        <f>'Distributor Secondary'!Q12*'DSR con %'!T50</f>
        <v>72.324324324324323</v>
      </c>
      <c r="U50" s="104">
        <f>'Distributor Secondary'!R12*'DSR con %'!U50</f>
        <v>19.685039370078741</v>
      </c>
      <c r="V50" s="104">
        <f>'Distributor Secondary'!S12*'DSR con %'!V50</f>
        <v>29.096153846153847</v>
      </c>
      <c r="W50" s="104">
        <f>'Distributor Secondary'!T12*'DSR con %'!W50</f>
        <v>13.543956043956044</v>
      </c>
      <c r="X50" s="104">
        <f>'Distributor Secondary'!U12*'DSR con %'!X50</f>
        <v>20.483870967741936</v>
      </c>
      <c r="Y50" s="104">
        <f>'Distributor Secondary'!V12*'DSR con %'!Y50</f>
        <v>50.53125</v>
      </c>
      <c r="Z50" s="104">
        <f>'Distributor Secondary'!W12*'DSR con %'!Z50</f>
        <v>14.950000000000001</v>
      </c>
      <c r="AA50" s="104">
        <f>'Distributor Secondary'!X12*'DSR con %'!AA50</f>
        <v>15.09375</v>
      </c>
      <c r="AB50" s="104">
        <f>'Distributor Secondary'!Y12*'DSR con %'!AB50</f>
        <v>12.493150684931507</v>
      </c>
      <c r="AC50" s="104">
        <f>'Distributor Secondary'!Z12*'DSR con %'!AC50</f>
        <v>15.333333333333332</v>
      </c>
      <c r="AD50" s="104">
        <f>'Distributor Secondary'!AA12*'DSR con %'!AD50</f>
        <v>27.95</v>
      </c>
      <c r="AE50" s="104">
        <f>'Distributor Secondary'!AB12*'DSR con %'!AE50</f>
        <v>6.7012987012987013</v>
      </c>
      <c r="AF50" s="104">
        <f>'Distributor Secondary'!AC12*'DSR con %'!AF50</f>
        <v>6.6153846153846159</v>
      </c>
      <c r="AG50" s="104">
        <f>'Distributor Secondary'!AD12*'DSR con %'!AG50</f>
        <v>9.382352941176471</v>
      </c>
      <c r="AH50" s="104">
        <f>'Distributor Secondary'!AE12*'DSR con %'!AH50</f>
        <v>11</v>
      </c>
      <c r="AI50" s="104">
        <f>'Distributor Secondary'!AF12*'DSR con %'!AI50</f>
        <v>11.115384615384615</v>
      </c>
      <c r="AJ50" s="105">
        <f>'Distributor Secondary'!AG12*'DSR con %'!AJ50</f>
        <v>20.923076923076923</v>
      </c>
    </row>
    <row r="51" spans="1:88">
      <c r="A51" s="118" t="s">
        <v>25</v>
      </c>
      <c r="B51" s="102" t="s">
        <v>17</v>
      </c>
      <c r="C51" s="101" t="s">
        <v>71</v>
      </c>
      <c r="D51" s="118" t="s">
        <v>82</v>
      </c>
      <c r="E51" s="118" t="s">
        <v>83</v>
      </c>
      <c r="F51" s="20">
        <f>SUMPRODUCT(H51:AJ51,$H$1:$AJ$1)</f>
        <v>2439330.7547106431</v>
      </c>
      <c r="G51" s="103">
        <f>SUM(H51:AJ51)</f>
        <v>1461.9777176542161</v>
      </c>
      <c r="H51" s="104">
        <f>'Distributor Secondary'!E12*'DSR con %'!H51</f>
        <v>73.729729729729726</v>
      </c>
      <c r="I51" s="104">
        <f>'Distributor Secondary'!F12*'DSR con %'!I51</f>
        <v>99.419847328244288</v>
      </c>
      <c r="J51" s="104">
        <f>'Distributor Secondary'!G12*'DSR con %'!J51</f>
        <v>161.55725190839695</v>
      </c>
      <c r="K51" s="104">
        <f>'Distributor Secondary'!H12*'DSR con %'!K51</f>
        <v>29.142857142857142</v>
      </c>
      <c r="L51" s="104">
        <f>'Distributor Secondary'!I12*'DSR con %'!L51</f>
        <v>100.54961832061069</v>
      </c>
      <c r="M51" s="104">
        <f>'Distributor Secondary'!J12*'DSR con %'!M51</f>
        <v>57.022471910112365</v>
      </c>
      <c r="N51" s="104">
        <f>'Distributor Secondary'!K12*'DSR con %'!N51</f>
        <v>56.927272727272722</v>
      </c>
      <c r="O51" s="104">
        <f>'Distributor Secondary'!L12*'DSR con %'!O51</f>
        <v>22.877862595419849</v>
      </c>
      <c r="P51" s="104">
        <f>'Distributor Secondary'!M12*'DSR con %'!P51</f>
        <v>113.68421052631578</v>
      </c>
      <c r="Q51" s="104">
        <f>'Distributor Secondary'!N12*'DSR con %'!Q51</f>
        <v>99.12</v>
      </c>
      <c r="R51" s="104">
        <f>'Distributor Secondary'!O12*'DSR con %'!R51</f>
        <v>79.929824561403507</v>
      </c>
      <c r="S51" s="104">
        <f>'Distributor Secondary'!P12*'DSR con %'!S51</f>
        <v>116.31472081218273</v>
      </c>
      <c r="T51" s="104">
        <f>'Distributor Secondary'!Q12*'DSR con %'!T51</f>
        <v>132.59459459459461</v>
      </c>
      <c r="U51" s="104">
        <f>'Distributor Secondary'!R12*'DSR con %'!U51</f>
        <v>36.417322834645667</v>
      </c>
      <c r="V51" s="104">
        <f>'Distributor Secondary'!S12*'DSR con %'!V51</f>
        <v>51.34615384615384</v>
      </c>
      <c r="W51" s="104">
        <f>'Distributor Secondary'!T12*'DSR con %'!W51</f>
        <v>24.752747252747255</v>
      </c>
      <c r="X51" s="104">
        <f>'Distributor Secondary'!U12*'DSR con %'!X51</f>
        <v>36.870967741935488</v>
      </c>
      <c r="Y51" s="104">
        <f>'Distributor Secondary'!V12*'DSR con %'!Y51</f>
        <v>19.25</v>
      </c>
      <c r="Z51" s="104">
        <f>'Distributor Secondary'!W12*'DSR con %'!Z51</f>
        <v>5.75</v>
      </c>
      <c r="AA51" s="104">
        <f>'Distributor Secondary'!X12*'DSR con %'!AA51</f>
        <v>5.75</v>
      </c>
      <c r="AB51" s="104">
        <f>'Distributor Secondary'!Y12*'DSR con %'!AB51</f>
        <v>4.6849315068493151</v>
      </c>
      <c r="AC51" s="104">
        <f>'Distributor Secondary'!Z12*'DSR con %'!AC51</f>
        <v>5.3076923076923084</v>
      </c>
      <c r="AD51" s="104">
        <f>'Distributor Secondary'!AA12*'DSR con %'!AD51</f>
        <v>10.75</v>
      </c>
      <c r="AE51" s="104">
        <f>'Distributor Secondary'!AB12*'DSR con %'!AE51</f>
        <v>12.844155844155843</v>
      </c>
      <c r="AF51" s="104">
        <f>'Distributor Secondary'!AC12*'DSR con %'!AF51</f>
        <v>12.403846153846153</v>
      </c>
      <c r="AG51" s="104">
        <f>'Distributor Secondary'!AD12*'DSR con %'!AG51</f>
        <v>16.774509803921571</v>
      </c>
      <c r="AH51" s="104">
        <f>'Distributor Secondary'!AE12*'DSR con %'!AH51</f>
        <v>19.666666666666668</v>
      </c>
      <c r="AI51" s="104">
        <f>'Distributor Secondary'!AF12*'DSR con %'!AI51</f>
        <v>19.615384615384613</v>
      </c>
      <c r="AJ51" s="105">
        <f>'Distributor Secondary'!AG12*'DSR con %'!AJ51</f>
        <v>36.92307692307692</v>
      </c>
    </row>
    <row r="52" spans="1:88">
      <c r="A52" s="118" t="s">
        <v>25</v>
      </c>
      <c r="B52" s="102" t="s">
        <v>17</v>
      </c>
      <c r="C52" s="101" t="s">
        <v>71</v>
      </c>
      <c r="D52" s="118" t="s">
        <v>84</v>
      </c>
      <c r="E52" s="118" t="s">
        <v>85</v>
      </c>
      <c r="F52" s="20">
        <f>SUMPRODUCT(H52:AJ52,$H$1:$AJ$1)</f>
        <v>2274761.2894759607</v>
      </c>
      <c r="G52" s="103">
        <f>SUM(H52:AJ52)</f>
        <v>1319.9111546714857</v>
      </c>
      <c r="H52" s="104">
        <f>'Distributor Secondary'!E12*'DSR con %'!H52</f>
        <v>66.594594594594582</v>
      </c>
      <c r="I52" s="104">
        <f>'Distributor Secondary'!F12*'DSR con %'!I52</f>
        <v>88.671755725190835</v>
      </c>
      <c r="J52" s="104">
        <f>'Distributor Secondary'!G12*'DSR con %'!J52</f>
        <v>144.09160305343511</v>
      </c>
      <c r="K52" s="104">
        <f>'Distributor Secondary'!H12*'DSR con %'!K52</f>
        <v>25.5</v>
      </c>
      <c r="L52" s="104">
        <f>'Distributor Secondary'!I12*'DSR con %'!L52</f>
        <v>89.679389312977094</v>
      </c>
      <c r="M52" s="104">
        <f>'Distributor Secondary'!J12*'DSR con %'!M52</f>
        <v>50.179775280898873</v>
      </c>
      <c r="N52" s="104">
        <f>'Distributor Secondary'!K12*'DSR con %'!N52</f>
        <v>49.581818181818178</v>
      </c>
      <c r="O52" s="104">
        <f>'Distributor Secondary'!L12*'DSR con %'!O52</f>
        <v>20.404580152671755</v>
      </c>
      <c r="P52" s="104">
        <f>'Distributor Secondary'!M12*'DSR con %'!P52</f>
        <v>99.473684210526315</v>
      </c>
      <c r="Q52" s="104">
        <f>'Distributor Secondary'!N12*'DSR con %'!Q52</f>
        <v>89.005714285714291</v>
      </c>
      <c r="R52" s="104">
        <f>'Distributor Secondary'!O12*'DSR con %'!R52</f>
        <v>65.824561403508767</v>
      </c>
      <c r="S52" s="104">
        <f>'Distributor Secondary'!P12*'DSR con %'!S52</f>
        <v>99.989847715736033</v>
      </c>
      <c r="T52" s="104">
        <f>'Distributor Secondary'!Q12*'DSR con %'!T52</f>
        <v>108.4864864864865</v>
      </c>
      <c r="U52" s="104">
        <f>'Distributor Secondary'!R12*'DSR con %'!U52</f>
        <v>31.496062992125985</v>
      </c>
      <c r="V52" s="104">
        <f>'Distributor Secondary'!S12*'DSR con %'!V52</f>
        <v>44.5</v>
      </c>
      <c r="W52" s="104">
        <f>'Distributor Secondary'!T12*'DSR con %'!W52</f>
        <v>21.016483516483518</v>
      </c>
      <c r="X52" s="104">
        <f>'Distributor Secondary'!U12*'DSR con %'!X52</f>
        <v>31.75</v>
      </c>
      <c r="Y52" s="104">
        <f>'Distributor Secondary'!V12*'DSR con %'!Y52</f>
        <v>33.6875</v>
      </c>
      <c r="Z52" s="104">
        <f>'Distributor Secondary'!W12*'DSR con %'!Z52</f>
        <v>10.35</v>
      </c>
      <c r="AA52" s="104">
        <f>'Distributor Secondary'!X12*'DSR con %'!AA52</f>
        <v>10.0625</v>
      </c>
      <c r="AB52" s="104">
        <f>'Distributor Secondary'!Y12*'DSR con %'!AB52</f>
        <v>8.3287671232876708</v>
      </c>
      <c r="AC52" s="104">
        <f>'Distributor Secondary'!Z12*'DSR con %'!AC52</f>
        <v>10.025641025641026</v>
      </c>
      <c r="AD52" s="104">
        <f>'Distributor Secondary'!AA12*'DSR con %'!AD52</f>
        <v>19.350000000000001</v>
      </c>
      <c r="AE52" s="104">
        <f>'Distributor Secondary'!AB12*'DSR con %'!AE52</f>
        <v>10.61038961038961</v>
      </c>
      <c r="AF52" s="104">
        <f>'Distributor Secondary'!AC12*'DSR con %'!AF52</f>
        <v>10.75</v>
      </c>
      <c r="AG52" s="104">
        <f>'Distributor Secondary'!AD12*'DSR con %'!AG52</f>
        <v>14.5</v>
      </c>
      <c r="AH52" s="104">
        <f>'Distributor Secondary'!AE12*'DSR con %'!AH52</f>
        <v>17</v>
      </c>
      <c r="AI52" s="104">
        <f>'Distributor Secondary'!AF12*'DSR con %'!AI52</f>
        <v>17</v>
      </c>
      <c r="AJ52" s="105">
        <f>'Distributor Secondary'!AG12*'DSR con %'!AJ52</f>
        <v>32</v>
      </c>
    </row>
    <row r="53" spans="1:88">
      <c r="A53" s="118" t="s">
        <v>25</v>
      </c>
      <c r="B53" s="102" t="s">
        <v>17</v>
      </c>
      <c r="C53" s="101" t="s">
        <v>71</v>
      </c>
      <c r="D53" s="118" t="s">
        <v>86</v>
      </c>
      <c r="E53" s="118" t="s">
        <v>87</v>
      </c>
      <c r="F53" s="20">
        <f>SUMPRODUCT(H53:AJ53,$H$1:$AJ$1)</f>
        <v>2975378.9975552848</v>
      </c>
      <c r="G53" s="103">
        <f>SUM(H53:AJ53)</f>
        <v>1788.4428087374222</v>
      </c>
      <c r="H53" s="104">
        <f>'Distributor Secondary'!E12*'DSR con %'!H53</f>
        <v>95.13513513513513</v>
      </c>
      <c r="I53" s="104">
        <f>'Distributor Secondary'!F12*'DSR con %'!I53</f>
        <v>126.29007633587786</v>
      </c>
      <c r="J53" s="104">
        <f>'Distributor Secondary'!G12*'DSR con %'!J53</f>
        <v>205.22137404580153</v>
      </c>
      <c r="K53" s="104">
        <f>'Distributor Secondary'!H12*'DSR con %'!K53</f>
        <v>36.428571428571431</v>
      </c>
      <c r="L53" s="104">
        <f>'Distributor Secondary'!I12*'DSR con %'!L53</f>
        <v>127.72519083969465</v>
      </c>
      <c r="M53" s="104">
        <f>'Distributor Secondary'!J12*'DSR con %'!M53</f>
        <v>72.988764044943821</v>
      </c>
      <c r="N53" s="104">
        <f>'Distributor Secondary'!K12*'DSR con %'!N53</f>
        <v>73.454545454545453</v>
      </c>
      <c r="O53" s="104">
        <f>'Distributor Secondary'!L12*'DSR con %'!O53</f>
        <v>29.061068702290076</v>
      </c>
      <c r="P53" s="104">
        <f>'Distributor Secondary'!M12*'DSR con %'!P53</f>
        <v>149.21052631578945</v>
      </c>
      <c r="Q53" s="104">
        <f>'Distributor Secondary'!N12*'DSR con %'!Q53</f>
        <v>127.44</v>
      </c>
      <c r="R53" s="104">
        <f>'Distributor Secondary'!O12*'DSR con %'!R53</f>
        <v>79.929824561403507</v>
      </c>
      <c r="S53" s="104">
        <f>'Distributor Secondary'!P12*'DSR con %'!S53</f>
        <v>120.39593908629442</v>
      </c>
      <c r="T53" s="104">
        <f>'Distributor Secondary'!Q12*'DSR con %'!T53</f>
        <v>132.59459459459461</v>
      </c>
      <c r="U53" s="104">
        <f>'Distributor Secondary'!R12*'DSR con %'!U53</f>
        <v>37.401574803149607</v>
      </c>
      <c r="V53" s="104">
        <f>'Distributor Secondary'!S12*'DSR con %'!V53</f>
        <v>53.057692307692307</v>
      </c>
      <c r="W53" s="104">
        <f>'Distributor Secondary'!T12*'DSR con %'!W53</f>
        <v>25.686813186813186</v>
      </c>
      <c r="X53" s="104">
        <f>'Distributor Secondary'!U12*'DSR con %'!X53</f>
        <v>37.895161290322584</v>
      </c>
      <c r="Y53" s="104">
        <f>'Distributor Secondary'!V12*'DSR con %'!Y53</f>
        <v>50.53125</v>
      </c>
      <c r="Z53" s="104">
        <f>'Distributor Secondary'!W12*'DSR con %'!Z53</f>
        <v>14.950000000000001</v>
      </c>
      <c r="AA53" s="104">
        <f>'Distributor Secondary'!X12*'DSR con %'!AA53</f>
        <v>15.09375</v>
      </c>
      <c r="AB53" s="104">
        <f>'Distributor Secondary'!Y12*'DSR con %'!AB53</f>
        <v>12.493150684931507</v>
      </c>
      <c r="AC53" s="104">
        <f>'Distributor Secondary'!Z12*'DSR con %'!AC53</f>
        <v>15.333333333333332</v>
      </c>
      <c r="AD53" s="104">
        <f>'Distributor Secondary'!AA12*'DSR con %'!AD53</f>
        <v>27.95</v>
      </c>
      <c r="AE53" s="104">
        <f>'Distributor Secondary'!AB12*'DSR con %'!AE53</f>
        <v>12.844155844155843</v>
      </c>
      <c r="AF53" s="104">
        <f>'Distributor Secondary'!AC12*'DSR con %'!AF53</f>
        <v>13.230769230769232</v>
      </c>
      <c r="AG53" s="104">
        <f>'Distributor Secondary'!AD12*'DSR con %'!AG53</f>
        <v>17.343137254901961</v>
      </c>
      <c r="AH53" s="104">
        <f>'Distributor Secondary'!AE12*'DSR con %'!AH53</f>
        <v>20.333333333333332</v>
      </c>
      <c r="AI53" s="104">
        <f>'Distributor Secondary'!AF12*'DSR con %'!AI53</f>
        <v>20.26923076923077</v>
      </c>
      <c r="AJ53" s="105">
        <f>'Distributor Secondary'!AG12*'DSR con %'!AJ53</f>
        <v>38.153846153846153</v>
      </c>
    </row>
    <row r="54" spans="1:88" s="110" customFormat="1">
      <c r="A54" s="119"/>
      <c r="B54" s="107"/>
      <c r="C54" s="106"/>
      <c r="D54" s="119"/>
      <c r="E54" s="119"/>
      <c r="F54" s="37">
        <f>SUM(F50:F53)</f>
        <v>9282473</v>
      </c>
      <c r="G54" s="117">
        <f>SUM(G50:G53)</f>
        <v>5346</v>
      </c>
      <c r="H54" s="108">
        <f>SUM(H50:H53)</f>
        <v>264</v>
      </c>
      <c r="I54" s="108">
        <f t="shared" ref="I54:AJ54" si="12">SUM(I50:I53)</f>
        <v>352</v>
      </c>
      <c r="J54" s="108">
        <f t="shared" si="12"/>
        <v>572</v>
      </c>
      <c r="K54" s="108">
        <f t="shared" si="12"/>
        <v>102</v>
      </c>
      <c r="L54" s="108">
        <f t="shared" si="12"/>
        <v>356</v>
      </c>
      <c r="M54" s="108">
        <f t="shared" si="12"/>
        <v>203</v>
      </c>
      <c r="N54" s="108">
        <f t="shared" si="12"/>
        <v>202</v>
      </c>
      <c r="O54" s="108">
        <f t="shared" si="12"/>
        <v>81</v>
      </c>
      <c r="P54" s="108">
        <f t="shared" si="12"/>
        <v>405</v>
      </c>
      <c r="Q54" s="108">
        <f t="shared" si="12"/>
        <v>354</v>
      </c>
      <c r="R54" s="108">
        <f t="shared" si="12"/>
        <v>268</v>
      </c>
      <c r="S54" s="108">
        <f t="shared" si="12"/>
        <v>402</v>
      </c>
      <c r="T54" s="108">
        <f t="shared" si="12"/>
        <v>446</v>
      </c>
      <c r="U54" s="108">
        <f t="shared" si="12"/>
        <v>125</v>
      </c>
      <c r="V54" s="108">
        <f t="shared" si="12"/>
        <v>178</v>
      </c>
      <c r="W54" s="108">
        <f t="shared" si="12"/>
        <v>85</v>
      </c>
      <c r="X54" s="108">
        <f t="shared" si="12"/>
        <v>127</v>
      </c>
      <c r="Y54" s="108">
        <f t="shared" si="12"/>
        <v>154</v>
      </c>
      <c r="Z54" s="108">
        <f t="shared" si="12"/>
        <v>46.000000000000007</v>
      </c>
      <c r="AA54" s="108">
        <f t="shared" si="12"/>
        <v>46</v>
      </c>
      <c r="AB54" s="108">
        <f t="shared" si="12"/>
        <v>38</v>
      </c>
      <c r="AC54" s="108">
        <f t="shared" si="12"/>
        <v>46</v>
      </c>
      <c r="AD54" s="108">
        <f t="shared" si="12"/>
        <v>86</v>
      </c>
      <c r="AE54" s="108">
        <f t="shared" si="12"/>
        <v>43</v>
      </c>
      <c r="AF54" s="108">
        <f t="shared" si="12"/>
        <v>43</v>
      </c>
      <c r="AG54" s="108">
        <f t="shared" si="12"/>
        <v>58</v>
      </c>
      <c r="AH54" s="108">
        <f t="shared" si="12"/>
        <v>68</v>
      </c>
      <c r="AI54" s="108">
        <f t="shared" si="12"/>
        <v>68</v>
      </c>
      <c r="AJ54" s="105">
        <f t="shared" si="12"/>
        <v>128</v>
      </c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  <c r="CC54" s="99"/>
      <c r="CD54" s="99"/>
      <c r="CE54" s="99"/>
      <c r="CF54" s="99"/>
      <c r="CG54" s="99"/>
      <c r="CH54" s="99"/>
      <c r="CI54" s="99"/>
      <c r="CJ54" s="99"/>
    </row>
    <row r="55" spans="1:88">
      <c r="A55" s="113" t="s">
        <v>26</v>
      </c>
      <c r="B55" s="102" t="s">
        <v>17</v>
      </c>
      <c r="C55" s="101" t="s">
        <v>71</v>
      </c>
      <c r="D55" s="113" t="s">
        <v>72</v>
      </c>
      <c r="E55" s="113" t="s">
        <v>73</v>
      </c>
      <c r="F55" s="20">
        <f>SUMPRODUCT(H55:AJ55,$H$1:$AJ$1)</f>
        <v>2426319.5761697819</v>
      </c>
      <c r="G55" s="103">
        <f>SUM(H55:AJ55)</f>
        <v>1325.8158784198829</v>
      </c>
      <c r="H55" s="104">
        <f>'Distributor Secondary'!E13*'DSR con %'!H55</f>
        <v>59.899159663865547</v>
      </c>
      <c r="I55" s="104">
        <f>'Distributor Secondary'!F13*'DSR con %'!I55</f>
        <v>81.035971223021591</v>
      </c>
      <c r="J55" s="104">
        <f>'Distributor Secondary'!G13*'DSR con %'!J55</f>
        <v>131.68345323741008</v>
      </c>
      <c r="K55" s="104">
        <f>'Distributor Secondary'!H13*'DSR con %'!K55</f>
        <v>24.620689655172416</v>
      </c>
      <c r="L55" s="104">
        <f>'Distributor Secondary'!I13*'DSR con %'!L55</f>
        <v>81.956834532374103</v>
      </c>
      <c r="M55" s="104">
        <f>'Distributor Secondary'!J13*'DSR con %'!M55</f>
        <v>47.010526315789477</v>
      </c>
      <c r="N55" s="104">
        <f>'Distributor Secondary'!K13*'DSR con %'!N55</f>
        <v>46.61538461538462</v>
      </c>
      <c r="O55" s="104">
        <f>'Distributor Secondary'!L13*'DSR con %'!O55</f>
        <v>18.647482014388491</v>
      </c>
      <c r="P55" s="104">
        <f>'Distributor Secondary'!M13*'DSR con %'!P55</f>
        <v>92.950819672131146</v>
      </c>
      <c r="Q55" s="104">
        <f>'Distributor Secondary'!N13*'DSR con %'!Q55</f>
        <v>81.838709677419345</v>
      </c>
      <c r="R55" s="104">
        <f>'Distributor Secondary'!O13*'DSR con %'!R55</f>
        <v>68.717948717948715</v>
      </c>
      <c r="S55" s="104">
        <f>'Distributor Secondary'!P13*'DSR con %'!S55</f>
        <v>101.24444444444444</v>
      </c>
      <c r="T55" s="104">
        <f>'Distributor Secondary'!Q13*'DSR con %'!T55</f>
        <v>109.22448979591836</v>
      </c>
      <c r="U55" s="104">
        <f>'Distributor Secondary'!R13*'DSR con %'!U55</f>
        <v>31.069364161849709</v>
      </c>
      <c r="V55" s="104">
        <f>'Distributor Secondary'!S13*'DSR con %'!V55</f>
        <v>44.811188811188813</v>
      </c>
      <c r="W55" s="104">
        <f>'Distributor Secondary'!T13*'DSR con %'!W55</f>
        <v>21.164658634538153</v>
      </c>
      <c r="X55" s="104">
        <f>'Distributor Secondary'!U13*'DSR con %'!X55</f>
        <v>31.656891495601172</v>
      </c>
      <c r="Y55" s="104">
        <f>'Distributor Secondary'!V13*'DSR con %'!Y55</f>
        <v>55.370786516853933</v>
      </c>
      <c r="Z55" s="104">
        <f>'Distributor Secondary'!W13*'DSR con %'!Z55</f>
        <v>16.458715596330276</v>
      </c>
      <c r="AA55" s="104">
        <f>'Distributor Secondary'!X13*'DSR con %'!AA55</f>
        <v>16.390804597701148</v>
      </c>
      <c r="AB55" s="104">
        <f>'Distributor Secondary'!Y13*'DSR con %'!AB55</f>
        <v>13.68</v>
      </c>
      <c r="AC55" s="104">
        <f>'Distributor Secondary'!Z13*'DSR con %'!AC55</f>
        <v>16.766355140186914</v>
      </c>
      <c r="AD55" s="104">
        <f>'Distributor Secondary'!AA13*'DSR con %'!AD55</f>
        <v>30.770642201834864</v>
      </c>
      <c r="AE55" s="104">
        <f>'Distributor Secondary'!AB13*'DSR con %'!AE55</f>
        <v>10.75</v>
      </c>
      <c r="AF55" s="104">
        <f>'Distributor Secondary'!AC13*'DSR con %'!AF55</f>
        <v>10.75</v>
      </c>
      <c r="AG55" s="104">
        <f>'Distributor Secondary'!AD13*'DSR con %'!AG55</f>
        <v>14.448398576512457</v>
      </c>
      <c r="AH55" s="104">
        <f>'Distributor Secondary'!AE13*'DSR con %'!AH55</f>
        <v>16.939501779359432</v>
      </c>
      <c r="AI55" s="104">
        <f>'Distributor Secondary'!AF13*'DSR con %'!AI55</f>
        <v>17.11888111888112</v>
      </c>
      <c r="AJ55" s="105">
        <f>'Distributor Secondary'!AG13*'DSR con %'!AJ55</f>
        <v>32.223776223776227</v>
      </c>
    </row>
    <row r="56" spans="1:88">
      <c r="A56" s="113" t="s">
        <v>26</v>
      </c>
      <c r="B56" s="102" t="s">
        <v>17</v>
      </c>
      <c r="C56" s="101" t="s">
        <v>71</v>
      </c>
      <c r="D56" s="113" t="s">
        <v>74</v>
      </c>
      <c r="E56" s="113" t="s">
        <v>75</v>
      </c>
      <c r="F56" s="20">
        <f>SUMPRODUCT(H56:AJ56,$H$1:$AJ$1)</f>
        <v>2141093.0827701935</v>
      </c>
      <c r="G56" s="103">
        <f>SUM(H56:AJ56)</f>
        <v>1272.4210950162189</v>
      </c>
      <c r="H56" s="104">
        <f>'Distributor Secondary'!E13*'DSR con %'!H56</f>
        <v>66.554621848739487</v>
      </c>
      <c r="I56" s="104">
        <f>'Distributor Secondary'!F13*'DSR con %'!I56</f>
        <v>88.633093525179845</v>
      </c>
      <c r="J56" s="104">
        <f>'Distributor Secondary'!G13*'DSR con %'!J56</f>
        <v>144.02877697841726</v>
      </c>
      <c r="K56" s="104">
        <f>'Distributor Secondary'!H13*'DSR con %'!K56</f>
        <v>24.620689655172416</v>
      </c>
      <c r="L56" s="104">
        <f>'Distributor Secondary'!I13*'DSR con %'!L56</f>
        <v>89.640287769784166</v>
      </c>
      <c r="M56" s="104">
        <f>'Distributor Secondary'!J13*'DSR con %'!M56</f>
        <v>51.284210526315789</v>
      </c>
      <c r="N56" s="104">
        <f>'Distributor Secondary'!K13*'DSR con %'!N56</f>
        <v>50.068376068376068</v>
      </c>
      <c r="O56" s="104">
        <f>'Distributor Secondary'!L13*'DSR con %'!O56</f>
        <v>20.39568345323741</v>
      </c>
      <c r="P56" s="104">
        <f>'Distributor Secondary'!M13*'DSR con %'!P56</f>
        <v>99.590163934426229</v>
      </c>
      <c r="Q56" s="104">
        <f>'Distributor Secondary'!N13*'DSR con %'!Q56</f>
        <v>87.548387096774192</v>
      </c>
      <c r="R56" s="104">
        <f>'Distributor Secondary'!O13*'DSR con %'!R56</f>
        <v>61.846153846153847</v>
      </c>
      <c r="S56" s="104">
        <f>'Distributor Secondary'!P13*'DSR con %'!S56</f>
        <v>92.311111111111117</v>
      </c>
      <c r="T56" s="104">
        <f>'Distributor Secondary'!Q13*'DSR con %'!T56</f>
        <v>100.12244897959184</v>
      </c>
      <c r="U56" s="104">
        <f>'Distributor Secondary'!R13*'DSR con %'!U56</f>
        <v>28.901734104046241</v>
      </c>
      <c r="V56" s="104">
        <f>'Distributor Secondary'!S13*'DSR con %'!V56</f>
        <v>41.07692307692308</v>
      </c>
      <c r="W56" s="104">
        <f>'Distributor Secondary'!T13*'DSR con %'!W56</f>
        <v>19.457831325301203</v>
      </c>
      <c r="X56" s="104">
        <f>'Distributor Secondary'!U13*'DSR con %'!X56</f>
        <v>29.049853372434015</v>
      </c>
      <c r="Y56" s="104">
        <f>'Distributor Secondary'!V13*'DSR con %'!Y56</f>
        <v>31.146067415730336</v>
      </c>
      <c r="Z56" s="104">
        <f>'Distributor Secondary'!W13*'DSR con %'!Z56</f>
        <v>9.2844036697247709</v>
      </c>
      <c r="AA56" s="104">
        <f>'Distributor Secondary'!X13*'DSR con %'!AA56</f>
        <v>8.9885057471264371</v>
      </c>
      <c r="AB56" s="104">
        <f>'Distributor Secondary'!Y13*'DSR con %'!AB56</f>
        <v>7.6000000000000005</v>
      </c>
      <c r="AC56" s="104">
        <f>'Distributor Secondary'!Z13*'DSR con %'!AC56</f>
        <v>9.0280373831775691</v>
      </c>
      <c r="AD56" s="104">
        <f>'Distributor Secondary'!AA13*'DSR con %'!AD56</f>
        <v>17.357798165137616</v>
      </c>
      <c r="AE56" s="104">
        <f>'Distributor Secondary'!AB13*'DSR con %'!AE56</f>
        <v>9.9537037037037042</v>
      </c>
      <c r="AF56" s="104">
        <f>'Distributor Secondary'!AC13*'DSR con %'!AF56</f>
        <v>9.5555555555555554</v>
      </c>
      <c r="AG56" s="104">
        <f>'Distributor Secondary'!AD13*'DSR con %'!AG56</f>
        <v>13.416370106761565</v>
      </c>
      <c r="AH56" s="104">
        <f>'Distributor Secondary'!AE13*'DSR con %'!AH56</f>
        <v>15.729537366548042</v>
      </c>
      <c r="AI56" s="104">
        <f>'Distributor Secondary'!AF13*'DSR con %'!AI56</f>
        <v>15.692307692307693</v>
      </c>
      <c r="AJ56" s="105">
        <f>'Distributor Secondary'!AG13*'DSR con %'!AJ56</f>
        <v>29.53846153846154</v>
      </c>
    </row>
    <row r="57" spans="1:88">
      <c r="A57" s="118" t="s">
        <v>26</v>
      </c>
      <c r="B57" s="102" t="s">
        <v>17</v>
      </c>
      <c r="C57" s="101" t="s">
        <v>71</v>
      </c>
      <c r="D57" s="118" t="s">
        <v>76</v>
      </c>
      <c r="E57" s="118" t="s">
        <v>77</v>
      </c>
      <c r="F57" s="20">
        <f>SUMPRODUCT(H57:AJ57,$H$1:$AJ$1)</f>
        <v>2362187.3633627309</v>
      </c>
      <c r="G57" s="103">
        <f>SUM(H57:AJ57)</f>
        <v>1333.6950506483684</v>
      </c>
      <c r="H57" s="104">
        <f>'Distributor Secondary'!E13*'DSR con %'!H57</f>
        <v>64.336134453781511</v>
      </c>
      <c r="I57" s="104">
        <f>'Distributor Secondary'!F13*'DSR con %'!I57</f>
        <v>83.568345323740999</v>
      </c>
      <c r="J57" s="104">
        <f>'Distributor Secondary'!G13*'DSR con %'!J57</f>
        <v>135.79856115107913</v>
      </c>
      <c r="K57" s="104">
        <f>'Distributor Secondary'!H13*'DSR con %'!K57</f>
        <v>24.620689655172416</v>
      </c>
      <c r="L57" s="104">
        <f>'Distributor Secondary'!I13*'DSR con %'!L57</f>
        <v>84.517985611510795</v>
      </c>
      <c r="M57" s="104">
        <f>'Distributor Secondary'!J13*'DSR con %'!M57</f>
        <v>49.147368421052633</v>
      </c>
      <c r="N57" s="104">
        <f>'Distributor Secondary'!K13*'DSR con %'!N57</f>
        <v>48.341880341880341</v>
      </c>
      <c r="O57" s="104">
        <f>'Distributor Secondary'!L13*'DSR con %'!O57</f>
        <v>19.230215827338128</v>
      </c>
      <c r="P57" s="104">
        <f>'Distributor Secondary'!M13*'DSR con %'!P57</f>
        <v>99.590163934426229</v>
      </c>
      <c r="Q57" s="104">
        <f>'Distributor Secondary'!N13*'DSR con %'!Q57</f>
        <v>85.645161290322577</v>
      </c>
      <c r="R57" s="104">
        <f>'Distributor Secondary'!O13*'DSR con %'!R57</f>
        <v>68.717948717948715</v>
      </c>
      <c r="S57" s="104">
        <f>'Distributor Secondary'!P13*'DSR con %'!S57</f>
        <v>104.22222222222221</v>
      </c>
      <c r="T57" s="104">
        <f>'Distributor Secondary'!Q13*'DSR con %'!T57</f>
        <v>118.32653061224491</v>
      </c>
      <c r="U57" s="104">
        <f>'Distributor Secondary'!R13*'DSR con %'!U57</f>
        <v>32.51445086705202</v>
      </c>
      <c r="V57" s="104">
        <f>'Distributor Secondary'!S13*'DSR con %'!V57</f>
        <v>46.05594405594406</v>
      </c>
      <c r="W57" s="104">
        <f>'Distributor Secondary'!T13*'DSR con %'!W57</f>
        <v>22.188755020080322</v>
      </c>
      <c r="X57" s="104">
        <f>'Distributor Secondary'!U13*'DSR con %'!X57</f>
        <v>33.146627565982406</v>
      </c>
      <c r="Y57" s="104">
        <f>'Distributor Secondary'!V13*'DSR con %'!Y57</f>
        <v>39.797752808988768</v>
      </c>
      <c r="Z57" s="104">
        <f>'Distributor Secondary'!W13*'DSR con %'!Z57</f>
        <v>11.81651376146789</v>
      </c>
      <c r="AA57" s="104">
        <f>'Distributor Secondary'!X13*'DSR con %'!AA57</f>
        <v>12.160919540229886</v>
      </c>
      <c r="AB57" s="104">
        <f>'Distributor Secondary'!Y13*'DSR con %'!AB57</f>
        <v>9.8800000000000008</v>
      </c>
      <c r="AC57" s="104">
        <f>'Distributor Secondary'!Z13*'DSR con %'!AC57</f>
        <v>12.037383177570092</v>
      </c>
      <c r="AD57" s="104">
        <f>'Distributor Secondary'!AA13*'DSR con %'!AD57</f>
        <v>22.091743119266056</v>
      </c>
      <c r="AE57" s="104">
        <f>'Distributor Secondary'!AB13*'DSR con %'!AE57</f>
        <v>11.148148148148147</v>
      </c>
      <c r="AF57" s="104">
        <f>'Distributor Secondary'!AC13*'DSR con %'!AF57</f>
        <v>11.347222222222223</v>
      </c>
      <c r="AG57" s="104">
        <f>'Distributor Secondary'!AD13*'DSR con %'!AG57</f>
        <v>15.067615658362989</v>
      </c>
      <c r="AH57" s="104">
        <f>'Distributor Secondary'!AE13*'DSR con %'!AH57</f>
        <v>17.665480427046262</v>
      </c>
      <c r="AI57" s="104">
        <f>'Distributor Secondary'!AF13*'DSR con %'!AI57</f>
        <v>17.594405594405593</v>
      </c>
      <c r="AJ57" s="105">
        <f>'Distributor Secondary'!AG13*'DSR con %'!AJ57</f>
        <v>33.11888111888112</v>
      </c>
    </row>
    <row r="58" spans="1:88">
      <c r="A58" s="118" t="s">
        <v>26</v>
      </c>
      <c r="B58" s="102" t="s">
        <v>17</v>
      </c>
      <c r="C58" s="101" t="s">
        <v>71</v>
      </c>
      <c r="D58" s="118" t="s">
        <v>78</v>
      </c>
      <c r="E58" s="118" t="s">
        <v>79</v>
      </c>
      <c r="F58" s="20">
        <f>SUMPRODUCT(H58:AJ58,$H$1:$AJ$1)</f>
        <v>2352872.9776972937</v>
      </c>
      <c r="G58" s="103">
        <f>SUM(H58:AJ58)</f>
        <v>1414.06797591553</v>
      </c>
      <c r="H58" s="104">
        <f>'Distributor Secondary'!E13*'DSR con %'!H58</f>
        <v>73.210084033613455</v>
      </c>
      <c r="I58" s="104">
        <f>'Distributor Secondary'!F13*'DSR con %'!I58</f>
        <v>98.762589928057551</v>
      </c>
      <c r="J58" s="104">
        <f>'Distributor Secondary'!G13*'DSR con %'!J58</f>
        <v>160.48920863309351</v>
      </c>
      <c r="K58" s="104">
        <f>'Distributor Secondary'!H13*'DSR con %'!K58</f>
        <v>28.137931034482758</v>
      </c>
      <c r="L58" s="104">
        <f>'Distributor Secondary'!I13*'DSR con %'!L58</f>
        <v>99.884892086330922</v>
      </c>
      <c r="M58" s="104">
        <f>'Distributor Secondary'!J13*'DSR con %'!M58</f>
        <v>55.557894736842108</v>
      </c>
      <c r="N58" s="104">
        <f>'Distributor Secondary'!K13*'DSR con %'!N58</f>
        <v>56.974358974358971</v>
      </c>
      <c r="O58" s="104">
        <f>'Distributor Secondary'!L13*'DSR con %'!O58</f>
        <v>22.726618705035968</v>
      </c>
      <c r="P58" s="104">
        <f>'Distributor Secondary'!M13*'DSR con %'!P58</f>
        <v>112.86885245901638</v>
      </c>
      <c r="Q58" s="104">
        <f>'Distributor Secondary'!N13*'DSR con %'!Q58</f>
        <v>98.967741935483858</v>
      </c>
      <c r="R58" s="104">
        <f>'Distributor Secondary'!O13*'DSR con %'!R58</f>
        <v>68.717948717948715</v>
      </c>
      <c r="S58" s="104">
        <f>'Distributor Secondary'!P13*'DSR con %'!S58</f>
        <v>104.22222222222221</v>
      </c>
      <c r="T58" s="104">
        <f>'Distributor Secondary'!Q13*'DSR con %'!T58</f>
        <v>118.32653061224491</v>
      </c>
      <c r="U58" s="104">
        <f>'Distributor Secondary'!R13*'DSR con %'!U58</f>
        <v>32.51445086705202</v>
      </c>
      <c r="V58" s="104">
        <f>'Distributor Secondary'!S13*'DSR con %'!V58</f>
        <v>46.05594405594406</v>
      </c>
      <c r="W58" s="104">
        <f>'Distributor Secondary'!T13*'DSR con %'!W58</f>
        <v>22.188755020080322</v>
      </c>
      <c r="X58" s="104">
        <f>'Distributor Secondary'!U13*'DSR con %'!X58</f>
        <v>33.146627565982406</v>
      </c>
      <c r="Y58" s="104">
        <f>'Distributor Secondary'!V13*'DSR con %'!Y58</f>
        <v>27.685393258426966</v>
      </c>
      <c r="Z58" s="104">
        <f>'Distributor Secondary'!W13*'DSR con %'!Z58</f>
        <v>8.4403669724770651</v>
      </c>
      <c r="AA58" s="104">
        <f>'Distributor Secondary'!X13*'DSR con %'!AA58</f>
        <v>8.4597701149425291</v>
      </c>
      <c r="AB58" s="104">
        <f>'Distributor Secondary'!Y13*'DSR con %'!AB58</f>
        <v>6.84</v>
      </c>
      <c r="AC58" s="104">
        <f>'Distributor Secondary'!Z13*'DSR con %'!AC58</f>
        <v>8.1682242990654199</v>
      </c>
      <c r="AD58" s="104">
        <f>'Distributor Secondary'!AA13*'DSR con %'!AD58</f>
        <v>15.779816513761469</v>
      </c>
      <c r="AE58" s="104">
        <f>'Distributor Secondary'!AB13*'DSR con %'!AE58</f>
        <v>11.148148148148147</v>
      </c>
      <c r="AF58" s="104">
        <f>'Distributor Secondary'!AC13*'DSR con %'!AF58</f>
        <v>11.347222222222223</v>
      </c>
      <c r="AG58" s="104">
        <f>'Distributor Secondary'!AD13*'DSR con %'!AG58</f>
        <v>15.067615658362989</v>
      </c>
      <c r="AH58" s="104">
        <f>'Distributor Secondary'!AE13*'DSR con %'!AH58</f>
        <v>17.665480427046262</v>
      </c>
      <c r="AI58" s="104">
        <f>'Distributor Secondary'!AF13*'DSR con %'!AI58</f>
        <v>17.594405594405593</v>
      </c>
      <c r="AJ58" s="105">
        <f>'Distributor Secondary'!AG13*'DSR con %'!AJ58</f>
        <v>33.11888111888112</v>
      </c>
    </row>
    <row r="59" spans="1:88" s="110" customFormat="1">
      <c r="A59" s="119"/>
      <c r="B59" s="107"/>
      <c r="C59" s="106"/>
      <c r="D59" s="119"/>
      <c r="E59" s="119"/>
      <c r="F59" s="37">
        <f>SUM(F55:F58)</f>
        <v>9282473</v>
      </c>
      <c r="G59" s="117">
        <f>SUM(G55:G58)</f>
        <v>5346</v>
      </c>
      <c r="H59" s="108">
        <f>SUM(H55:H58)</f>
        <v>264</v>
      </c>
      <c r="I59" s="108">
        <f t="shared" ref="I59:AJ59" si="13">SUM(I55:I58)</f>
        <v>352</v>
      </c>
      <c r="J59" s="108">
        <f t="shared" si="13"/>
        <v>572</v>
      </c>
      <c r="K59" s="108">
        <f t="shared" si="13"/>
        <v>102.00000000000001</v>
      </c>
      <c r="L59" s="108">
        <f t="shared" si="13"/>
        <v>355.99999999999994</v>
      </c>
      <c r="M59" s="108">
        <f t="shared" si="13"/>
        <v>203</v>
      </c>
      <c r="N59" s="108">
        <f t="shared" si="13"/>
        <v>202</v>
      </c>
      <c r="O59" s="108">
        <f t="shared" si="13"/>
        <v>81</v>
      </c>
      <c r="P59" s="108">
        <f t="shared" si="13"/>
        <v>405</v>
      </c>
      <c r="Q59" s="108">
        <f t="shared" si="13"/>
        <v>353.99999999999994</v>
      </c>
      <c r="R59" s="108">
        <f t="shared" si="13"/>
        <v>268</v>
      </c>
      <c r="S59" s="108">
        <f t="shared" si="13"/>
        <v>402</v>
      </c>
      <c r="T59" s="108">
        <f t="shared" si="13"/>
        <v>446</v>
      </c>
      <c r="U59" s="108">
        <f t="shared" si="13"/>
        <v>124.99999999999999</v>
      </c>
      <c r="V59" s="108">
        <f t="shared" si="13"/>
        <v>178</v>
      </c>
      <c r="W59" s="108">
        <f t="shared" si="13"/>
        <v>85</v>
      </c>
      <c r="X59" s="108">
        <f t="shared" si="13"/>
        <v>127</v>
      </c>
      <c r="Y59" s="108">
        <f t="shared" si="13"/>
        <v>154</v>
      </c>
      <c r="Z59" s="108">
        <f t="shared" si="13"/>
        <v>46</v>
      </c>
      <c r="AA59" s="108">
        <f t="shared" si="13"/>
        <v>46</v>
      </c>
      <c r="AB59" s="108">
        <f t="shared" si="13"/>
        <v>38</v>
      </c>
      <c r="AC59" s="108">
        <f t="shared" si="13"/>
        <v>45.999999999999993</v>
      </c>
      <c r="AD59" s="108">
        <f t="shared" si="13"/>
        <v>86.000000000000014</v>
      </c>
      <c r="AE59" s="108">
        <f t="shared" si="13"/>
        <v>42.999999999999993</v>
      </c>
      <c r="AF59" s="108">
        <f t="shared" si="13"/>
        <v>43</v>
      </c>
      <c r="AG59" s="108">
        <f t="shared" si="13"/>
        <v>58</v>
      </c>
      <c r="AH59" s="108">
        <f t="shared" si="13"/>
        <v>68</v>
      </c>
      <c r="AI59" s="108">
        <f t="shared" si="13"/>
        <v>68</v>
      </c>
      <c r="AJ59" s="105">
        <f t="shared" si="13"/>
        <v>128</v>
      </c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</row>
    <row r="60" spans="1:88" s="124" customFormat="1">
      <c r="A60" s="120" t="s">
        <v>27</v>
      </c>
      <c r="B60" s="121" t="s">
        <v>17</v>
      </c>
      <c r="C60" s="120" t="s">
        <v>17</v>
      </c>
      <c r="D60" s="120" t="s">
        <v>124</v>
      </c>
      <c r="E60" s="120" t="s">
        <v>125</v>
      </c>
      <c r="F60" s="89">
        <f t="shared" ref="F60:F66" si="14">SUMPRODUCT(H60:AJ60,$H$1:$AJ$1)</f>
        <v>3859035.28</v>
      </c>
      <c r="G60" s="122">
        <f t="shared" ref="G60:G66" si="15">SUM(H60:AJ60)</f>
        <v>1848.64</v>
      </c>
      <c r="H60" s="123">
        <f>'Distributor Secondary'!E14*'DSR con %'!H60</f>
        <v>86.02000000000001</v>
      </c>
      <c r="I60" s="123">
        <f>'Distributor Secondary'!F14*'DSR con %'!I60</f>
        <v>114.54</v>
      </c>
      <c r="J60" s="123">
        <f>'Distributor Secondary'!G14*'DSR con %'!J60</f>
        <v>186.3</v>
      </c>
      <c r="K60" s="123">
        <f>'Distributor Secondary'!H14*'DSR con %'!K60</f>
        <v>33.120000000000005</v>
      </c>
      <c r="L60" s="123">
        <f>'Distributor Secondary'!I14*'DSR con %'!L60</f>
        <v>116.15</v>
      </c>
      <c r="M60" s="123">
        <f>'Distributor Secondary'!J14*'DSR con %'!M60</f>
        <v>66.240000000000009</v>
      </c>
      <c r="N60" s="123">
        <f>'Distributor Secondary'!K14*'DSR con %'!N60</f>
        <v>66.010000000000005</v>
      </c>
      <c r="O60" s="123">
        <f>'Distributor Secondary'!L14*'DSR con %'!O60</f>
        <v>26.450000000000003</v>
      </c>
      <c r="P60" s="123">
        <f>'Distributor Secondary'!M14*'DSR con %'!P60</f>
        <v>131.79</v>
      </c>
      <c r="Q60" s="123">
        <f>'Distributor Secondary'!N14*'DSR con %'!Q60</f>
        <v>115.46000000000001</v>
      </c>
      <c r="R60" s="123">
        <f>'Distributor Secondary'!O14*'DSR con %'!R60</f>
        <v>87.17</v>
      </c>
      <c r="S60" s="123">
        <f>'Distributor Secondary'!P14*'DSR con %'!S60</f>
        <v>130.87</v>
      </c>
      <c r="T60" s="123">
        <f>'Distributor Secondary'!Q14*'DSR con %'!T60</f>
        <v>145.36000000000001</v>
      </c>
      <c r="U60" s="123">
        <f>'Distributor Secondary'!R14*'DSR con %'!U60</f>
        <v>40.71</v>
      </c>
      <c r="V60" s="123">
        <f>'Distributor Secondary'!S14*'DSR con %'!V60</f>
        <v>58.190000000000005</v>
      </c>
      <c r="W60" s="123">
        <f>'Distributor Secondary'!T14*'DSR con %'!W60</f>
        <v>27.6</v>
      </c>
      <c r="X60" s="123">
        <f>'Distributor Secondary'!U14*'DSR con %'!X60</f>
        <v>41.4</v>
      </c>
      <c r="Y60" s="123">
        <f>'Distributor Secondary'!V14*'DSR con %'!Y60</f>
        <v>50.14</v>
      </c>
      <c r="Z60" s="123">
        <f>'Distributor Secondary'!W14*'DSR con %'!Z60</f>
        <v>19.52</v>
      </c>
      <c r="AA60" s="123">
        <f>'Distributor Secondary'!X14*'DSR con %'!AA60</f>
        <v>19.52</v>
      </c>
      <c r="AB60" s="123">
        <f>'Distributor Secondary'!Y14*'DSR con %'!AB60</f>
        <v>16.32</v>
      </c>
      <c r="AC60" s="123">
        <f>'Distributor Secondary'!Z14*'DSR con %'!AC60</f>
        <v>19.52</v>
      </c>
      <c r="AD60" s="123">
        <f>'Distributor Secondary'!AA14*'DSR con %'!AD60</f>
        <v>36.800000000000004</v>
      </c>
      <c r="AE60" s="123">
        <f>'Distributor Secondary'!AB14*'DSR con %'!AE60</f>
        <v>18.240000000000002</v>
      </c>
      <c r="AF60" s="123">
        <f>'Distributor Secondary'!AC14*'DSR con %'!AF60</f>
        <v>22.72</v>
      </c>
      <c r="AG60" s="123">
        <f>'Distributor Secondary'!AD14*'DSR con %'!AG60</f>
        <v>31.04</v>
      </c>
      <c r="AH60" s="123">
        <f>'Distributor Secondary'!AE14*'DSR con %'!AH60</f>
        <v>36.480000000000004</v>
      </c>
      <c r="AI60" s="123">
        <f>'Distributor Secondary'!AF14*'DSR con %'!AI60</f>
        <v>36.480000000000004</v>
      </c>
      <c r="AJ60" s="123">
        <f>'Distributor Secondary'!AG14*'DSR con %'!AJ60</f>
        <v>68.48</v>
      </c>
    </row>
    <row r="61" spans="1:88" s="124" customFormat="1">
      <c r="A61" s="120" t="s">
        <v>27</v>
      </c>
      <c r="B61" s="121" t="s">
        <v>17</v>
      </c>
      <c r="C61" s="120" t="s">
        <v>17</v>
      </c>
      <c r="D61" s="120" t="s">
        <v>126</v>
      </c>
      <c r="E61" s="120" t="s">
        <v>127</v>
      </c>
      <c r="F61" s="89">
        <f t="shared" si="14"/>
        <v>1598957.1600000001</v>
      </c>
      <c r="G61" s="122">
        <f t="shared" si="15"/>
        <v>850.56</v>
      </c>
      <c r="H61" s="123">
        <f>'Distributor Secondary'!E14*'DSR con %'!H61</f>
        <v>41.14</v>
      </c>
      <c r="I61" s="123">
        <f>'Distributor Secondary'!F14*'DSR con %'!I61</f>
        <v>54.78</v>
      </c>
      <c r="J61" s="123">
        <f>'Distributor Secondary'!G14*'DSR con %'!J61</f>
        <v>89.1</v>
      </c>
      <c r="K61" s="123">
        <f>'Distributor Secondary'!H14*'DSR con %'!K61</f>
        <v>15.84</v>
      </c>
      <c r="L61" s="123">
        <f>'Distributor Secondary'!I14*'DSR con %'!L61</f>
        <v>55.55</v>
      </c>
      <c r="M61" s="123">
        <f>'Distributor Secondary'!J14*'DSR con %'!M61</f>
        <v>31.68</v>
      </c>
      <c r="N61" s="123">
        <f>'Distributor Secondary'!K14*'DSR con %'!N61</f>
        <v>31.57</v>
      </c>
      <c r="O61" s="123">
        <f>'Distributor Secondary'!L14*'DSR con %'!O61</f>
        <v>12.65</v>
      </c>
      <c r="P61" s="123">
        <f>'Distributor Secondary'!M14*'DSR con %'!P61</f>
        <v>63.03</v>
      </c>
      <c r="Q61" s="123">
        <f>'Distributor Secondary'!N14*'DSR con %'!Q61</f>
        <v>55.22</v>
      </c>
      <c r="R61" s="123">
        <f>'Distributor Secondary'!O14*'DSR con %'!R61</f>
        <v>41.69</v>
      </c>
      <c r="S61" s="123">
        <f>'Distributor Secondary'!P14*'DSR con %'!S61</f>
        <v>62.59</v>
      </c>
      <c r="T61" s="123">
        <f>'Distributor Secondary'!Q14*'DSR con %'!T61</f>
        <v>69.52</v>
      </c>
      <c r="U61" s="123">
        <f>'Distributor Secondary'!R14*'DSR con %'!U61</f>
        <v>19.47</v>
      </c>
      <c r="V61" s="123">
        <f>'Distributor Secondary'!S14*'DSR con %'!V61</f>
        <v>27.830000000000002</v>
      </c>
      <c r="W61" s="123">
        <f>'Distributor Secondary'!T14*'DSR con %'!W61</f>
        <v>13.2</v>
      </c>
      <c r="X61" s="123">
        <f>'Distributor Secondary'!U14*'DSR con %'!X61</f>
        <v>19.8</v>
      </c>
      <c r="Y61" s="123">
        <f>'Distributor Secondary'!V14*'DSR con %'!Y61</f>
        <v>23.98</v>
      </c>
      <c r="Z61" s="123">
        <f>'Distributor Secondary'!W14*'DSR con %'!Z61</f>
        <v>7.3199999999999994</v>
      </c>
      <c r="AA61" s="123">
        <f>'Distributor Secondary'!X14*'DSR con %'!AA61</f>
        <v>7.3199999999999994</v>
      </c>
      <c r="AB61" s="123">
        <f>'Distributor Secondary'!Y14*'DSR con %'!AB61</f>
        <v>6.12</v>
      </c>
      <c r="AC61" s="123">
        <f>'Distributor Secondary'!Z14*'DSR con %'!AC61</f>
        <v>7.3199999999999994</v>
      </c>
      <c r="AD61" s="123">
        <f>'Distributor Secondary'!AA14*'DSR con %'!AD61</f>
        <v>13.799999999999999</v>
      </c>
      <c r="AE61" s="123">
        <f>'Distributor Secondary'!AB14*'DSR con %'!AE61</f>
        <v>6.84</v>
      </c>
      <c r="AF61" s="123">
        <f>'Distributor Secondary'!AC14*'DSR con %'!AF61</f>
        <v>8.52</v>
      </c>
      <c r="AG61" s="123">
        <f>'Distributor Secondary'!AD14*'DSR con %'!AG61</f>
        <v>11.639999999999999</v>
      </c>
      <c r="AH61" s="123">
        <f>'Distributor Secondary'!AE14*'DSR con %'!AH61</f>
        <v>13.68</v>
      </c>
      <c r="AI61" s="123">
        <f>'Distributor Secondary'!AF14*'DSR con %'!AI61</f>
        <v>13.68</v>
      </c>
      <c r="AJ61" s="123">
        <f>'Distributor Secondary'!AG14*'DSR con %'!AJ61</f>
        <v>25.68</v>
      </c>
    </row>
    <row r="62" spans="1:88" s="124" customFormat="1">
      <c r="A62" s="120" t="s">
        <v>27</v>
      </c>
      <c r="B62" s="121" t="s">
        <v>17</v>
      </c>
      <c r="C62" s="120" t="s">
        <v>17</v>
      </c>
      <c r="D62" s="120" t="s">
        <v>128</v>
      </c>
      <c r="E62" s="120" t="s">
        <v>129</v>
      </c>
      <c r="F62" s="89">
        <f t="shared" si="14"/>
        <v>1705352.9000000001</v>
      </c>
      <c r="G62" s="122">
        <f t="shared" si="15"/>
        <v>1095.2000000000003</v>
      </c>
      <c r="H62" s="123">
        <f>'Distributor Secondary'!E14*'DSR con %'!H62</f>
        <v>56.1</v>
      </c>
      <c r="I62" s="123">
        <f>'Distributor Secondary'!F14*'DSR con %'!I62</f>
        <v>74.7</v>
      </c>
      <c r="J62" s="123">
        <f>'Distributor Secondary'!G14*'DSR con %'!J62</f>
        <v>121.5</v>
      </c>
      <c r="K62" s="123">
        <f>'Distributor Secondary'!H14*'DSR con %'!K62</f>
        <v>21.599999999999998</v>
      </c>
      <c r="L62" s="123">
        <f>'Distributor Secondary'!I14*'DSR con %'!L62</f>
        <v>75.75</v>
      </c>
      <c r="M62" s="123">
        <f>'Distributor Secondary'!J14*'DSR con %'!M62</f>
        <v>43.199999999999996</v>
      </c>
      <c r="N62" s="123">
        <f>'Distributor Secondary'!K14*'DSR con %'!N62</f>
        <v>43.05</v>
      </c>
      <c r="O62" s="123">
        <f>'Distributor Secondary'!L14*'DSR con %'!O62</f>
        <v>17.25</v>
      </c>
      <c r="P62" s="123">
        <f>'Distributor Secondary'!M14*'DSR con %'!P62</f>
        <v>85.95</v>
      </c>
      <c r="Q62" s="123">
        <f>'Distributor Secondary'!N14*'DSR con %'!Q62</f>
        <v>75.3</v>
      </c>
      <c r="R62" s="123">
        <f>'Distributor Secondary'!O14*'DSR con %'!R62</f>
        <v>56.85</v>
      </c>
      <c r="S62" s="123">
        <f>'Distributor Secondary'!P14*'DSR con %'!S62</f>
        <v>85.35</v>
      </c>
      <c r="T62" s="123">
        <f>'Distributor Secondary'!Q14*'DSR con %'!T62</f>
        <v>94.8</v>
      </c>
      <c r="U62" s="123">
        <f>'Distributor Secondary'!R14*'DSR con %'!U62</f>
        <v>26.55</v>
      </c>
      <c r="V62" s="123">
        <f>'Distributor Secondary'!S14*'DSR con %'!V62</f>
        <v>37.949999999999996</v>
      </c>
      <c r="W62" s="123">
        <f>'Distributor Secondary'!T14*'DSR con %'!W62</f>
        <v>18</v>
      </c>
      <c r="X62" s="123">
        <f>'Distributor Secondary'!U14*'DSR con %'!X62</f>
        <v>27</v>
      </c>
      <c r="Y62" s="123">
        <f>'Distributor Secondary'!V14*'DSR con %'!Y62</f>
        <v>32.699999999999996</v>
      </c>
      <c r="Z62" s="123">
        <f>'Distributor Secondary'!W14*'DSR con %'!Z62</f>
        <v>6.1000000000000005</v>
      </c>
      <c r="AA62" s="123">
        <f>'Distributor Secondary'!X14*'DSR con %'!AA62</f>
        <v>6.1000000000000005</v>
      </c>
      <c r="AB62" s="123">
        <f>'Distributor Secondary'!Y14*'DSR con %'!AB62</f>
        <v>5.1000000000000005</v>
      </c>
      <c r="AC62" s="123">
        <f>'Distributor Secondary'!Z14*'DSR con %'!AC62</f>
        <v>6.1000000000000005</v>
      </c>
      <c r="AD62" s="123">
        <f>'Distributor Secondary'!AA14*'DSR con %'!AD62</f>
        <v>11.5</v>
      </c>
      <c r="AE62" s="123">
        <f>'Distributor Secondary'!AB14*'DSR con %'!AE62</f>
        <v>5.7</v>
      </c>
      <c r="AF62" s="123">
        <f>'Distributor Secondary'!AC14*'DSR con %'!AF62</f>
        <v>7.1000000000000005</v>
      </c>
      <c r="AG62" s="123">
        <f>'Distributor Secondary'!AD14*'DSR con %'!AG62</f>
        <v>9.7000000000000011</v>
      </c>
      <c r="AH62" s="123">
        <f>'Distributor Secondary'!AE14*'DSR con %'!AH62</f>
        <v>11.4</v>
      </c>
      <c r="AI62" s="123">
        <f>'Distributor Secondary'!AF14*'DSR con %'!AI62</f>
        <v>11.4</v>
      </c>
      <c r="AJ62" s="123">
        <f>'Distributor Secondary'!AG14*'DSR con %'!AJ62</f>
        <v>21.400000000000002</v>
      </c>
    </row>
    <row r="63" spans="1:88" s="124" customFormat="1">
      <c r="A63" s="120" t="s">
        <v>27</v>
      </c>
      <c r="B63" s="121" t="s">
        <v>17</v>
      </c>
      <c r="C63" s="120" t="s">
        <v>17</v>
      </c>
      <c r="D63" s="120" t="s">
        <v>130</v>
      </c>
      <c r="E63" s="120" t="s">
        <v>131</v>
      </c>
      <c r="F63" s="89">
        <f t="shared" si="14"/>
        <v>1417480.1900000002</v>
      </c>
      <c r="G63" s="122">
        <f t="shared" si="15"/>
        <v>998.4799999999999</v>
      </c>
      <c r="H63" s="123">
        <f>'Distributor Secondary'!E14*'DSR con %'!H63</f>
        <v>52.360000000000007</v>
      </c>
      <c r="I63" s="123">
        <f>'Distributor Secondary'!F14*'DSR con %'!I63</f>
        <v>69.720000000000013</v>
      </c>
      <c r="J63" s="123">
        <f>'Distributor Secondary'!G14*'DSR con %'!J63</f>
        <v>113.4</v>
      </c>
      <c r="K63" s="123">
        <f>'Distributor Secondary'!H14*'DSR con %'!K63</f>
        <v>20.160000000000004</v>
      </c>
      <c r="L63" s="123">
        <f>'Distributor Secondary'!I14*'DSR con %'!L63</f>
        <v>70.7</v>
      </c>
      <c r="M63" s="123">
        <f>'Distributor Secondary'!J14*'DSR con %'!M63</f>
        <v>40.320000000000007</v>
      </c>
      <c r="N63" s="123">
        <f>'Distributor Secondary'!K14*'DSR con %'!N63</f>
        <v>40.180000000000007</v>
      </c>
      <c r="O63" s="123">
        <f>'Distributor Secondary'!L14*'DSR con %'!O63</f>
        <v>16.100000000000001</v>
      </c>
      <c r="P63" s="123">
        <f>'Distributor Secondary'!M14*'DSR con %'!P63</f>
        <v>80.220000000000013</v>
      </c>
      <c r="Q63" s="123">
        <f>'Distributor Secondary'!N14*'DSR con %'!Q63</f>
        <v>70.28</v>
      </c>
      <c r="R63" s="123">
        <f>'Distributor Secondary'!O14*'DSR con %'!R63</f>
        <v>53.06</v>
      </c>
      <c r="S63" s="123">
        <f>'Distributor Secondary'!P14*'DSR con %'!S63</f>
        <v>79.660000000000011</v>
      </c>
      <c r="T63" s="123">
        <f>'Distributor Secondary'!Q14*'DSR con %'!T63</f>
        <v>88.48</v>
      </c>
      <c r="U63" s="123">
        <f>'Distributor Secondary'!R14*'DSR con %'!U63</f>
        <v>24.78</v>
      </c>
      <c r="V63" s="123">
        <f>'Distributor Secondary'!S14*'DSR con %'!V63</f>
        <v>35.42</v>
      </c>
      <c r="W63" s="123">
        <f>'Distributor Secondary'!T14*'DSR con %'!W63</f>
        <v>16.8</v>
      </c>
      <c r="X63" s="123">
        <f>'Distributor Secondary'!U14*'DSR con %'!X63</f>
        <v>25.200000000000003</v>
      </c>
      <c r="Y63" s="123">
        <f>'Distributor Secondary'!V14*'DSR con %'!Y63</f>
        <v>30.520000000000003</v>
      </c>
      <c r="Z63" s="123">
        <f>'Distributor Secondary'!W14*'DSR con %'!Z63</f>
        <v>4.2700000000000005</v>
      </c>
      <c r="AA63" s="123">
        <f>'Distributor Secondary'!X14*'DSR con %'!AA63</f>
        <v>4.2700000000000005</v>
      </c>
      <c r="AB63" s="123">
        <f>'Distributor Secondary'!Y14*'DSR con %'!AB63</f>
        <v>3.5700000000000003</v>
      </c>
      <c r="AC63" s="123">
        <f>'Distributor Secondary'!Z14*'DSR con %'!AC63</f>
        <v>4.2700000000000005</v>
      </c>
      <c r="AD63" s="123">
        <f>'Distributor Secondary'!AA14*'DSR con %'!AD63</f>
        <v>8.0500000000000007</v>
      </c>
      <c r="AE63" s="123">
        <f>'Distributor Secondary'!AB14*'DSR con %'!AE63</f>
        <v>3.99</v>
      </c>
      <c r="AF63" s="123">
        <f>'Distributor Secondary'!AC14*'DSR con %'!AF63</f>
        <v>4.9700000000000006</v>
      </c>
      <c r="AG63" s="123">
        <f>'Distributor Secondary'!AD14*'DSR con %'!AG63</f>
        <v>6.7900000000000009</v>
      </c>
      <c r="AH63" s="123">
        <f>'Distributor Secondary'!AE14*'DSR con %'!AH63</f>
        <v>7.98</v>
      </c>
      <c r="AI63" s="123">
        <f>'Distributor Secondary'!AF14*'DSR con %'!AI63</f>
        <v>7.98</v>
      </c>
      <c r="AJ63" s="123">
        <f>'Distributor Secondary'!AG14*'DSR con %'!AJ63</f>
        <v>14.980000000000002</v>
      </c>
    </row>
    <row r="64" spans="1:88" s="124" customFormat="1">
      <c r="A64" s="120" t="s">
        <v>27</v>
      </c>
      <c r="B64" s="121" t="s">
        <v>17</v>
      </c>
      <c r="C64" s="120" t="s">
        <v>17</v>
      </c>
      <c r="D64" s="125" t="s">
        <v>106</v>
      </c>
      <c r="E64" s="125" t="s">
        <v>107</v>
      </c>
      <c r="F64" s="89">
        <f t="shared" si="14"/>
        <v>1396459.99</v>
      </c>
      <c r="G64" s="122">
        <f t="shared" si="15"/>
        <v>707.91999999999985</v>
      </c>
      <c r="H64" s="123">
        <f>'Distributor Secondary'!E14*'DSR con %'!H64</f>
        <v>33.659999999999997</v>
      </c>
      <c r="I64" s="123">
        <f>'Distributor Secondary'!F14*'DSR con %'!I64</f>
        <v>44.82</v>
      </c>
      <c r="J64" s="123">
        <f>'Distributor Secondary'!G14*'DSR con %'!J64</f>
        <v>72.899999999999991</v>
      </c>
      <c r="K64" s="123">
        <f>'Distributor Secondary'!H14*'DSR con %'!K64</f>
        <v>12.959999999999999</v>
      </c>
      <c r="L64" s="123">
        <f>'Distributor Secondary'!I14*'DSR con %'!L64</f>
        <v>45.449999999999996</v>
      </c>
      <c r="M64" s="123">
        <f>'Distributor Secondary'!J14*'DSR con %'!M64</f>
        <v>25.919999999999998</v>
      </c>
      <c r="N64" s="123">
        <f>'Distributor Secondary'!K14*'DSR con %'!N64</f>
        <v>25.83</v>
      </c>
      <c r="O64" s="123">
        <f>'Distributor Secondary'!L14*'DSR con %'!O64</f>
        <v>10.35</v>
      </c>
      <c r="P64" s="123">
        <f>'Distributor Secondary'!M14*'DSR con %'!P64</f>
        <v>51.57</v>
      </c>
      <c r="Q64" s="123">
        <f>'Distributor Secondary'!N14*'DSR con %'!Q64</f>
        <v>45.18</v>
      </c>
      <c r="R64" s="123">
        <f>'Distributor Secondary'!O14*'DSR con %'!R64</f>
        <v>34.11</v>
      </c>
      <c r="S64" s="123">
        <f>'Distributor Secondary'!P14*'DSR con %'!S64</f>
        <v>51.21</v>
      </c>
      <c r="T64" s="123">
        <f>'Distributor Secondary'!Q14*'DSR con %'!T64</f>
        <v>56.879999999999995</v>
      </c>
      <c r="U64" s="123">
        <f>'Distributor Secondary'!R14*'DSR con %'!U64</f>
        <v>15.93</v>
      </c>
      <c r="V64" s="123">
        <f>'Distributor Secondary'!S14*'DSR con %'!V64</f>
        <v>22.77</v>
      </c>
      <c r="W64" s="123">
        <f>'Distributor Secondary'!T14*'DSR con %'!W64</f>
        <v>10.799999999999999</v>
      </c>
      <c r="X64" s="123">
        <f>'Distributor Secondary'!U14*'DSR con %'!X64</f>
        <v>16.2</v>
      </c>
      <c r="Y64" s="123">
        <f>'Distributor Secondary'!V14*'DSR con %'!Y64</f>
        <v>19.62</v>
      </c>
      <c r="Z64" s="123">
        <f>'Distributor Secondary'!W14*'DSR con %'!Z64</f>
        <v>6.71</v>
      </c>
      <c r="AA64" s="123">
        <f>'Distributor Secondary'!X14*'DSR con %'!AA64</f>
        <v>6.71</v>
      </c>
      <c r="AB64" s="123">
        <f>'Distributor Secondary'!Y14*'DSR con %'!AB64</f>
        <v>5.61</v>
      </c>
      <c r="AC64" s="123">
        <f>'Distributor Secondary'!Z14*'DSR con %'!AC64</f>
        <v>6.71</v>
      </c>
      <c r="AD64" s="123">
        <f>'Distributor Secondary'!AA14*'DSR con %'!AD64</f>
        <v>12.65</v>
      </c>
      <c r="AE64" s="123">
        <f>'Distributor Secondary'!AB14*'DSR con %'!AE64</f>
        <v>6.2700000000000005</v>
      </c>
      <c r="AF64" s="123">
        <f>'Distributor Secondary'!AC14*'DSR con %'!AF64</f>
        <v>7.81</v>
      </c>
      <c r="AG64" s="123">
        <f>'Distributor Secondary'!AD14*'DSR con %'!AG64</f>
        <v>10.67</v>
      </c>
      <c r="AH64" s="123">
        <f>'Distributor Secondary'!AE14*'DSR con %'!AH64</f>
        <v>12.540000000000001</v>
      </c>
      <c r="AI64" s="123">
        <f>'Distributor Secondary'!AF14*'DSR con %'!AI64</f>
        <v>12.540000000000001</v>
      </c>
      <c r="AJ64" s="123">
        <f>'Distributor Secondary'!AG14*'DSR con %'!AJ64</f>
        <v>23.54</v>
      </c>
    </row>
    <row r="65" spans="1:88" s="124" customFormat="1">
      <c r="A65" s="120" t="s">
        <v>27</v>
      </c>
      <c r="B65" s="121" t="s">
        <v>17</v>
      </c>
      <c r="C65" s="120" t="s">
        <v>17</v>
      </c>
      <c r="D65" s="125" t="s">
        <v>108</v>
      </c>
      <c r="E65" s="125" t="s">
        <v>109</v>
      </c>
      <c r="F65" s="89">
        <f t="shared" si="14"/>
        <v>1929301.85</v>
      </c>
      <c r="G65" s="122">
        <f t="shared" si="15"/>
        <v>1125.6799999999998</v>
      </c>
      <c r="H65" s="123">
        <f>'Distributor Secondary'!E14*'DSR con %'!H65</f>
        <v>56.1</v>
      </c>
      <c r="I65" s="123">
        <f>'Distributor Secondary'!F14*'DSR con %'!I65</f>
        <v>74.7</v>
      </c>
      <c r="J65" s="123">
        <f>'Distributor Secondary'!G14*'DSR con %'!J65</f>
        <v>121.5</v>
      </c>
      <c r="K65" s="123">
        <f>'Distributor Secondary'!H14*'DSR con %'!K65</f>
        <v>21.599999999999998</v>
      </c>
      <c r="L65" s="123">
        <f>'Distributor Secondary'!I14*'DSR con %'!L65</f>
        <v>75.75</v>
      </c>
      <c r="M65" s="123">
        <f>'Distributor Secondary'!J14*'DSR con %'!M65</f>
        <v>43.199999999999996</v>
      </c>
      <c r="N65" s="123">
        <f>'Distributor Secondary'!K14*'DSR con %'!N65</f>
        <v>43.05</v>
      </c>
      <c r="O65" s="123">
        <f>'Distributor Secondary'!L14*'DSR con %'!O65</f>
        <v>17.25</v>
      </c>
      <c r="P65" s="123">
        <f>'Distributor Secondary'!M14*'DSR con %'!P65</f>
        <v>85.95</v>
      </c>
      <c r="Q65" s="123">
        <f>'Distributor Secondary'!N14*'DSR con %'!Q65</f>
        <v>75.3</v>
      </c>
      <c r="R65" s="123">
        <f>'Distributor Secondary'!O14*'DSR con %'!R65</f>
        <v>56.85</v>
      </c>
      <c r="S65" s="123">
        <f>'Distributor Secondary'!P14*'DSR con %'!S65</f>
        <v>85.35</v>
      </c>
      <c r="T65" s="123">
        <f>'Distributor Secondary'!Q14*'DSR con %'!T65</f>
        <v>94.8</v>
      </c>
      <c r="U65" s="123">
        <f>'Distributor Secondary'!R14*'DSR con %'!U65</f>
        <v>26.55</v>
      </c>
      <c r="V65" s="123">
        <f>'Distributor Secondary'!S14*'DSR con %'!V65</f>
        <v>37.949999999999996</v>
      </c>
      <c r="W65" s="123">
        <f>'Distributor Secondary'!T14*'DSR con %'!W65</f>
        <v>18</v>
      </c>
      <c r="X65" s="123">
        <f>'Distributor Secondary'!U14*'DSR con %'!X65</f>
        <v>27</v>
      </c>
      <c r="Y65" s="123">
        <f>'Distributor Secondary'!V14*'DSR con %'!Y65</f>
        <v>32.699999999999996</v>
      </c>
      <c r="Z65" s="123">
        <f>'Distributor Secondary'!W14*'DSR con %'!Z65</f>
        <v>7.9300000000000006</v>
      </c>
      <c r="AA65" s="123">
        <f>'Distributor Secondary'!X14*'DSR con %'!AA65</f>
        <v>7.9300000000000006</v>
      </c>
      <c r="AB65" s="123">
        <f>'Distributor Secondary'!Y14*'DSR con %'!AB65</f>
        <v>6.63</v>
      </c>
      <c r="AC65" s="123">
        <f>'Distributor Secondary'!Z14*'DSR con %'!AC65</f>
        <v>7.9300000000000006</v>
      </c>
      <c r="AD65" s="123">
        <f>'Distributor Secondary'!AA14*'DSR con %'!AD65</f>
        <v>14.950000000000001</v>
      </c>
      <c r="AE65" s="123">
        <f>'Distributor Secondary'!AB14*'DSR con %'!AE65</f>
        <v>7.41</v>
      </c>
      <c r="AF65" s="123">
        <f>'Distributor Secondary'!AC14*'DSR con %'!AF65</f>
        <v>9.23</v>
      </c>
      <c r="AG65" s="123">
        <f>'Distributor Secondary'!AD14*'DSR con %'!AG65</f>
        <v>12.610000000000001</v>
      </c>
      <c r="AH65" s="123">
        <f>'Distributor Secondary'!AE14*'DSR con %'!AH65</f>
        <v>14.82</v>
      </c>
      <c r="AI65" s="123">
        <f>'Distributor Secondary'!AF14*'DSR con %'!AI65</f>
        <v>14.82</v>
      </c>
      <c r="AJ65" s="123">
        <f>'Distributor Secondary'!AG14*'DSR con %'!AJ65</f>
        <v>27.82</v>
      </c>
    </row>
    <row r="66" spans="1:88" s="124" customFormat="1">
      <c r="A66" s="120" t="s">
        <v>27</v>
      </c>
      <c r="B66" s="121" t="s">
        <v>17</v>
      </c>
      <c r="C66" s="120" t="s">
        <v>17</v>
      </c>
      <c r="D66" s="125" t="s">
        <v>110</v>
      </c>
      <c r="E66" s="125" t="s">
        <v>111</v>
      </c>
      <c r="F66" s="89">
        <f t="shared" si="14"/>
        <v>1950753.6300000001</v>
      </c>
      <c r="G66" s="122">
        <f t="shared" si="15"/>
        <v>1013.5199999999999</v>
      </c>
      <c r="H66" s="123">
        <f>'Distributor Secondary'!E14*'DSR con %'!H66</f>
        <v>48.620000000000005</v>
      </c>
      <c r="I66" s="123">
        <f>'Distributor Secondary'!F14*'DSR con %'!I66</f>
        <v>64.740000000000009</v>
      </c>
      <c r="J66" s="123">
        <f>'Distributor Secondary'!G14*'DSR con %'!J66</f>
        <v>105.3</v>
      </c>
      <c r="K66" s="123">
        <f>'Distributor Secondary'!H14*'DSR con %'!K66</f>
        <v>18.72</v>
      </c>
      <c r="L66" s="123">
        <f>'Distributor Secondary'!I14*'DSR con %'!L66</f>
        <v>65.650000000000006</v>
      </c>
      <c r="M66" s="123">
        <f>'Distributor Secondary'!J14*'DSR con %'!M66</f>
        <v>37.44</v>
      </c>
      <c r="N66" s="123">
        <f>'Distributor Secondary'!K14*'DSR con %'!N66</f>
        <v>37.31</v>
      </c>
      <c r="O66" s="123">
        <f>'Distributor Secondary'!L14*'DSR con %'!O66</f>
        <v>14.950000000000001</v>
      </c>
      <c r="P66" s="123">
        <f>'Distributor Secondary'!M14*'DSR con %'!P66</f>
        <v>74.490000000000009</v>
      </c>
      <c r="Q66" s="123">
        <f>'Distributor Secondary'!N14*'DSR con %'!Q66</f>
        <v>65.260000000000005</v>
      </c>
      <c r="R66" s="123">
        <f>'Distributor Secondary'!O14*'DSR con %'!R66</f>
        <v>49.27</v>
      </c>
      <c r="S66" s="123">
        <f>'Distributor Secondary'!P14*'DSR con %'!S66</f>
        <v>73.97</v>
      </c>
      <c r="T66" s="123">
        <f>'Distributor Secondary'!Q14*'DSR con %'!T66</f>
        <v>82.16</v>
      </c>
      <c r="U66" s="123">
        <f>'Distributor Secondary'!R14*'DSR con %'!U66</f>
        <v>23.01</v>
      </c>
      <c r="V66" s="123">
        <f>'Distributor Secondary'!S14*'DSR con %'!V66</f>
        <v>32.89</v>
      </c>
      <c r="W66" s="123">
        <f>'Distributor Secondary'!T14*'DSR con %'!W66</f>
        <v>15.600000000000001</v>
      </c>
      <c r="X66" s="123">
        <f>'Distributor Secondary'!U14*'DSR con %'!X66</f>
        <v>23.400000000000002</v>
      </c>
      <c r="Y66" s="123">
        <f>'Distributor Secondary'!V14*'DSR con %'!Y66</f>
        <v>28.34</v>
      </c>
      <c r="Z66" s="123">
        <f>'Distributor Secondary'!W14*'DSR con %'!Z66</f>
        <v>9.15</v>
      </c>
      <c r="AA66" s="123">
        <f>'Distributor Secondary'!X14*'DSR con %'!AA66</f>
        <v>9.15</v>
      </c>
      <c r="AB66" s="123">
        <f>'Distributor Secondary'!Y14*'DSR con %'!AB66</f>
        <v>7.6499999999999995</v>
      </c>
      <c r="AC66" s="123">
        <f>'Distributor Secondary'!Z14*'DSR con %'!AC66</f>
        <v>9.15</v>
      </c>
      <c r="AD66" s="123">
        <f>'Distributor Secondary'!AA14*'DSR con %'!AD66</f>
        <v>17.25</v>
      </c>
      <c r="AE66" s="123">
        <f>'Distributor Secondary'!AB14*'DSR con %'!AE66</f>
        <v>8.5499999999999989</v>
      </c>
      <c r="AF66" s="123">
        <f>'Distributor Secondary'!AC14*'DSR con %'!AF66</f>
        <v>10.65</v>
      </c>
      <c r="AG66" s="123">
        <f>'Distributor Secondary'!AD14*'DSR con %'!AG66</f>
        <v>14.549999999999999</v>
      </c>
      <c r="AH66" s="123">
        <f>'Distributor Secondary'!AE14*'DSR con %'!AH66</f>
        <v>17.099999999999998</v>
      </c>
      <c r="AI66" s="123">
        <f>'Distributor Secondary'!AF14*'DSR con %'!AI66</f>
        <v>17.099999999999998</v>
      </c>
      <c r="AJ66" s="123">
        <f>'Distributor Secondary'!AG14*'DSR con %'!AJ66</f>
        <v>32.1</v>
      </c>
    </row>
    <row r="67" spans="1:88" s="110" customFormat="1">
      <c r="A67" s="106"/>
      <c r="B67" s="107"/>
      <c r="C67" s="106"/>
      <c r="D67" s="106"/>
      <c r="E67" s="106"/>
      <c r="F67" s="37">
        <f>SUM(F60:F66)</f>
        <v>13857341</v>
      </c>
      <c r="G67" s="37">
        <f t="shared" ref="G67:AJ67" si="16">SUM(G60:G66)</f>
        <v>7639.9999999999991</v>
      </c>
      <c r="H67" s="37">
        <f t="shared" si="16"/>
        <v>374.00000000000006</v>
      </c>
      <c r="I67" s="37">
        <f t="shared" si="16"/>
        <v>498</v>
      </c>
      <c r="J67" s="37">
        <f t="shared" si="16"/>
        <v>809.99999999999989</v>
      </c>
      <c r="K67" s="37">
        <f t="shared" si="16"/>
        <v>144</v>
      </c>
      <c r="L67" s="37">
        <f t="shared" si="16"/>
        <v>505</v>
      </c>
      <c r="M67" s="37">
        <f t="shared" si="16"/>
        <v>288</v>
      </c>
      <c r="N67" s="37">
        <f t="shared" si="16"/>
        <v>287</v>
      </c>
      <c r="O67" s="37">
        <f t="shared" si="16"/>
        <v>115</v>
      </c>
      <c r="P67" s="37">
        <f t="shared" si="16"/>
        <v>573</v>
      </c>
      <c r="Q67" s="37">
        <f t="shared" si="16"/>
        <v>502</v>
      </c>
      <c r="R67" s="37">
        <f t="shared" si="16"/>
        <v>379</v>
      </c>
      <c r="S67" s="37">
        <f t="shared" si="16"/>
        <v>569</v>
      </c>
      <c r="T67" s="37">
        <f t="shared" si="16"/>
        <v>632</v>
      </c>
      <c r="U67" s="37">
        <f t="shared" si="16"/>
        <v>177</v>
      </c>
      <c r="V67" s="37">
        <f t="shared" si="16"/>
        <v>253</v>
      </c>
      <c r="W67" s="37">
        <f t="shared" si="16"/>
        <v>120</v>
      </c>
      <c r="X67" s="37">
        <f t="shared" si="16"/>
        <v>180</v>
      </c>
      <c r="Y67" s="37">
        <f t="shared" si="16"/>
        <v>218</v>
      </c>
      <c r="Z67" s="37">
        <f t="shared" si="16"/>
        <v>61</v>
      </c>
      <c r="AA67" s="37">
        <f t="shared" si="16"/>
        <v>61</v>
      </c>
      <c r="AB67" s="37">
        <f t="shared" si="16"/>
        <v>51.000000000000007</v>
      </c>
      <c r="AC67" s="37">
        <f t="shared" si="16"/>
        <v>61</v>
      </c>
      <c r="AD67" s="37">
        <f t="shared" si="16"/>
        <v>115.00000000000001</v>
      </c>
      <c r="AE67" s="37">
        <f t="shared" si="16"/>
        <v>57</v>
      </c>
      <c r="AF67" s="37">
        <f t="shared" si="16"/>
        <v>71</v>
      </c>
      <c r="AG67" s="37">
        <f t="shared" si="16"/>
        <v>97</v>
      </c>
      <c r="AH67" s="37">
        <f t="shared" si="16"/>
        <v>114</v>
      </c>
      <c r="AI67" s="37">
        <f t="shared" si="16"/>
        <v>114</v>
      </c>
      <c r="AJ67" s="82">
        <f t="shared" si="16"/>
        <v>213.99999999999997</v>
      </c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  <c r="CC67" s="99"/>
      <c r="CD67" s="99"/>
      <c r="CE67" s="99"/>
      <c r="CF67" s="99"/>
      <c r="CG67" s="99"/>
      <c r="CH67" s="99"/>
      <c r="CI67" s="99"/>
      <c r="CJ67" s="99"/>
    </row>
    <row r="68" spans="1:88">
      <c r="A68" s="118" t="s">
        <v>28</v>
      </c>
      <c r="B68" s="102" t="s">
        <v>17</v>
      </c>
      <c r="C68" s="101" t="s">
        <v>71</v>
      </c>
      <c r="D68" s="118" t="s">
        <v>96</v>
      </c>
      <c r="E68" s="118" t="s">
        <v>97</v>
      </c>
      <c r="F68" s="20">
        <f>SUMPRODUCT(H68:AJ68,$H$1:$AJ$1)</f>
        <v>1671848.3042666307</v>
      </c>
      <c r="G68" s="103">
        <f>SUM(H68:AJ68)</f>
        <v>946.68964021919294</v>
      </c>
      <c r="H68" s="104">
        <f>'Distributor Secondary'!E15*'DSR con %'!H68</f>
        <v>43.694444444444443</v>
      </c>
      <c r="I68" s="104">
        <f>'Distributor Secondary'!F15*'DSR con %'!I68</f>
        <v>57.678571428571431</v>
      </c>
      <c r="J68" s="104">
        <f>'Distributor Secondary'!G15*'DSR con %'!J68</f>
        <v>93.571428571428569</v>
      </c>
      <c r="K68" s="104">
        <f>'Distributor Secondary'!H15*'DSR con %'!K68</f>
        <v>15.942857142857143</v>
      </c>
      <c r="L68" s="104">
        <f>'Distributor Secondary'!I15*'DSR con %'!L68</f>
        <v>58.214285714285715</v>
      </c>
      <c r="M68" s="104">
        <f>'Distributor Secondary'!J15*'DSR con %'!M68</f>
        <v>33.097345132743364</v>
      </c>
      <c r="N68" s="104">
        <f>'Distributor Secondary'!K15*'DSR con %'!N68</f>
        <v>32.978723404255319</v>
      </c>
      <c r="O68" s="104">
        <f>'Distributor Secondary'!L15*'DSR con %'!O68</f>
        <v>13.214285714285715</v>
      </c>
      <c r="P68" s="104">
        <f>'Distributor Secondary'!M15*'DSR con %'!P68</f>
        <v>66.986111111111114</v>
      </c>
      <c r="Q68" s="104">
        <f>'Distributor Secondary'!N15*'DSR con %'!Q68</f>
        <v>58.295964125560538</v>
      </c>
      <c r="R68" s="104">
        <f>'Distributor Secondary'!O15*'DSR con %'!R68</f>
        <v>55.211267605633807</v>
      </c>
      <c r="S68" s="104">
        <f>'Distributor Secondary'!P15*'DSR con %'!S68</f>
        <v>80.780487804878049</v>
      </c>
      <c r="T68" s="104">
        <f>'Distributor Secondary'!Q15*'DSR con %'!T68</f>
        <v>90.888888888888886</v>
      </c>
      <c r="U68" s="104">
        <f>'Distributor Secondary'!R15*'DSR con %'!U68</f>
        <v>24.846153846153847</v>
      </c>
      <c r="V68" s="104">
        <f>'Distributor Secondary'!S15*'DSR con %'!V68</f>
        <v>35.596899224806201</v>
      </c>
      <c r="W68" s="104">
        <f>'Distributor Secondary'!T15*'DSR con %'!W68</f>
        <v>17.256637168141594</v>
      </c>
      <c r="X68" s="104">
        <f>'Distributor Secondary'!U15*'DSR con %'!X68</f>
        <v>25.747572815533982</v>
      </c>
      <c r="Y68" s="104">
        <f>'Distributor Secondary'!V15*'DSR con %'!Y68</f>
        <v>27.647058823529413</v>
      </c>
      <c r="Z68" s="104">
        <f>'Distributor Secondary'!W15*'DSR con %'!Z68</f>
        <v>6.296875</v>
      </c>
      <c r="AA68" s="104">
        <f>'Distributor Secondary'!X15*'DSR con %'!AA68</f>
        <v>6.2</v>
      </c>
      <c r="AB68" s="104">
        <f>'Distributor Secondary'!Y15*'DSR con %'!AB68</f>
        <v>5.3793103448275863</v>
      </c>
      <c r="AC68" s="104">
        <f>'Distributor Secondary'!Z15*'DSR con %'!AC68</f>
        <v>6</v>
      </c>
      <c r="AD68" s="104">
        <f>'Distributor Secondary'!AA15*'DSR con %'!AD68</f>
        <v>11.578125</v>
      </c>
      <c r="AE68" s="104">
        <f>'Distributor Secondary'!AB15*'DSR con %'!AE68</f>
        <v>6.4105263157894736</v>
      </c>
      <c r="AF68" s="104">
        <f>'Distributor Secondary'!AC15*'DSR con %'!AF68</f>
        <v>8.53125</v>
      </c>
      <c r="AG68" s="104">
        <f>'Distributor Secondary'!AD15*'DSR con %'!AG68</f>
        <v>11.685039370078741</v>
      </c>
      <c r="AH68" s="104">
        <f>'Distributor Secondary'!AE15*'DSR con %'!AH68</f>
        <v>13.889763779527559</v>
      </c>
      <c r="AI68" s="104">
        <f>'Distributor Secondary'!AF15*'DSR con %'!AI68</f>
        <v>13.674418604651162</v>
      </c>
      <c r="AJ68" s="105">
        <f>'Distributor Secondary'!AG15*'DSR con %'!AJ68</f>
        <v>25.395348837209301</v>
      </c>
    </row>
    <row r="69" spans="1:88">
      <c r="A69" s="118" t="s">
        <v>28</v>
      </c>
      <c r="B69" s="102" t="s">
        <v>17</v>
      </c>
      <c r="C69" s="101" t="s">
        <v>71</v>
      </c>
      <c r="D69" s="118" t="s">
        <v>98</v>
      </c>
      <c r="E69" s="118" t="s">
        <v>99</v>
      </c>
      <c r="F69" s="20">
        <f>SUMPRODUCT(H69:AJ69,$H$1:$AJ$1)</f>
        <v>1249837.3712420431</v>
      </c>
      <c r="G69" s="103">
        <f>SUM(H69:AJ69)</f>
        <v>771.56984381522125</v>
      </c>
      <c r="H69" s="104">
        <f>'Distributor Secondary'!E15*'DSR con %'!H69</f>
        <v>40.333333333333329</v>
      </c>
      <c r="I69" s="104">
        <f>'Distributor Secondary'!F15*'DSR con %'!I69</f>
        <v>55.75595238095238</v>
      </c>
      <c r="J69" s="104">
        <f>'Distributor Secondary'!G15*'DSR con %'!J69</f>
        <v>90.452380952380949</v>
      </c>
      <c r="K69" s="104">
        <f>'Distributor Secondary'!H15*'DSR con %'!K69</f>
        <v>15.942857142857143</v>
      </c>
      <c r="L69" s="104">
        <f>'Distributor Secondary'!I15*'DSR con %'!L69</f>
        <v>56.273809523809526</v>
      </c>
      <c r="M69" s="104">
        <f>'Distributor Secondary'!J15*'DSR con %'!M69</f>
        <v>31.442477876106196</v>
      </c>
      <c r="N69" s="104">
        <f>'Distributor Secondary'!K15*'DSR con %'!N69</f>
        <v>31.659574468085104</v>
      </c>
      <c r="O69" s="104">
        <f>'Distributor Secondary'!L15*'DSR con %'!O69</f>
        <v>12.773809523809524</v>
      </c>
      <c r="P69" s="104">
        <f>'Distributor Secondary'!M15*'DSR con %'!P69</f>
        <v>61.833333333333329</v>
      </c>
      <c r="Q69" s="104">
        <f>'Distributor Secondary'!N15*'DSR con %'!Q69</f>
        <v>55.381165919282509</v>
      </c>
      <c r="R69" s="104">
        <f>'Distributor Secondary'!O15*'DSR con %'!R69</f>
        <v>37.95774647887324</v>
      </c>
      <c r="S69" s="104">
        <f>'Distributor Secondary'!P15*'DSR con %'!S69</f>
        <v>58.341463414634148</v>
      </c>
      <c r="T69" s="104">
        <f>'Distributor Secondary'!Q15*'DSR con %'!T69</f>
        <v>63.62222222222222</v>
      </c>
      <c r="U69" s="104">
        <f>'Distributor Secondary'!R15*'DSR con %'!U69</f>
        <v>18.26923076923077</v>
      </c>
      <c r="V69" s="104">
        <f>'Distributor Secondary'!S15*'DSR con %'!V69</f>
        <v>26.697674418604652</v>
      </c>
      <c r="W69" s="104">
        <f>'Distributor Secondary'!T15*'DSR con %'!W69</f>
        <v>12.424778761061948</v>
      </c>
      <c r="X69" s="104">
        <f>'Distributor Secondary'!U15*'DSR con %'!X69</f>
        <v>18.553398058252426</v>
      </c>
      <c r="Y69" s="104">
        <f>'Distributor Secondary'!V15*'DSR con %'!Y69</f>
        <v>11.058823529411764</v>
      </c>
      <c r="Z69" s="104">
        <f>'Distributor Secondary'!W15*'DSR con %'!Z69</f>
        <v>2.421875</v>
      </c>
      <c r="AA69" s="104">
        <f>'Distributor Secondary'!X15*'DSR con %'!AA69</f>
        <v>2.48</v>
      </c>
      <c r="AB69" s="104">
        <f>'Distributor Secondary'!Y15*'DSR con %'!AB69</f>
        <v>2.2413793103448278</v>
      </c>
      <c r="AC69" s="104">
        <f>'Distributor Secondary'!Z15*'DSR con %'!AC69</f>
        <v>2.5</v>
      </c>
      <c r="AD69" s="104">
        <f>'Distributor Secondary'!AA15*'DSR con %'!AD69</f>
        <v>4.453125</v>
      </c>
      <c r="AE69" s="104">
        <f>'Distributor Secondary'!AB15*'DSR con %'!AE69</f>
        <v>4.5789473684210522</v>
      </c>
      <c r="AF69" s="104">
        <f>'Distributor Secondary'!AC15*'DSR con %'!AF69</f>
        <v>6.09375</v>
      </c>
      <c r="AG69" s="104">
        <f>'Distributor Secondary'!AD15*'DSR con %'!AG69</f>
        <v>8.5551181102362204</v>
      </c>
      <c r="AH69" s="104">
        <f>'Distributor Secondary'!AE15*'DSR con %'!AH69</f>
        <v>10.169291338582676</v>
      </c>
      <c r="AI69" s="104">
        <f>'Distributor Secondary'!AF15*'DSR con %'!AI69</f>
        <v>10.255813953488373</v>
      </c>
      <c r="AJ69" s="105">
        <f>'Distributor Secondary'!AG15*'DSR con %'!AJ69</f>
        <v>19.046511627906977</v>
      </c>
    </row>
    <row r="70" spans="1:88">
      <c r="A70" s="118" t="s">
        <v>28</v>
      </c>
      <c r="B70" s="102" t="s">
        <v>17</v>
      </c>
      <c r="C70" s="101" t="s">
        <v>71</v>
      </c>
      <c r="D70" s="118" t="s">
        <v>100</v>
      </c>
      <c r="E70" s="118" t="s">
        <v>101</v>
      </c>
      <c r="F70" s="20">
        <f>SUMPRODUCT(H70:AJ70,$H$1:$AJ$1)</f>
        <v>1553281.4676772484</v>
      </c>
      <c r="G70" s="103">
        <f>SUM(H70:AJ70)</f>
        <v>955.51004024817576</v>
      </c>
      <c r="H70" s="104">
        <f>'Distributor Secondary'!E15*'DSR con %'!H70</f>
        <v>50.416666666666671</v>
      </c>
      <c r="I70" s="104">
        <f>'Distributor Secondary'!F15*'DSR con %'!I70</f>
        <v>67.291666666666671</v>
      </c>
      <c r="J70" s="104">
        <f>'Distributor Secondary'!G15*'DSR con %'!J70</f>
        <v>109.16666666666667</v>
      </c>
      <c r="K70" s="104">
        <f>'Distributor Secondary'!H15*'DSR con %'!K70</f>
        <v>18.600000000000001</v>
      </c>
      <c r="L70" s="104">
        <f>'Distributor Secondary'!I15*'DSR con %'!L70</f>
        <v>67.916666666666671</v>
      </c>
      <c r="M70" s="104">
        <f>'Distributor Secondary'!J15*'DSR con %'!M70</f>
        <v>39.716814159292035</v>
      </c>
      <c r="N70" s="104">
        <f>'Distributor Secondary'!K15*'DSR con %'!N70</f>
        <v>39.574468085106382</v>
      </c>
      <c r="O70" s="104">
        <f>'Distributor Secondary'!L15*'DSR con %'!O70</f>
        <v>15.416666666666668</v>
      </c>
      <c r="P70" s="104">
        <f>'Distributor Secondary'!M15*'DSR con %'!P70</f>
        <v>77.291666666666671</v>
      </c>
      <c r="Q70" s="104">
        <f>'Distributor Secondary'!N15*'DSR con %'!Q70</f>
        <v>68.497757847533634</v>
      </c>
      <c r="R70" s="104">
        <f>'Distributor Secondary'!O15*'DSR con %'!R70</f>
        <v>44.859154929577464</v>
      </c>
      <c r="S70" s="104">
        <f>'Distributor Secondary'!P15*'DSR con %'!S70</f>
        <v>70.308943089430898</v>
      </c>
      <c r="T70" s="104">
        <f>'Distributor Secondary'!Q15*'DSR con %'!T70</f>
        <v>81.800000000000011</v>
      </c>
      <c r="U70" s="104">
        <f>'Distributor Secondary'!R15*'DSR con %'!U70</f>
        <v>21.923076923076923</v>
      </c>
      <c r="V70" s="104">
        <f>'Distributor Secondary'!S15*'DSR con %'!V70</f>
        <v>31.782945736434112</v>
      </c>
      <c r="W70" s="104">
        <f>'Distributor Secondary'!T15*'DSR con %'!W70</f>
        <v>14.840707964601769</v>
      </c>
      <c r="X70" s="104">
        <f>'Distributor Secondary'!U15*'DSR con %'!X70</f>
        <v>22.339805825242721</v>
      </c>
      <c r="Y70" s="104">
        <f>'Distributor Secondary'!V15*'DSR con %'!Y70</f>
        <v>19.352941176470591</v>
      </c>
      <c r="Z70" s="104">
        <f>'Distributor Secondary'!W15*'DSR con %'!Z70</f>
        <v>4.359375</v>
      </c>
      <c r="AA70" s="104">
        <f>'Distributor Secondary'!X15*'DSR con %'!AA70</f>
        <v>4.3400000000000007</v>
      </c>
      <c r="AB70" s="104">
        <f>'Distributor Secondary'!Y15*'DSR con %'!AB70</f>
        <v>3.5862068965517242</v>
      </c>
      <c r="AC70" s="104">
        <f>'Distributor Secondary'!Z15*'DSR con %'!AC70</f>
        <v>4.5</v>
      </c>
      <c r="AD70" s="104">
        <f>'Distributor Secondary'!AA15*'DSR con %'!AD70</f>
        <v>8.015625</v>
      </c>
      <c r="AE70" s="104">
        <f>'Distributor Secondary'!AB15*'DSR con %'!AE70</f>
        <v>5.4947368421052634</v>
      </c>
      <c r="AF70" s="104">
        <f>'Distributor Secondary'!AC15*'DSR con %'!AF70</f>
        <v>7.3125</v>
      </c>
      <c r="AG70" s="104">
        <f>'Distributor Secondary'!AD15*'DSR con %'!AG70</f>
        <v>10.015748031496063</v>
      </c>
      <c r="AH70" s="104">
        <f>'Distributor Secondary'!AE15*'DSR con %'!AH70</f>
        <v>11.905511811023622</v>
      </c>
      <c r="AI70" s="104">
        <f>'Distributor Secondary'!AF15*'DSR con %'!AI70</f>
        <v>12.209302325581396</v>
      </c>
      <c r="AJ70" s="105">
        <f>'Distributor Secondary'!AG15*'DSR con %'!AJ70</f>
        <v>22.674418604651166</v>
      </c>
    </row>
    <row r="71" spans="1:88">
      <c r="A71" s="118" t="s">
        <v>28</v>
      </c>
      <c r="B71" s="102" t="s">
        <v>17</v>
      </c>
      <c r="C71" s="101" t="s">
        <v>71</v>
      </c>
      <c r="D71" s="118" t="s">
        <v>102</v>
      </c>
      <c r="E71" s="118" t="s">
        <v>103</v>
      </c>
      <c r="F71" s="20">
        <f>SUMPRODUCT(H71:AJ71,$H$1:$AJ$1)</f>
        <v>1664455.93673778</v>
      </c>
      <c r="G71" s="103">
        <f>SUM(H71:AJ71)</f>
        <v>1017.0869652779883</v>
      </c>
      <c r="H71" s="104">
        <f>'Distributor Secondary'!E15*'DSR con %'!H71</f>
        <v>53.777777777777771</v>
      </c>
      <c r="I71" s="104">
        <f>'Distributor Secondary'!F15*'DSR con %'!I71</f>
        <v>71.136904761904759</v>
      </c>
      <c r="J71" s="104">
        <f>'Distributor Secondary'!G15*'DSR con %'!J71</f>
        <v>115.4047619047619</v>
      </c>
      <c r="K71" s="104">
        <f>'Distributor Secondary'!H15*'DSR con %'!K71</f>
        <v>21.257142857142856</v>
      </c>
      <c r="L71" s="104">
        <f>'Distributor Secondary'!I15*'DSR con %'!L71</f>
        <v>71.797619047619051</v>
      </c>
      <c r="M71" s="104">
        <f>'Distributor Secondary'!J15*'DSR con %'!M71</f>
        <v>41.371681415929203</v>
      </c>
      <c r="N71" s="104">
        <f>'Distributor Secondary'!K15*'DSR con %'!N71</f>
        <v>40.893617021276597</v>
      </c>
      <c r="O71" s="104">
        <f>'Distributor Secondary'!L15*'DSR con %'!O71</f>
        <v>16.297619047619047</v>
      </c>
      <c r="P71" s="104">
        <f>'Distributor Secondary'!M15*'DSR con %'!P71</f>
        <v>82.444444444444443</v>
      </c>
      <c r="Q71" s="104">
        <f>'Distributor Secondary'!N15*'DSR con %'!Q71</f>
        <v>71.412556053811656</v>
      </c>
      <c r="R71" s="104">
        <f>'Distributor Secondary'!O15*'DSR con %'!R71</f>
        <v>51.760563380281688</v>
      </c>
      <c r="S71" s="104">
        <f>'Distributor Secondary'!P15*'DSR con %'!S71</f>
        <v>77.788617886178869</v>
      </c>
      <c r="T71" s="104">
        <f>'Distributor Secondary'!Q15*'DSR con %'!T71</f>
        <v>81.800000000000011</v>
      </c>
      <c r="U71" s="104">
        <f>'Distributor Secondary'!R15*'DSR con %'!U71</f>
        <v>24.115384615384617</v>
      </c>
      <c r="V71" s="104">
        <f>'Distributor Secondary'!S15*'DSR con %'!V71</f>
        <v>34.325581395348841</v>
      </c>
      <c r="W71" s="104">
        <f>'Distributor Secondary'!T15*'DSR con %'!W71</f>
        <v>16.221238938053098</v>
      </c>
      <c r="X71" s="104">
        <f>'Distributor Secondary'!U15*'DSR con %'!X71</f>
        <v>24.611650485436893</v>
      </c>
      <c r="Y71" s="104">
        <f>'Distributor Secondary'!V15*'DSR con %'!Y71</f>
        <v>19.352941176470591</v>
      </c>
      <c r="Z71" s="104">
        <f>'Distributor Secondary'!W15*'DSR con %'!Z71</f>
        <v>4.359375</v>
      </c>
      <c r="AA71" s="104">
        <f>'Distributor Secondary'!X15*'DSR con %'!AA71</f>
        <v>4.3400000000000007</v>
      </c>
      <c r="AB71" s="104">
        <f>'Distributor Secondary'!Y15*'DSR con %'!AB71</f>
        <v>3.5862068965517242</v>
      </c>
      <c r="AC71" s="104">
        <f>'Distributor Secondary'!Z15*'DSR con %'!AC71</f>
        <v>4.5</v>
      </c>
      <c r="AD71" s="104">
        <f>'Distributor Secondary'!AA15*'DSR con %'!AD71</f>
        <v>8.015625</v>
      </c>
      <c r="AE71" s="104">
        <f>'Distributor Secondary'!AB15*'DSR con %'!AE71</f>
        <v>6.1052631578947363</v>
      </c>
      <c r="AF71" s="104">
        <f>'Distributor Secondary'!AC15*'DSR con %'!AF71</f>
        <v>8.53125</v>
      </c>
      <c r="AG71" s="104">
        <f>'Distributor Secondary'!AD15*'DSR con %'!AG71</f>
        <v>11.059055118110235</v>
      </c>
      <c r="AH71" s="104">
        <f>'Distributor Secondary'!AE15*'DSR con %'!AH71</f>
        <v>13.145669291338582</v>
      </c>
      <c r="AI71" s="104">
        <f>'Distributor Secondary'!AF15*'DSR con %'!AI71</f>
        <v>13.186046511627907</v>
      </c>
      <c r="AJ71" s="105">
        <f>'Distributor Secondary'!AG15*'DSR con %'!AJ71</f>
        <v>24.488372093023258</v>
      </c>
    </row>
    <row r="72" spans="1:88">
      <c r="A72" s="118" t="s">
        <v>28</v>
      </c>
      <c r="B72" s="102" t="s">
        <v>17</v>
      </c>
      <c r="C72" s="101" t="s">
        <v>71</v>
      </c>
      <c r="D72" s="118" t="s">
        <v>104</v>
      </c>
      <c r="E72" s="118" t="s">
        <v>105</v>
      </c>
      <c r="F72" s="20">
        <f>SUMPRODUCT(H72:AJ72,$H$1:$AJ$1)</f>
        <v>2008143.9200762976</v>
      </c>
      <c r="G72" s="103">
        <f>SUM(H72:AJ72)</f>
        <v>1136.1435104394216</v>
      </c>
      <c r="H72" s="104">
        <f>'Distributor Secondary'!E15*'DSR con %'!H72</f>
        <v>53.777777777777771</v>
      </c>
      <c r="I72" s="104">
        <f>'Distributor Secondary'!F15*'DSR con %'!I72</f>
        <v>71.136904761904759</v>
      </c>
      <c r="J72" s="104">
        <f>'Distributor Secondary'!G15*'DSR con %'!J72</f>
        <v>115.4047619047619</v>
      </c>
      <c r="K72" s="104">
        <f>'Distributor Secondary'!H15*'DSR con %'!K72</f>
        <v>21.257142857142856</v>
      </c>
      <c r="L72" s="104">
        <f>'Distributor Secondary'!I15*'DSR con %'!L72</f>
        <v>71.797619047619051</v>
      </c>
      <c r="M72" s="104">
        <f>'Distributor Secondary'!J15*'DSR con %'!M72</f>
        <v>41.371681415929203</v>
      </c>
      <c r="N72" s="104">
        <f>'Distributor Secondary'!K15*'DSR con %'!N72</f>
        <v>40.893617021276597</v>
      </c>
      <c r="O72" s="104">
        <f>'Distributor Secondary'!L15*'DSR con %'!O72</f>
        <v>16.297619047619047</v>
      </c>
      <c r="P72" s="104">
        <f>'Distributor Secondary'!M15*'DSR con %'!P72</f>
        <v>82.444444444444443</v>
      </c>
      <c r="Q72" s="104">
        <f>'Distributor Secondary'!N15*'DSR con %'!Q72</f>
        <v>71.412556053811656</v>
      </c>
      <c r="R72" s="104">
        <f>'Distributor Secondary'!O15*'DSR con %'!R72</f>
        <v>55.211267605633807</v>
      </c>
      <c r="S72" s="104">
        <f>'Distributor Secondary'!P15*'DSR con %'!S72</f>
        <v>80.780487804878049</v>
      </c>
      <c r="T72" s="104">
        <f>'Distributor Secondary'!Q15*'DSR con %'!T72</f>
        <v>90.888888888888886</v>
      </c>
      <c r="U72" s="104">
        <f>'Distributor Secondary'!R15*'DSR con %'!U72</f>
        <v>24.846153846153847</v>
      </c>
      <c r="V72" s="104">
        <f>'Distributor Secondary'!S15*'DSR con %'!V72</f>
        <v>35.596899224806201</v>
      </c>
      <c r="W72" s="104">
        <f>'Distributor Secondary'!T15*'DSR con %'!W72</f>
        <v>17.256637168141594</v>
      </c>
      <c r="X72" s="104">
        <f>'Distributor Secondary'!U15*'DSR con %'!X72</f>
        <v>25.747572815533982</v>
      </c>
      <c r="Y72" s="104">
        <f>'Distributor Secondary'!V15*'DSR con %'!Y72</f>
        <v>63.588235294117645</v>
      </c>
      <c r="Z72" s="104">
        <f>'Distributor Secondary'!W15*'DSR con %'!Z72</f>
        <v>13.5625</v>
      </c>
      <c r="AA72" s="104">
        <f>'Distributor Secondary'!X15*'DSR con %'!AA72</f>
        <v>13.64</v>
      </c>
      <c r="AB72" s="104">
        <f>'Distributor Secondary'!Y15*'DSR con %'!AB72</f>
        <v>11.206896551724137</v>
      </c>
      <c r="AC72" s="104">
        <f>'Distributor Secondary'!Z15*'DSR con %'!AC72</f>
        <v>13.5</v>
      </c>
      <c r="AD72" s="104">
        <f>'Distributor Secondary'!AA15*'DSR con %'!AD72</f>
        <v>24.9375</v>
      </c>
      <c r="AE72" s="104">
        <f>'Distributor Secondary'!AB15*'DSR con %'!AE72</f>
        <v>6.4105263157894736</v>
      </c>
      <c r="AF72" s="104">
        <f>'Distributor Secondary'!AC15*'DSR con %'!AF72</f>
        <v>8.53125</v>
      </c>
      <c r="AG72" s="104">
        <f>'Distributor Secondary'!AD15*'DSR con %'!AG72</f>
        <v>11.685039370078741</v>
      </c>
      <c r="AH72" s="104">
        <f>'Distributor Secondary'!AE15*'DSR con %'!AH72</f>
        <v>13.889763779527559</v>
      </c>
      <c r="AI72" s="104">
        <f>'Distributor Secondary'!AF15*'DSR con %'!AI72</f>
        <v>13.674418604651162</v>
      </c>
      <c r="AJ72" s="105">
        <f>'Distributor Secondary'!AG15*'DSR con %'!AJ72</f>
        <v>25.395348837209301</v>
      </c>
    </row>
    <row r="73" spans="1:88" s="110" customFormat="1">
      <c r="A73" s="119"/>
      <c r="B73" s="107"/>
      <c r="C73" s="106"/>
      <c r="D73" s="119"/>
      <c r="E73" s="119"/>
      <c r="F73" s="37">
        <f>SUM(F68:F72)</f>
        <v>8147567</v>
      </c>
      <c r="G73" s="117">
        <f>SUM(G68:G72)</f>
        <v>4827</v>
      </c>
      <c r="H73" s="108">
        <f>SUM(H68:H72)</f>
        <v>242</v>
      </c>
      <c r="I73" s="108">
        <f t="shared" ref="I73:AJ73" si="17">SUM(I68:I72)</f>
        <v>323</v>
      </c>
      <c r="J73" s="108">
        <f t="shared" si="17"/>
        <v>524</v>
      </c>
      <c r="K73" s="108">
        <f t="shared" si="17"/>
        <v>93</v>
      </c>
      <c r="L73" s="108">
        <f t="shared" si="17"/>
        <v>326</v>
      </c>
      <c r="M73" s="108">
        <f t="shared" si="17"/>
        <v>187</v>
      </c>
      <c r="N73" s="108">
        <f t="shared" si="17"/>
        <v>186</v>
      </c>
      <c r="O73" s="108">
        <f t="shared" si="17"/>
        <v>74.000000000000014</v>
      </c>
      <c r="P73" s="108">
        <f t="shared" si="17"/>
        <v>371.00000000000006</v>
      </c>
      <c r="Q73" s="108">
        <f t="shared" si="17"/>
        <v>325</v>
      </c>
      <c r="R73" s="108">
        <f t="shared" si="17"/>
        <v>245</v>
      </c>
      <c r="S73" s="108">
        <f t="shared" si="17"/>
        <v>368</v>
      </c>
      <c r="T73" s="108">
        <f t="shared" si="17"/>
        <v>409</v>
      </c>
      <c r="U73" s="108">
        <f t="shared" si="17"/>
        <v>114</v>
      </c>
      <c r="V73" s="108">
        <f t="shared" si="17"/>
        <v>164.00000000000003</v>
      </c>
      <c r="W73" s="108">
        <f t="shared" si="17"/>
        <v>78</v>
      </c>
      <c r="X73" s="108">
        <f t="shared" si="17"/>
        <v>117.00000000000001</v>
      </c>
      <c r="Y73" s="108">
        <f t="shared" si="17"/>
        <v>141</v>
      </c>
      <c r="Z73" s="108">
        <f t="shared" si="17"/>
        <v>31</v>
      </c>
      <c r="AA73" s="108">
        <f t="shared" si="17"/>
        <v>31</v>
      </c>
      <c r="AB73" s="108">
        <f t="shared" si="17"/>
        <v>26</v>
      </c>
      <c r="AC73" s="108">
        <f t="shared" si="17"/>
        <v>31</v>
      </c>
      <c r="AD73" s="108">
        <f t="shared" si="17"/>
        <v>57</v>
      </c>
      <c r="AE73" s="108">
        <f t="shared" si="17"/>
        <v>29</v>
      </c>
      <c r="AF73" s="108">
        <f t="shared" si="17"/>
        <v>39</v>
      </c>
      <c r="AG73" s="108">
        <f t="shared" si="17"/>
        <v>53</v>
      </c>
      <c r="AH73" s="108">
        <f t="shared" si="17"/>
        <v>63</v>
      </c>
      <c r="AI73" s="108">
        <f t="shared" si="17"/>
        <v>63</v>
      </c>
      <c r="AJ73" s="105">
        <f t="shared" si="17"/>
        <v>117</v>
      </c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99"/>
      <c r="CF73" s="99"/>
      <c r="CG73" s="99"/>
      <c r="CH73" s="99"/>
      <c r="CI73" s="99"/>
      <c r="CJ73" s="99"/>
    </row>
    <row r="74" spans="1:88">
      <c r="A74" s="118" t="s">
        <v>29</v>
      </c>
      <c r="B74" s="102" t="s">
        <v>17</v>
      </c>
      <c r="C74" s="101" t="s">
        <v>17</v>
      </c>
      <c r="D74" s="118" t="s">
        <v>112</v>
      </c>
      <c r="E74" s="118" t="s">
        <v>113</v>
      </c>
      <c r="F74" s="20">
        <f t="shared" ref="F74:F79" si="18">SUMPRODUCT(H74:AJ74,$H$1:$AJ$1)</f>
        <v>986829.90809107479</v>
      </c>
      <c r="G74" s="103">
        <f t="shared" ref="G74:G79" si="19">SUM(H74:AJ74)</f>
        <v>516.65097184109891</v>
      </c>
      <c r="H74" s="104">
        <f>'Distributor Secondary'!E16*'DSR con %'!H74</f>
        <v>21.29032258064516</v>
      </c>
      <c r="I74" s="104">
        <f>'Distributor Secondary'!F16*'DSR con %'!I74</f>
        <v>16.221198156682028</v>
      </c>
      <c r="J74" s="104">
        <f>'Distributor Secondary'!G16*'DSR con %'!J74</f>
        <v>26.359447004608295</v>
      </c>
      <c r="K74" s="104">
        <f>'Distributor Secondary'!H16*'DSR con %'!K74</f>
        <v>11.086956521739131</v>
      </c>
      <c r="L74" s="104">
        <f>'Distributor Secondary'!I16*'DSR con %'!L74</f>
        <v>44.091743119266056</v>
      </c>
      <c r="M74" s="104">
        <f>'Distributor Secondary'!J16*'DSR con %'!M74</f>
        <v>25.027397260273972</v>
      </c>
      <c r="N74" s="104">
        <f>'Distributor Secondary'!K16*'DSR con %'!N74</f>
        <v>14.508287292817679</v>
      </c>
      <c r="O74" s="104">
        <f>'Distributor Secondary'!L16*'DSR con %'!O74</f>
        <v>8.5458715596330279</v>
      </c>
      <c r="P74" s="104">
        <f>'Distributor Secondary'!M16*'DSR con %'!P74</f>
        <v>34.105263157894733</v>
      </c>
      <c r="Q74" s="104">
        <f>'Distributor Secondary'!N16*'DSR con %'!Q74</f>
        <v>25.72318339100346</v>
      </c>
      <c r="R74" s="104">
        <f>'Distributor Secondary'!O16*'DSR con %'!R74</f>
        <v>28.210526315789473</v>
      </c>
      <c r="S74" s="104">
        <f>'Distributor Secondary'!P16*'DSR con %'!S74</f>
        <v>52.367816091954019</v>
      </c>
      <c r="T74" s="104">
        <f>'Distributor Secondary'!Q16*'DSR con %'!T74</f>
        <v>36.408163265306122</v>
      </c>
      <c r="U74" s="104">
        <f>'Distributor Secondary'!R16*'DSR con %'!U74</f>
        <v>11.22754491017964</v>
      </c>
      <c r="V74" s="104">
        <f>'Distributor Secondary'!S16*'DSR con %'!V74</f>
        <v>20.788321167883211</v>
      </c>
      <c r="W74" s="104">
        <f>'Distributor Secondary'!T16*'DSR con %'!W74</f>
        <v>11.639004149377595</v>
      </c>
      <c r="X74" s="104">
        <f>'Distributor Secondary'!U16*'DSR con %'!X74</f>
        <v>16.548484848484851</v>
      </c>
      <c r="Y74" s="104">
        <f>'Distributor Secondary'!V16*'DSR con %'!Y74</f>
        <v>28.233333333333331</v>
      </c>
      <c r="Z74" s="104">
        <f>'Distributor Secondary'!W16*'DSR con %'!Z74</f>
        <v>10.266666666666667</v>
      </c>
      <c r="AA74" s="104">
        <f>'Distributor Secondary'!X16*'DSR con %'!AA74</f>
        <v>9.3333333333333339</v>
      </c>
      <c r="AB74" s="104">
        <f>'Distributor Secondary'!Y16*'DSR con %'!AB74</f>
        <v>5.8840579710144931</v>
      </c>
      <c r="AC74" s="104">
        <f>'Distributor Secondary'!Z16*'DSR con %'!AC74</f>
        <v>5.2027027027027026</v>
      </c>
      <c r="AD74" s="104">
        <f>'Distributor Secondary'!AA16*'DSR con %'!AD74</f>
        <v>12.828947368421053</v>
      </c>
      <c r="AE74" s="104">
        <f>'Distributor Secondary'!AB16*'DSR con %'!AE74</f>
        <v>4.349514563106796</v>
      </c>
      <c r="AF74" s="104">
        <f>'Distributor Secondary'!AC16*'DSR con %'!AF74</f>
        <v>4.7647058823529411</v>
      </c>
      <c r="AG74" s="104">
        <f>'Distributor Secondary'!AD16*'DSR con %'!AG74</f>
        <v>4.07380073800738</v>
      </c>
      <c r="AH74" s="104">
        <f>'Distributor Secondary'!AE16*'DSR con %'!AH74</f>
        <v>4.819852941176471</v>
      </c>
      <c r="AI74" s="104">
        <f>'Distributor Secondary'!AF16*'DSR con %'!AI74</f>
        <v>7.9051094890510951</v>
      </c>
      <c r="AJ74" s="105">
        <f>'Distributor Secondary'!AG16*'DSR con %'!AJ74</f>
        <v>14.839416058394161</v>
      </c>
    </row>
    <row r="75" spans="1:88">
      <c r="A75" s="118" t="s">
        <v>29</v>
      </c>
      <c r="B75" s="102" t="s">
        <v>17</v>
      </c>
      <c r="C75" s="101" t="s">
        <v>17</v>
      </c>
      <c r="D75" s="118" t="s">
        <v>114</v>
      </c>
      <c r="E75" s="118" t="s">
        <v>115</v>
      </c>
      <c r="F75" s="20">
        <f t="shared" si="18"/>
        <v>1374243.9399386835</v>
      </c>
      <c r="G75" s="103">
        <f t="shared" si="19"/>
        <v>847.30996029290634</v>
      </c>
      <c r="H75" s="104">
        <f>'Distributor Secondary'!E16*'DSR con %'!H75</f>
        <v>46.838709677419359</v>
      </c>
      <c r="I75" s="104">
        <f>'Distributor Secondary'!F16*'DSR con %'!I75</f>
        <v>68.129032258064512</v>
      </c>
      <c r="J75" s="104">
        <f>'Distributor Secondary'!G16*'DSR con %'!J75</f>
        <v>110.70967741935483</v>
      </c>
      <c r="K75" s="104">
        <f>'Distributor Secondary'!H16*'DSR con %'!K75</f>
        <v>15.521739130434783</v>
      </c>
      <c r="L75" s="104">
        <f>'Distributor Secondary'!I16*'DSR con %'!L75</f>
        <v>75.11926605504587</v>
      </c>
      <c r="M75" s="104">
        <f>'Distributor Secondary'!J16*'DSR con %'!M75</f>
        <v>31.979452054794518</v>
      </c>
      <c r="N75" s="104">
        <f>'Distributor Secondary'!K16*'DSR con %'!N75</f>
        <v>37.944751381215468</v>
      </c>
      <c r="O75" s="104">
        <f>'Distributor Secondary'!L16*'DSR con %'!O75</f>
        <v>13.376146788990827</v>
      </c>
      <c r="P75" s="104">
        <f>'Distributor Secondary'!M16*'DSR con %'!P75</f>
        <v>51.15789473684211</v>
      </c>
      <c r="Q75" s="104">
        <f>'Distributor Secondary'!N16*'DSR con %'!Q75</f>
        <v>66.145328719723182</v>
      </c>
      <c r="R75" s="104">
        <f>'Distributor Secondary'!O16*'DSR con %'!R75</f>
        <v>49.368421052631575</v>
      </c>
      <c r="S75" s="104">
        <f>'Distributor Secondary'!P16*'DSR con %'!S75</f>
        <v>47.747126436781613</v>
      </c>
      <c r="T75" s="104">
        <f>'Distributor Secondary'!Q16*'DSR con %'!T75</f>
        <v>54.612244897959179</v>
      </c>
      <c r="U75" s="104">
        <f>'Distributor Secondary'!R16*'DSR con %'!U75</f>
        <v>17.21556886227545</v>
      </c>
      <c r="V75" s="104">
        <f>'Distributor Secondary'!S16*'DSR con %'!V75</f>
        <v>24.686131386861312</v>
      </c>
      <c r="W75" s="104">
        <f>'Distributor Secondary'!T16*'DSR con %'!W75</f>
        <v>10.580912863070539</v>
      </c>
      <c r="X75" s="104">
        <f>'Distributor Secondary'!U16*'DSR con %'!X75</f>
        <v>15.393939393939394</v>
      </c>
      <c r="Y75" s="104">
        <f>'Distributor Secondary'!V16*'DSR con %'!Y75</f>
        <v>20.533333333333331</v>
      </c>
      <c r="Z75" s="104">
        <f>'Distributor Secondary'!W16*'DSR con %'!Z75</f>
        <v>4.666666666666667</v>
      </c>
      <c r="AA75" s="104">
        <f>'Distributor Secondary'!X16*'DSR con %'!AA75</f>
        <v>5.833333333333333</v>
      </c>
      <c r="AB75" s="104">
        <f>'Distributor Secondary'!Y16*'DSR con %'!AB75</f>
        <v>4.2028985507246377</v>
      </c>
      <c r="AC75" s="104">
        <f>'Distributor Secondary'!Z16*'DSR con %'!AC75</f>
        <v>5.2027027027027026</v>
      </c>
      <c r="AD75" s="104">
        <f>'Distributor Secondary'!AA16*'DSR con %'!AD75</f>
        <v>12.828947368421053</v>
      </c>
      <c r="AE75" s="104">
        <f>'Distributor Secondary'!AB16*'DSR con %'!AE75</f>
        <v>5.9029126213592233</v>
      </c>
      <c r="AF75" s="104">
        <f>'Distributor Secondary'!AC16*'DSR con %'!AF75</f>
        <v>6.3529411764705888</v>
      </c>
      <c r="AG75" s="104">
        <f>'Distributor Secondary'!AD16*'DSR con %'!AG75</f>
        <v>8.1476014760147599</v>
      </c>
      <c r="AH75" s="104">
        <f>'Distributor Secondary'!AE16*'DSR con %'!AH75</f>
        <v>8.382352941176471</v>
      </c>
      <c r="AI75" s="104">
        <f>'Distributor Secondary'!AF16*'DSR con %'!AI75</f>
        <v>9.9854014598540157</v>
      </c>
      <c r="AJ75" s="105">
        <f>'Distributor Secondary'!AG16*'DSR con %'!AJ75</f>
        <v>18.744525547445257</v>
      </c>
    </row>
    <row r="76" spans="1:88">
      <c r="A76" s="118" t="s">
        <v>29</v>
      </c>
      <c r="B76" s="102" t="s">
        <v>17</v>
      </c>
      <c r="C76" s="101" t="s">
        <v>17</v>
      </c>
      <c r="D76" s="118" t="s">
        <v>116</v>
      </c>
      <c r="E76" s="118" t="s">
        <v>117</v>
      </c>
      <c r="F76" s="20">
        <f t="shared" si="18"/>
        <v>1772549.2107565901</v>
      </c>
      <c r="G76" s="103">
        <f t="shared" si="19"/>
        <v>1060.1939440530364</v>
      </c>
      <c r="H76" s="104">
        <f>'Distributor Secondary'!E16*'DSR con %'!H76</f>
        <v>28.387096774193548</v>
      </c>
      <c r="I76" s="104">
        <f>'Distributor Secondary'!F16*'DSR con %'!I76</f>
        <v>82.728110599078349</v>
      </c>
      <c r="J76" s="104">
        <f>'Distributor Secondary'!G16*'DSR con %'!J76</f>
        <v>134.43317972350232</v>
      </c>
      <c r="K76" s="104">
        <f>'Distributor Secondary'!H16*'DSR con %'!K76</f>
        <v>26.608695652173914</v>
      </c>
      <c r="L76" s="104">
        <f>'Distributor Secondary'!I16*'DSR con %'!L76</f>
        <v>53.889908256880737</v>
      </c>
      <c r="M76" s="104">
        <f>'Distributor Secondary'!J16*'DSR con %'!M76</f>
        <v>41.712328767123289</v>
      </c>
      <c r="N76" s="104">
        <f>'Distributor Secondary'!K16*'DSR con %'!N76</f>
        <v>25.66850828729282</v>
      </c>
      <c r="O76" s="104">
        <f>'Distributor Secondary'!L16*'DSR con %'!O76</f>
        <v>10.775229357798166</v>
      </c>
      <c r="P76" s="104">
        <f>'Distributor Secondary'!M16*'DSR con %'!P76</f>
        <v>119.36842105263156</v>
      </c>
      <c r="Q76" s="104">
        <f>'Distributor Secondary'!N16*'DSR con %'!Q76</f>
        <v>44.096885813148788</v>
      </c>
      <c r="R76" s="104">
        <f>'Distributor Secondary'!O16*'DSR con %'!R76</f>
        <v>45.842105263157897</v>
      </c>
      <c r="S76" s="104">
        <f>'Distributor Secondary'!P16*'DSR con %'!S76</f>
        <v>66.229885057471265</v>
      </c>
      <c r="T76" s="104">
        <f>'Distributor Secondary'!Q16*'DSR con %'!T76</f>
        <v>109.22448979591836</v>
      </c>
      <c r="U76" s="104">
        <f>'Distributor Secondary'!R16*'DSR con %'!U76</f>
        <v>29.191616766467067</v>
      </c>
      <c r="V76" s="104">
        <f>'Distributor Secondary'!S16*'DSR con %'!V76</f>
        <v>44.175182481751825</v>
      </c>
      <c r="W76" s="104">
        <f>'Distributor Secondary'!T16*'DSR con %'!W76</f>
        <v>20.456431535269711</v>
      </c>
      <c r="X76" s="104">
        <f>'Distributor Secondary'!U16*'DSR con %'!X76</f>
        <v>20.781818181818181</v>
      </c>
      <c r="Y76" s="104">
        <f>'Distributor Secondary'!V16*'DSR con %'!Y76</f>
        <v>38.5</v>
      </c>
      <c r="Z76" s="104">
        <f>'Distributor Secondary'!W16*'DSR con %'!Z76</f>
        <v>6.5333333333333332</v>
      </c>
      <c r="AA76" s="104">
        <f>'Distributor Secondary'!X16*'DSR con %'!AA76</f>
        <v>6.4166666666666661</v>
      </c>
      <c r="AB76" s="104">
        <f>'Distributor Secondary'!Y16*'DSR con %'!AB76</f>
        <v>7.9855072463768115</v>
      </c>
      <c r="AC76" s="104">
        <f>'Distributor Secondary'!Z16*'DSR con %'!AC76</f>
        <v>8.986486486486486</v>
      </c>
      <c r="AD76" s="104">
        <f>'Distributor Secondary'!AA16*'DSR con %'!AD76</f>
        <v>11.118421052631579</v>
      </c>
      <c r="AE76" s="104">
        <f>'Distributor Secondary'!AB16*'DSR con %'!AE76</f>
        <v>5.9029126213592233</v>
      </c>
      <c r="AF76" s="104">
        <f>'Distributor Secondary'!AC16*'DSR con %'!AF76</f>
        <v>7.9411764705882355</v>
      </c>
      <c r="AG76" s="104">
        <f>'Distributor Secondary'!AD16*'DSR con %'!AG76</f>
        <v>10.981549815498155</v>
      </c>
      <c r="AH76" s="104">
        <f>'Distributor Secondary'!AE16*'DSR con %'!AH76</f>
        <v>16.345588235294116</v>
      </c>
      <c r="AI76" s="104">
        <f>'Distributor Secondary'!AF16*'DSR con %'!AI76</f>
        <v>12.481751824817518</v>
      </c>
      <c r="AJ76" s="105">
        <f>'Distributor Secondary'!AG16*'DSR con %'!AJ76</f>
        <v>23.430656934306569</v>
      </c>
    </row>
    <row r="77" spans="1:88">
      <c r="A77" s="118" t="s">
        <v>29</v>
      </c>
      <c r="B77" s="102" t="s">
        <v>17</v>
      </c>
      <c r="C77" s="101" t="s">
        <v>17</v>
      </c>
      <c r="D77" s="118" t="s">
        <v>118</v>
      </c>
      <c r="E77" s="118" t="s">
        <v>119</v>
      </c>
      <c r="F77" s="20">
        <f t="shared" si="18"/>
        <v>934165.22800446139</v>
      </c>
      <c r="G77" s="103">
        <f t="shared" si="19"/>
        <v>509.152402382991</v>
      </c>
      <c r="H77" s="104">
        <f>'Distributor Secondary'!E16*'DSR con %'!H77</f>
        <v>18.451612903225804</v>
      </c>
      <c r="I77" s="104">
        <f>'Distributor Secondary'!F16*'DSR con %'!I77</f>
        <v>32.442396313364057</v>
      </c>
      <c r="J77" s="104">
        <f>'Distributor Secondary'!G16*'DSR con %'!J77</f>
        <v>52.718894009216591</v>
      </c>
      <c r="K77" s="104">
        <f>'Distributor Secondary'!H16*'DSR con %'!K77</f>
        <v>13.304347826086957</v>
      </c>
      <c r="L77" s="104">
        <f>'Distributor Secondary'!I16*'DSR con %'!L77</f>
        <v>17.963302752293579</v>
      </c>
      <c r="M77" s="104">
        <f>'Distributor Secondary'!J16*'DSR con %'!M77</f>
        <v>9.7328767123287658</v>
      </c>
      <c r="N77" s="104">
        <f>'Distributor Secondary'!K16*'DSR con %'!N77</f>
        <v>15.624309392265193</v>
      </c>
      <c r="O77" s="104">
        <f>'Distributor Secondary'!L16*'DSR con %'!O77</f>
        <v>3.7155963302752295</v>
      </c>
      <c r="P77" s="104">
        <f>'Distributor Secondary'!M16*'DSR con %'!P77</f>
        <v>46.89473684210526</v>
      </c>
      <c r="Q77" s="104">
        <f>'Distributor Secondary'!N16*'DSR con %'!Q77</f>
        <v>28.173010380622838</v>
      </c>
      <c r="R77" s="104">
        <f>'Distributor Secondary'!O16*'DSR con %'!R77</f>
        <v>28.210526315789473</v>
      </c>
      <c r="S77" s="104">
        <f>'Distributor Secondary'!P16*'DSR con %'!S77</f>
        <v>44.666666666666664</v>
      </c>
      <c r="T77" s="104">
        <f>'Distributor Secondary'!Q16*'DSR con %'!T77</f>
        <v>36.408163265306122</v>
      </c>
      <c r="U77" s="104">
        <f>'Distributor Secondary'!R16*'DSR con %'!U77</f>
        <v>9.7305389221556897</v>
      </c>
      <c r="V77" s="104">
        <f>'Distributor Secondary'!S16*'DSR con %'!V77</f>
        <v>23.386861313868614</v>
      </c>
      <c r="W77" s="104">
        <f>'Distributor Secondary'!T16*'DSR con %'!W77</f>
        <v>13.402489626556017</v>
      </c>
      <c r="X77" s="104">
        <f>'Distributor Secondary'!U16*'DSR con %'!X77</f>
        <v>13.854545454545454</v>
      </c>
      <c r="Y77" s="104">
        <f>'Distributor Secondary'!V16*'DSR con %'!Y77</f>
        <v>28.233333333333331</v>
      </c>
      <c r="Z77" s="104">
        <f>'Distributor Secondary'!W16*'DSR con %'!Z77</f>
        <v>5.1333333333333337</v>
      </c>
      <c r="AA77" s="104">
        <f>'Distributor Secondary'!X16*'DSR con %'!AA77</f>
        <v>5.25</v>
      </c>
      <c r="AB77" s="104">
        <f>'Distributor Secondary'!Y16*'DSR con %'!AB77</f>
        <v>4.6231884057971007</v>
      </c>
      <c r="AC77" s="104">
        <f>'Distributor Secondary'!Z16*'DSR con %'!AC77</f>
        <v>5.6756756756756763</v>
      </c>
      <c r="AD77" s="104">
        <f>'Distributor Secondary'!AA16*'DSR con %'!AD77</f>
        <v>12.828947368421053</v>
      </c>
      <c r="AE77" s="104">
        <f>'Distributor Secondary'!AB16*'DSR con %'!AE77</f>
        <v>3.7281553398058254</v>
      </c>
      <c r="AF77" s="104">
        <f>'Distributor Secondary'!AC16*'DSR con %'!AF77</f>
        <v>5.2941176470588234</v>
      </c>
      <c r="AG77" s="104">
        <f>'Distributor Secondary'!AD16*'DSR con %'!AG77</f>
        <v>3.1881918819188195</v>
      </c>
      <c r="AH77" s="104">
        <f>'Distributor Secondary'!AE16*'DSR con %'!AH77</f>
        <v>3.7720588235294117</v>
      </c>
      <c r="AI77" s="104">
        <f>'Distributor Secondary'!AF16*'DSR con %'!AI77</f>
        <v>7.9051094890510951</v>
      </c>
      <c r="AJ77" s="105">
        <f>'Distributor Secondary'!AG16*'DSR con %'!AJ77</f>
        <v>14.839416058394161</v>
      </c>
    </row>
    <row r="78" spans="1:88">
      <c r="A78" s="101" t="s">
        <v>29</v>
      </c>
      <c r="B78" s="102" t="s">
        <v>17</v>
      </c>
      <c r="C78" s="101" t="s">
        <v>17</v>
      </c>
      <c r="D78" s="101" t="s">
        <v>120</v>
      </c>
      <c r="E78" s="101" t="s">
        <v>121</v>
      </c>
      <c r="F78" s="20">
        <f t="shared" si="18"/>
        <v>1823752.6248381324</v>
      </c>
      <c r="G78" s="103">
        <f t="shared" si="19"/>
        <v>1232.3665584834616</v>
      </c>
      <c r="H78" s="104">
        <f>'Distributor Secondary'!E16*'DSR con %'!H78</f>
        <v>80.903225806451616</v>
      </c>
      <c r="I78" s="104">
        <f>'Distributor Secondary'!F16*'DSR con %'!I78</f>
        <v>87.594470046082947</v>
      </c>
      <c r="J78" s="104">
        <f>'Distributor Secondary'!G16*'DSR con %'!J78</f>
        <v>142.34101382488478</v>
      </c>
      <c r="K78" s="104">
        <f>'Distributor Secondary'!H16*'DSR con %'!K78</f>
        <v>15.521739130434783</v>
      </c>
      <c r="L78" s="104">
        <f>'Distributor Secondary'!I16*'DSR con %'!L78</f>
        <v>65.321100917431195</v>
      </c>
      <c r="M78" s="104">
        <f>'Distributor Secondary'!J16*'DSR con %'!M78</f>
        <v>37.541095890410958</v>
      </c>
      <c r="N78" s="104">
        <f>'Distributor Secondary'!K16*'DSR con %'!N78</f>
        <v>70.309392265193367</v>
      </c>
      <c r="O78" s="104">
        <f>'Distributor Secondary'!L16*'DSR con %'!O78</f>
        <v>26.009174311926607</v>
      </c>
      <c r="P78" s="104">
        <f>'Distributor Secondary'!M16*'DSR con %'!P78</f>
        <v>85.263157894736835</v>
      </c>
      <c r="Q78" s="104">
        <f>'Distributor Secondary'!N16*'DSR con %'!Q78</f>
        <v>123.71626297577856</v>
      </c>
      <c r="R78" s="104">
        <f>'Distributor Secondary'!O16*'DSR con %'!R78</f>
        <v>56.421052631578945</v>
      </c>
      <c r="S78" s="104">
        <f>'Distributor Secondary'!P16*'DSR con %'!S78</f>
        <v>103.19540229885058</v>
      </c>
      <c r="T78" s="104">
        <f>'Distributor Secondary'!Q16*'DSR con %'!T78</f>
        <v>100.12244897959184</v>
      </c>
      <c r="U78" s="104">
        <f>'Distributor Secondary'!R16*'DSR con %'!U78</f>
        <v>36.676646706586823</v>
      </c>
      <c r="V78" s="104">
        <f>'Distributor Secondary'!S16*'DSR con %'!V78</f>
        <v>36.379562043795623</v>
      </c>
      <c r="W78" s="104">
        <f>'Distributor Secondary'!T16*'DSR con %'!W78</f>
        <v>16.57676348547718</v>
      </c>
      <c r="X78" s="104">
        <f>'Distributor Secondary'!U16*'DSR con %'!X78</f>
        <v>32.712121212121211</v>
      </c>
      <c r="Y78" s="104">
        <f>'Distributor Secondary'!V16*'DSR con %'!Y78</f>
        <v>20.533333333333331</v>
      </c>
      <c r="Z78" s="104">
        <f>'Distributor Secondary'!W16*'DSR con %'!Z78</f>
        <v>4.666666666666667</v>
      </c>
      <c r="AA78" s="104">
        <f>'Distributor Secondary'!X16*'DSR con %'!AA78</f>
        <v>4.666666666666667</v>
      </c>
      <c r="AB78" s="104">
        <f>'Distributor Secondary'!Y16*'DSR con %'!AB78</f>
        <v>2.1014492753623188</v>
      </c>
      <c r="AC78" s="104">
        <f>'Distributor Secondary'!Z16*'DSR con %'!AC78</f>
        <v>6.1486486486486491</v>
      </c>
      <c r="AD78" s="104">
        <f>'Distributor Secondary'!AA16*'DSR con %'!AD78</f>
        <v>7.697368421052631</v>
      </c>
      <c r="AE78" s="104">
        <f>'Distributor Secondary'!AB16*'DSR con %'!AE78</f>
        <v>6.8349514563106792</v>
      </c>
      <c r="AF78" s="104">
        <f>'Distributor Secondary'!AC16*'DSR con %'!AF78</f>
        <v>6.8823529411764701</v>
      </c>
      <c r="AG78" s="104">
        <f>'Distributor Secondary'!AD16*'DSR con %'!AG78</f>
        <v>11.335793357933579</v>
      </c>
      <c r="AH78" s="104">
        <f>'Distributor Secondary'!AE16*'DSR con %'!AH78</f>
        <v>12.573529411764705</v>
      </c>
      <c r="AI78" s="104">
        <f>'Distributor Secondary'!AF16*'DSR con %'!AI78</f>
        <v>11.233576642335766</v>
      </c>
      <c r="AJ78" s="105">
        <f>'Distributor Secondary'!AG16*'DSR con %'!AJ78</f>
        <v>21.087591240875913</v>
      </c>
    </row>
    <row r="79" spans="1:88">
      <c r="A79" s="101" t="s">
        <v>29</v>
      </c>
      <c r="B79" s="102" t="s">
        <v>17</v>
      </c>
      <c r="C79" s="101" t="s">
        <v>17</v>
      </c>
      <c r="D79" s="101" t="s">
        <v>122</v>
      </c>
      <c r="E79" s="101" t="s">
        <v>123</v>
      </c>
      <c r="F79" s="20">
        <f t="shared" si="18"/>
        <v>1488907.0883710582</v>
      </c>
      <c r="G79" s="103">
        <f t="shared" si="19"/>
        <v>1046.326162946506</v>
      </c>
      <c r="H79" s="104">
        <f>'Distributor Secondary'!E16*'DSR con %'!H79</f>
        <v>68.129032258064512</v>
      </c>
      <c r="I79" s="104">
        <f>'Distributor Secondary'!F16*'DSR con %'!I79</f>
        <v>64.884792626728114</v>
      </c>
      <c r="J79" s="104">
        <f>'Distributor Secondary'!G16*'DSR con %'!J79</f>
        <v>105.43778801843318</v>
      </c>
      <c r="K79" s="104">
        <f>'Distributor Secondary'!H16*'DSR con %'!K79</f>
        <v>19.956521739130437</v>
      </c>
      <c r="L79" s="104">
        <f>'Distributor Secondary'!I16*'DSR con %'!L79</f>
        <v>99.614678899082563</v>
      </c>
      <c r="M79" s="104">
        <f>'Distributor Secondary'!J16*'DSR con %'!M79</f>
        <v>57.006849315068493</v>
      </c>
      <c r="N79" s="104">
        <f>'Distributor Secondary'!K16*'DSR con %'!N79</f>
        <v>37.944751381215468</v>
      </c>
      <c r="O79" s="104">
        <f>'Distributor Secondary'!L16*'DSR con %'!O79</f>
        <v>18.577981651376149</v>
      </c>
      <c r="P79" s="104">
        <f>'Distributor Secondary'!M16*'DSR con %'!P79</f>
        <v>68.210526315789465</v>
      </c>
      <c r="Q79" s="104">
        <f>'Distributor Secondary'!N16*'DSR con %'!Q79</f>
        <v>66.145328719723182</v>
      </c>
      <c r="R79" s="104">
        <f>'Distributor Secondary'!O16*'DSR con %'!R79</f>
        <v>59.94736842105263</v>
      </c>
      <c r="S79" s="104">
        <f>'Distributor Secondary'!P16*'DSR con %'!S79</f>
        <v>87.793103448275872</v>
      </c>
      <c r="T79" s="104">
        <f>'Distributor Secondary'!Q16*'DSR con %'!T79</f>
        <v>109.22448979591836</v>
      </c>
      <c r="U79" s="104">
        <f>'Distributor Secondary'!R16*'DSR con %'!U79</f>
        <v>20.958083832335326</v>
      </c>
      <c r="V79" s="104">
        <f>'Distributor Secondary'!S16*'DSR con %'!V79</f>
        <v>28.583941605839417</v>
      </c>
      <c r="W79" s="104">
        <f>'Distributor Secondary'!T16*'DSR con %'!W79</f>
        <v>12.344398340248963</v>
      </c>
      <c r="X79" s="104">
        <f>'Distributor Secondary'!U16*'DSR con %'!X79</f>
        <v>27.709090909090907</v>
      </c>
      <c r="Y79" s="104">
        <f>'Distributor Secondary'!V16*'DSR con %'!Y79</f>
        <v>17.966666666666669</v>
      </c>
      <c r="Z79" s="104">
        <f>'Distributor Secondary'!W16*'DSR con %'!Z79</f>
        <v>3.7333333333333334</v>
      </c>
      <c r="AA79" s="104">
        <f>'Distributor Secondary'!X16*'DSR con %'!AA79</f>
        <v>3.5</v>
      </c>
      <c r="AB79" s="104">
        <f>'Distributor Secondary'!Y16*'DSR con %'!AB79</f>
        <v>4.2028985507246377</v>
      </c>
      <c r="AC79" s="104">
        <f>'Distributor Secondary'!Z16*'DSR con %'!AC79</f>
        <v>3.7837837837837842</v>
      </c>
      <c r="AD79" s="104">
        <f>'Distributor Secondary'!AA16*'DSR con %'!AD79</f>
        <v>7.697368421052631</v>
      </c>
      <c r="AE79" s="104">
        <f>'Distributor Secondary'!AB16*'DSR con %'!AE79</f>
        <v>5.2815533980582527</v>
      </c>
      <c r="AF79" s="104">
        <f>'Distributor Secondary'!AC16*'DSR con %'!AF79</f>
        <v>4.7647058823529411</v>
      </c>
      <c r="AG79" s="104">
        <f>'Distributor Secondary'!AD16*'DSR con %'!AG79</f>
        <v>10.273062730627306</v>
      </c>
      <c r="AH79" s="104">
        <f>'Distributor Secondary'!AE16*'DSR con %'!AH79</f>
        <v>11.106617647058824</v>
      </c>
      <c r="AI79" s="104">
        <f>'Distributor Secondary'!AF16*'DSR con %'!AI79</f>
        <v>7.4890510948905114</v>
      </c>
      <c r="AJ79" s="105">
        <f>'Distributor Secondary'!AG16*'DSR con %'!AJ79</f>
        <v>14.058394160583942</v>
      </c>
    </row>
    <row r="80" spans="1:88" s="110" customFormat="1">
      <c r="A80" s="106"/>
      <c r="B80" s="107"/>
      <c r="C80" s="106"/>
      <c r="D80" s="106"/>
      <c r="E80" s="106"/>
      <c r="F80" s="37">
        <f>SUM(F74:F79)</f>
        <v>8380448</v>
      </c>
      <c r="G80" s="117">
        <f>SUM(G74:G79)</f>
        <v>5212.0000000000009</v>
      </c>
      <c r="H80" s="108">
        <f>SUM(H74:H79)</f>
        <v>264</v>
      </c>
      <c r="I80" s="108">
        <f t="shared" ref="I80:AJ80" si="20">SUM(I74:I79)</f>
        <v>352</v>
      </c>
      <c r="J80" s="108">
        <f t="shared" si="20"/>
        <v>572</v>
      </c>
      <c r="K80" s="108">
        <f t="shared" si="20"/>
        <v>102</v>
      </c>
      <c r="L80" s="108">
        <f t="shared" si="20"/>
        <v>356</v>
      </c>
      <c r="M80" s="108">
        <f t="shared" si="20"/>
        <v>203</v>
      </c>
      <c r="N80" s="108">
        <f t="shared" si="20"/>
        <v>201.99999999999997</v>
      </c>
      <c r="O80" s="108">
        <f t="shared" si="20"/>
        <v>81</v>
      </c>
      <c r="P80" s="108">
        <f t="shared" si="20"/>
        <v>405</v>
      </c>
      <c r="Q80" s="108">
        <f t="shared" si="20"/>
        <v>354</v>
      </c>
      <c r="R80" s="108">
        <f t="shared" si="20"/>
        <v>268</v>
      </c>
      <c r="S80" s="108">
        <f t="shared" si="20"/>
        <v>402.00000000000006</v>
      </c>
      <c r="T80" s="108">
        <f t="shared" si="20"/>
        <v>446</v>
      </c>
      <c r="U80" s="108">
        <f t="shared" si="20"/>
        <v>125</v>
      </c>
      <c r="V80" s="108">
        <f t="shared" si="20"/>
        <v>178</v>
      </c>
      <c r="W80" s="108">
        <f t="shared" si="20"/>
        <v>85.000000000000014</v>
      </c>
      <c r="X80" s="108">
        <f t="shared" si="20"/>
        <v>126.99999999999999</v>
      </c>
      <c r="Y80" s="108">
        <f t="shared" si="20"/>
        <v>154</v>
      </c>
      <c r="Z80" s="108">
        <f t="shared" si="20"/>
        <v>35</v>
      </c>
      <c r="AA80" s="108">
        <f t="shared" si="20"/>
        <v>35</v>
      </c>
      <c r="AB80" s="108">
        <f t="shared" si="20"/>
        <v>29</v>
      </c>
      <c r="AC80" s="108">
        <f t="shared" si="20"/>
        <v>35</v>
      </c>
      <c r="AD80" s="108">
        <f t="shared" si="20"/>
        <v>65</v>
      </c>
      <c r="AE80" s="108">
        <f t="shared" si="20"/>
        <v>32</v>
      </c>
      <c r="AF80" s="108">
        <f t="shared" si="20"/>
        <v>36</v>
      </c>
      <c r="AG80" s="108">
        <f t="shared" si="20"/>
        <v>48</v>
      </c>
      <c r="AH80" s="108">
        <f t="shared" si="20"/>
        <v>57</v>
      </c>
      <c r="AI80" s="108">
        <f t="shared" si="20"/>
        <v>57</v>
      </c>
      <c r="AJ80" s="105">
        <f t="shared" si="20"/>
        <v>107</v>
      </c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</row>
    <row r="81" spans="1:88">
      <c r="A81" s="118" t="s">
        <v>30</v>
      </c>
      <c r="B81" s="102" t="s">
        <v>17</v>
      </c>
      <c r="C81" s="101" t="s">
        <v>42</v>
      </c>
      <c r="D81" s="118" t="s">
        <v>43</v>
      </c>
      <c r="E81" s="118" t="s">
        <v>44</v>
      </c>
      <c r="F81" s="20">
        <f t="shared" ref="F81:F88" si="21">SUMPRODUCT(H81:AJ81,$H$1:$AJ$1)</f>
        <v>1279461.0440689155</v>
      </c>
      <c r="G81" s="103">
        <f t="shared" ref="G81:G88" si="22">SUM(H81:AJ81)</f>
        <v>754.20533814623343</v>
      </c>
      <c r="H81" s="104">
        <f>'Distributor Secondary'!E17*'DSR con %'!H81</f>
        <v>32.592592592592588</v>
      </c>
      <c r="I81" s="104">
        <f>'Distributor Secondary'!F17*'DSR con %'!I81</f>
        <v>59.936102236421725</v>
      </c>
      <c r="J81" s="104">
        <f>'Distributor Secondary'!G17*'DSR con %'!J81</f>
        <v>91.923809523809524</v>
      </c>
      <c r="K81" s="104">
        <f>'Distributor Secondary'!H17*'DSR con %'!K81</f>
        <v>8.5</v>
      </c>
      <c r="L81" s="104">
        <f>'Distributor Secondary'!I17*'DSR con %'!L81</f>
        <v>63.535031847133759</v>
      </c>
      <c r="M81" s="104">
        <f>'Distributor Secondary'!J17*'DSR con %'!M81</f>
        <v>34.514150943396224</v>
      </c>
      <c r="N81" s="104">
        <f>'Distributor Secondary'!K17*'DSR con %'!N81</f>
        <v>33.75</v>
      </c>
      <c r="O81" s="104">
        <f>'Distributor Secondary'!L17*'DSR con %'!O81</f>
        <v>15.182108626198083</v>
      </c>
      <c r="P81" s="104">
        <f>'Distributor Secondary'!M17*'DSR con %'!P81</f>
        <v>39.130434782608695</v>
      </c>
      <c r="Q81" s="104">
        <f>'Distributor Secondary'!N17*'DSR con %'!Q81</f>
        <v>78.078947368421055</v>
      </c>
      <c r="R81" s="104">
        <f>'Distributor Secondary'!O17*'DSR con %'!R81</f>
        <v>23.355140186915886</v>
      </c>
      <c r="S81" s="104">
        <f>'Distributor Secondary'!P17*'DSR con %'!S81</f>
        <v>39.575342465753423</v>
      </c>
      <c r="T81" s="104">
        <f>'Distributor Secondary'!Q17*'DSR con %'!T81</f>
        <v>52.5</v>
      </c>
      <c r="U81" s="104">
        <f>'Distributor Secondary'!R17*'DSR con %'!U81</f>
        <v>22.218884120171673</v>
      </c>
      <c r="V81" s="104">
        <f>'Distributor Secondary'!S17*'DSR con %'!V81</f>
        <v>20.963730569948186</v>
      </c>
      <c r="W81" s="104">
        <f>'Distributor Secondary'!T17*'DSR con %'!W81</f>
        <v>8.3827893175074184</v>
      </c>
      <c r="X81" s="104">
        <f>'Distributor Secondary'!U17*'DSR con %'!X81</f>
        <v>21.899563318777293</v>
      </c>
      <c r="Y81" s="104">
        <f>'Distributor Secondary'!V17*'DSR con %'!Y81</f>
        <v>22.421875</v>
      </c>
      <c r="Z81" s="104">
        <f>'Distributor Secondary'!W17*'DSR con %'!Z81</f>
        <v>3.333333333333333</v>
      </c>
      <c r="AA81" s="104">
        <f>'Distributor Secondary'!X17*'DSR con %'!AA81</f>
        <v>3.375</v>
      </c>
      <c r="AB81" s="104">
        <f>'Distributor Secondary'!Y17*'DSR con %'!AB81</f>
        <v>4.375</v>
      </c>
      <c r="AC81" s="104">
        <f>'Distributor Secondary'!Z17*'DSR con %'!AC81</f>
        <v>8.2025316455696213</v>
      </c>
      <c r="AD81" s="104">
        <f>'Distributor Secondary'!AA17*'DSR con %'!AD81</f>
        <v>11.111111111111111</v>
      </c>
      <c r="AE81" s="104">
        <f>'Distributor Secondary'!AB17*'DSR con %'!AE81</f>
        <v>4.1666666666666661</v>
      </c>
      <c r="AF81" s="104">
        <f>'Distributor Secondary'!AC17*'DSR con %'!AF81</f>
        <v>4.15625</v>
      </c>
      <c r="AG81" s="104">
        <f>'Distributor Secondary'!AD17*'DSR con %'!AG81</f>
        <v>7.9234828496042216</v>
      </c>
      <c r="AH81" s="104">
        <f>'Distributor Secondary'!AE17*'DSR con %'!AH81</f>
        <v>10.592592592592592</v>
      </c>
      <c r="AI81" s="104">
        <f>'Distributor Secondary'!AF17*'DSR con %'!AI81</f>
        <v>10.788659793814432</v>
      </c>
      <c r="AJ81" s="105">
        <f>'Distributor Secondary'!AG17*'DSR con %'!AJ81</f>
        <v>17.720207253886009</v>
      </c>
    </row>
    <row r="82" spans="1:88">
      <c r="A82" s="118" t="s">
        <v>30</v>
      </c>
      <c r="B82" s="102" t="s">
        <v>17</v>
      </c>
      <c r="C82" s="101" t="s">
        <v>42</v>
      </c>
      <c r="D82" s="118" t="s">
        <v>45</v>
      </c>
      <c r="E82" s="118" t="s">
        <v>46</v>
      </c>
      <c r="F82" s="20">
        <f t="shared" si="21"/>
        <v>1224812.0126625011</v>
      </c>
      <c r="G82" s="103">
        <f t="shared" si="22"/>
        <v>798.6754251885618</v>
      </c>
      <c r="H82" s="104">
        <f>'Distributor Secondary'!E17*'DSR con %'!H82</f>
        <v>31.288888888888891</v>
      </c>
      <c r="I82" s="104">
        <f>'Distributor Secondary'!F17*'DSR con %'!I82</f>
        <v>67.428115015974441</v>
      </c>
      <c r="J82" s="104">
        <f>'Distributor Secondary'!G17*'DSR con %'!J82</f>
        <v>113.6952380952381</v>
      </c>
      <c r="K82" s="104">
        <f>'Distributor Secondary'!H17*'DSR con %'!K82</f>
        <v>17</v>
      </c>
      <c r="L82" s="104">
        <f>'Distributor Secondary'!I17*'DSR con %'!L82</f>
        <v>72.611464968152859</v>
      </c>
      <c r="M82" s="104">
        <f>'Distributor Secondary'!J17*'DSR con %'!M82</f>
        <v>34.514150943396224</v>
      </c>
      <c r="N82" s="104">
        <f>'Distributor Secondary'!K17*'DSR con %'!N82</f>
        <v>15.34090909090909</v>
      </c>
      <c r="O82" s="104">
        <f>'Distributor Secondary'!L17*'DSR con %'!O82</f>
        <v>9.6613418530351431</v>
      </c>
      <c r="P82" s="104">
        <f>'Distributor Secondary'!M17*'DSR con %'!P82</f>
        <v>74.347826086956516</v>
      </c>
      <c r="Q82" s="104">
        <f>'Distributor Secondary'!N17*'DSR con %'!Q82</f>
        <v>36.210526315789473</v>
      </c>
      <c r="R82" s="104">
        <f>'Distributor Secondary'!O17*'DSR con %'!R82</f>
        <v>26.691588785046726</v>
      </c>
      <c r="S82" s="104">
        <f>'Distributor Secondary'!P17*'DSR con %'!S82</f>
        <v>74.753424657534254</v>
      </c>
      <c r="T82" s="104">
        <f>'Distributor Secondary'!Q17*'DSR con %'!T82</f>
        <v>43.75</v>
      </c>
      <c r="U82" s="104">
        <f>'Distributor Secondary'!R17*'DSR con %'!U82</f>
        <v>12.90128755364807</v>
      </c>
      <c r="V82" s="104">
        <f>'Distributor Secondary'!S17*'DSR con %'!V82</f>
        <v>13.564766839378239</v>
      </c>
      <c r="W82" s="104">
        <f>'Distributor Secondary'!T17*'DSR con %'!W82</f>
        <v>15.759643916913948</v>
      </c>
      <c r="X82" s="104">
        <f>'Distributor Secondary'!U17*'DSR con %'!X82</f>
        <v>14.104803493449781</v>
      </c>
      <c r="Y82" s="104">
        <f>'Distributor Secondary'!V17*'DSR con %'!Y82</f>
        <v>38.4375</v>
      </c>
      <c r="Z82" s="104">
        <f>'Distributor Secondary'!W17*'DSR con %'!Z82</f>
        <v>8.6666666666666661</v>
      </c>
      <c r="AA82" s="104">
        <f>'Distributor Secondary'!X17*'DSR con %'!AA82</f>
        <v>8.4375</v>
      </c>
      <c r="AB82" s="104">
        <f>'Distributor Secondary'!Y17*'DSR con %'!AB82</f>
        <v>6.8750000000000009</v>
      </c>
      <c r="AC82" s="104">
        <f>'Distributor Secondary'!Z17*'DSR con %'!AC82</f>
        <v>6.8354430379746844</v>
      </c>
      <c r="AD82" s="104">
        <f>'Distributor Secondary'!AA17*'DSR con %'!AD82</f>
        <v>18.518518518518519</v>
      </c>
      <c r="AE82" s="104">
        <f>'Distributor Secondary'!AB17*'DSR con %'!AE82</f>
        <v>3.125</v>
      </c>
      <c r="AF82" s="104">
        <f>'Distributor Secondary'!AC17*'DSR con %'!AF82</f>
        <v>6.53125</v>
      </c>
      <c r="AG82" s="104">
        <f>'Distributor Secondary'!AD17*'DSR con %'!AG82</f>
        <v>4.8759894459102906</v>
      </c>
      <c r="AH82" s="104">
        <f>'Distributor Secondary'!AE17*'DSR con %'!AH82</f>
        <v>6.0185185185185182</v>
      </c>
      <c r="AI82" s="104">
        <f>'Distributor Secondary'!AF17*'DSR con %'!AI82</f>
        <v>6.0979381443298966</v>
      </c>
      <c r="AJ82" s="105">
        <f>'Distributor Secondary'!AG17*'DSR con %'!AJ82</f>
        <v>10.632124352331607</v>
      </c>
    </row>
    <row r="83" spans="1:88">
      <c r="A83" s="118" t="s">
        <v>30</v>
      </c>
      <c r="B83" s="102" t="s">
        <v>17</v>
      </c>
      <c r="C83" s="101" t="s">
        <v>42</v>
      </c>
      <c r="D83" s="118" t="s">
        <v>47</v>
      </c>
      <c r="E83" s="118" t="s">
        <v>48</v>
      </c>
      <c r="F83" s="20">
        <f t="shared" si="21"/>
        <v>1661933.5629838449</v>
      </c>
      <c r="G83" s="103">
        <f t="shared" si="22"/>
        <v>970.86126553259612</v>
      </c>
      <c r="H83" s="104">
        <f>'Distributor Secondary'!E17*'DSR con %'!H83</f>
        <v>52.148148148148145</v>
      </c>
      <c r="I83" s="104">
        <f>'Distributor Secondary'!F17*'DSR con %'!I83</f>
        <v>52.444089456869008</v>
      </c>
      <c r="J83" s="104">
        <f>'Distributor Secondary'!G17*'DSR con %'!J83</f>
        <v>113.6952380952381</v>
      </c>
      <c r="K83" s="104">
        <f>'Distributor Secondary'!H17*'DSR con %'!K83</f>
        <v>19.125</v>
      </c>
      <c r="L83" s="104">
        <f>'Distributor Secondary'!I17*'DSR con %'!L83</f>
        <v>71.098726114649679</v>
      </c>
      <c r="M83" s="104">
        <f>'Distributor Secondary'!J17*'DSR con %'!M83</f>
        <v>30.679245283018869</v>
      </c>
      <c r="N83" s="104">
        <f>'Distributor Secondary'!K17*'DSR con %'!N83</f>
        <v>43.977272727272727</v>
      </c>
      <c r="O83" s="104">
        <f>'Distributor Secondary'!L17*'DSR con %'!O83</f>
        <v>18.977635782747605</v>
      </c>
      <c r="P83" s="104">
        <f>'Distributor Secondary'!M17*'DSR con %'!P83</f>
        <v>74.347826086956516</v>
      </c>
      <c r="Q83" s="104">
        <f>'Distributor Secondary'!N17*'DSR con %'!Q83</f>
        <v>67.89473684210526</v>
      </c>
      <c r="R83" s="104">
        <f>'Distributor Secondary'!O17*'DSR con %'!R83</f>
        <v>66.728971962616825</v>
      </c>
      <c r="S83" s="104">
        <f>'Distributor Secondary'!P17*'DSR con %'!S83</f>
        <v>57.164383561643838</v>
      </c>
      <c r="T83" s="104">
        <f>'Distributor Secondary'!Q17*'DSR con %'!T83</f>
        <v>70</v>
      </c>
      <c r="U83" s="104">
        <f>'Distributor Secondary'!R17*'DSR con %'!U83</f>
        <v>32.253218884120173</v>
      </c>
      <c r="V83" s="104">
        <f>'Distributor Secondary'!S17*'DSR con %'!V83</f>
        <v>32.062176165803109</v>
      </c>
      <c r="W83" s="104">
        <f>'Distributor Secondary'!T17*'DSR con %'!W83</f>
        <v>12.071216617210682</v>
      </c>
      <c r="X83" s="104">
        <f>'Distributor Secondary'!U17*'DSR con %'!X83</f>
        <v>15.960698689956331</v>
      </c>
      <c r="Y83" s="104">
        <f>'Distributor Secondary'!V17*'DSR con %'!Y83</f>
        <v>16.015625</v>
      </c>
      <c r="Z83" s="104">
        <f>'Distributor Secondary'!W17*'DSR con %'!Z83</f>
        <v>10.666666666666666</v>
      </c>
      <c r="AA83" s="104">
        <f>'Distributor Secondary'!X17*'DSR con %'!AA83</f>
        <v>10.125</v>
      </c>
      <c r="AB83" s="104">
        <f>'Distributor Secondary'!Y17*'DSR con %'!AB83</f>
        <v>7.5</v>
      </c>
      <c r="AC83" s="104">
        <f>'Distributor Secondary'!Z17*'DSR con %'!AC83</f>
        <v>12.30379746835443</v>
      </c>
      <c r="AD83" s="104">
        <f>'Distributor Secondary'!AA17*'DSR con %'!AD83</f>
        <v>17.283950617283949</v>
      </c>
      <c r="AE83" s="104">
        <f>'Distributor Secondary'!AB17*'DSR con %'!AE83</f>
        <v>4.1666666666666661</v>
      </c>
      <c r="AF83" s="104">
        <f>'Distributor Secondary'!AC17*'DSR con %'!AF83</f>
        <v>7.125</v>
      </c>
      <c r="AG83" s="104">
        <f>'Distributor Secondary'!AD17*'DSR con %'!AG83</f>
        <v>9.5488126649076523</v>
      </c>
      <c r="AH83" s="104">
        <f>'Distributor Secondary'!AE17*'DSR con %'!AH83</f>
        <v>12.037037037037036</v>
      </c>
      <c r="AI83" s="104">
        <f>'Distributor Secondary'!AF17*'DSR con %'!AI83</f>
        <v>12.195876288659793</v>
      </c>
      <c r="AJ83" s="105">
        <f>'Distributor Secondary'!AG17*'DSR con %'!AJ83</f>
        <v>21.264248704663213</v>
      </c>
    </row>
    <row r="84" spans="1:88">
      <c r="A84" s="118" t="s">
        <v>30</v>
      </c>
      <c r="B84" s="102" t="s">
        <v>17</v>
      </c>
      <c r="C84" s="101" t="s">
        <v>42</v>
      </c>
      <c r="D84" s="118" t="s">
        <v>49</v>
      </c>
      <c r="E84" s="118" t="s">
        <v>50</v>
      </c>
      <c r="F84" s="20">
        <f t="shared" si="21"/>
        <v>1871236.5981599027</v>
      </c>
      <c r="G84" s="103">
        <f t="shared" si="22"/>
        <v>950.71012942683569</v>
      </c>
      <c r="H84" s="104">
        <f>'Distributor Secondary'!E17*'DSR con %'!H84</f>
        <v>59.970370370370368</v>
      </c>
      <c r="I84" s="104">
        <f>'Distributor Secondary'!F17*'DSR con %'!I84</f>
        <v>55.440894568690091</v>
      </c>
      <c r="J84" s="104">
        <f>'Distributor Secondary'!G17*'DSR con %'!J84</f>
        <v>72.571428571428569</v>
      </c>
      <c r="K84" s="104">
        <f>'Distributor Secondary'!H17*'DSR con %'!K84</f>
        <v>12.75</v>
      </c>
      <c r="L84" s="104">
        <f>'Distributor Secondary'!I17*'DSR con %'!L84</f>
        <v>43.869426751592357</v>
      </c>
      <c r="M84" s="104">
        <f>'Distributor Secondary'!J17*'DSR con %'!M84</f>
        <v>31.95754716981132</v>
      </c>
      <c r="N84" s="104">
        <f>'Distributor Secondary'!K17*'DSR con %'!N84</f>
        <v>63.409090909090914</v>
      </c>
      <c r="O84" s="104">
        <f>'Distributor Secondary'!L17*'DSR con %'!O84</f>
        <v>17.252396166134183</v>
      </c>
      <c r="P84" s="104">
        <f>'Distributor Secondary'!M17*'DSR con %'!P84</f>
        <v>62.608695652173914</v>
      </c>
      <c r="Q84" s="104">
        <f>'Distributor Secondary'!N17*'DSR con %'!Q84</f>
        <v>41.868421052631582</v>
      </c>
      <c r="R84" s="104">
        <f>'Distributor Secondary'!O17*'DSR con %'!R84</f>
        <v>23.355140186915886</v>
      </c>
      <c r="S84" s="104">
        <f>'Distributor Secondary'!P17*'DSR con %'!S84</f>
        <v>83.547945205479451</v>
      </c>
      <c r="T84" s="104">
        <f>'Distributor Secondary'!Q17*'DSR con %'!T84</f>
        <v>113.74999999999999</v>
      </c>
      <c r="U84" s="104">
        <f>'Distributor Secondary'!R17*'DSR con %'!U84</f>
        <v>9.3175965665236049</v>
      </c>
      <c r="V84" s="104">
        <f>'Distributor Secondary'!S17*'DSR con %'!V84</f>
        <v>48.093264248704664</v>
      </c>
      <c r="W84" s="104">
        <f>'Distributor Secondary'!T17*'DSR con %'!W84</f>
        <v>17.771513353115726</v>
      </c>
      <c r="X84" s="104">
        <f>'Distributor Secondary'!U17*'DSR con %'!X84</f>
        <v>39.716157205240172</v>
      </c>
      <c r="Y84" s="104">
        <f>'Distributor Secondary'!V17*'DSR con %'!Y84</f>
        <v>16.015625</v>
      </c>
      <c r="Z84" s="104">
        <f>'Distributor Secondary'!W17*'DSR con %'!Z84</f>
        <v>4</v>
      </c>
      <c r="AA84" s="104">
        <f>'Distributor Secondary'!X17*'DSR con %'!AA84</f>
        <v>4.21875</v>
      </c>
      <c r="AB84" s="104">
        <f>'Distributor Secondary'!Y17*'DSR con %'!AB84</f>
        <v>3.75</v>
      </c>
      <c r="AC84" s="104">
        <f>'Distributor Secondary'!Z17*'DSR con %'!AC84</f>
        <v>4.7848101265822782</v>
      </c>
      <c r="AD84" s="104">
        <f>'Distributor Secondary'!AA17*'DSR con %'!AD84</f>
        <v>9.8765432098765427</v>
      </c>
      <c r="AE84" s="104">
        <f>'Distributor Secondary'!AB17*'DSR con %'!AE84</f>
        <v>14.930555555555555</v>
      </c>
      <c r="AF84" s="104">
        <f>'Distributor Secondary'!AC17*'DSR con %'!AF84</f>
        <v>13.65625</v>
      </c>
      <c r="AG84" s="104">
        <f>'Distributor Secondary'!AD17*'DSR con %'!AG84</f>
        <v>13.612137203166226</v>
      </c>
      <c r="AH84" s="104">
        <f>'Distributor Secondary'!AE17*'DSR con %'!AH84</f>
        <v>19.25925925925926</v>
      </c>
      <c r="AI84" s="104">
        <f>'Distributor Secondary'!AF17*'DSR con %'!AI84</f>
        <v>19.231958762886599</v>
      </c>
      <c r="AJ84" s="105">
        <f>'Distributor Secondary'!AG17*'DSR con %'!AJ84</f>
        <v>30.124352331606215</v>
      </c>
    </row>
    <row r="85" spans="1:88">
      <c r="A85" s="118" t="s">
        <v>30</v>
      </c>
      <c r="B85" s="102" t="s">
        <v>17</v>
      </c>
      <c r="C85" s="101" t="s">
        <v>42</v>
      </c>
      <c r="D85" s="118" t="s">
        <v>51</v>
      </c>
      <c r="E85" s="118" t="s">
        <v>52</v>
      </c>
      <c r="F85" s="20">
        <f t="shared" si="21"/>
        <v>1063766.3424985642</v>
      </c>
      <c r="G85" s="103">
        <f t="shared" si="22"/>
        <v>605.8548834979598</v>
      </c>
      <c r="H85" s="104">
        <f>'Distributor Secondary'!E17*'DSR con %'!H85</f>
        <v>29.985185185185184</v>
      </c>
      <c r="I85" s="104">
        <f>'Distributor Secondary'!F17*'DSR con %'!I85</f>
        <v>29.968051118210862</v>
      </c>
      <c r="J85" s="104">
        <f>'Distributor Secondary'!G17*'DSR con %'!J85</f>
        <v>94.342857142857142</v>
      </c>
      <c r="K85" s="104">
        <f>'Distributor Secondary'!H17*'DSR con %'!K85</f>
        <v>17</v>
      </c>
      <c r="L85" s="104">
        <f>'Distributor Secondary'!I17*'DSR con %'!L85</f>
        <v>33.280254777070063</v>
      </c>
      <c r="M85" s="104">
        <f>'Distributor Secondary'!J17*'DSR con %'!M85</f>
        <v>21.731132075471699</v>
      </c>
      <c r="N85" s="104">
        <f>'Distributor Secondary'!K17*'DSR con %'!N85</f>
        <v>15.34090909090909</v>
      </c>
      <c r="O85" s="104">
        <f>'Distributor Secondary'!L17*'DSR con %'!O85</f>
        <v>5.8658146964856224</v>
      </c>
      <c r="P85" s="104">
        <f>'Distributor Secondary'!M17*'DSR con %'!P85</f>
        <v>66.521739130434781</v>
      </c>
      <c r="Q85" s="104">
        <f>'Distributor Secondary'!N17*'DSR con %'!Q85</f>
        <v>39.60526315789474</v>
      </c>
      <c r="R85" s="104">
        <f>'Distributor Secondary'!O17*'DSR con %'!R85</f>
        <v>26.691588785046726</v>
      </c>
      <c r="S85" s="104">
        <f>'Distributor Secondary'!P17*'DSR con %'!S85</f>
        <v>41.041095890410958</v>
      </c>
      <c r="T85" s="104">
        <f>'Distributor Secondary'!Q17*'DSR con %'!T85</f>
        <v>35</v>
      </c>
      <c r="U85" s="104">
        <f>'Distributor Secondary'!R17*'DSR con %'!U85</f>
        <v>9.3175965665236049</v>
      </c>
      <c r="V85" s="104">
        <f>'Distributor Secondary'!S17*'DSR con %'!V85</f>
        <v>12.33160621761658</v>
      </c>
      <c r="W85" s="104">
        <f>'Distributor Secondary'!T17*'DSR con %'!W85</f>
        <v>8.7181008902077153</v>
      </c>
      <c r="X85" s="104">
        <f>'Distributor Secondary'!U17*'DSR con %'!X85</f>
        <v>16.703056768558952</v>
      </c>
      <c r="Y85" s="104">
        <f>'Distributor Secondary'!V17*'DSR con %'!Y85</f>
        <v>22.421875</v>
      </c>
      <c r="Z85" s="104">
        <f>'Distributor Secondary'!W17*'DSR con %'!Z85</f>
        <v>6</v>
      </c>
      <c r="AA85" s="104">
        <f>'Distributor Secondary'!X17*'DSR con %'!AA85</f>
        <v>5.90625</v>
      </c>
      <c r="AB85" s="104">
        <f>'Distributor Secondary'!Y17*'DSR con %'!AB85</f>
        <v>6.25</v>
      </c>
      <c r="AC85" s="104">
        <f>'Distributor Secondary'!Z17*'DSR con %'!AC85</f>
        <v>4.7848101265822782</v>
      </c>
      <c r="AD85" s="104">
        <f>'Distributor Secondary'!AA17*'DSR con %'!AD85</f>
        <v>9.8765432098765427</v>
      </c>
      <c r="AE85" s="104">
        <f>'Distributor Secondary'!AB17*'DSR con %'!AE85</f>
        <v>4.5138888888888884</v>
      </c>
      <c r="AF85" s="104">
        <f>'Distributor Secondary'!AC17*'DSR con %'!AF85</f>
        <v>6.53125</v>
      </c>
      <c r="AG85" s="104">
        <f>'Distributor Secondary'!AD17*'DSR con %'!AG85</f>
        <v>7.1108179419525062</v>
      </c>
      <c r="AH85" s="104">
        <f>'Distributor Secondary'!AE17*'DSR con %'!AH85</f>
        <v>6.5</v>
      </c>
      <c r="AI85" s="104">
        <f>'Distributor Secondary'!AF17*'DSR con %'!AI85</f>
        <v>6.5670103092783503</v>
      </c>
      <c r="AJ85" s="105">
        <f>'Distributor Secondary'!AG17*'DSR con %'!AJ85</f>
        <v>15.948186528497409</v>
      </c>
    </row>
    <row r="86" spans="1:88">
      <c r="A86" s="118" t="s">
        <v>30</v>
      </c>
      <c r="B86" s="102" t="s">
        <v>17</v>
      </c>
      <c r="C86" s="101" t="s">
        <v>42</v>
      </c>
      <c r="D86" s="118" t="s">
        <v>53</v>
      </c>
      <c r="E86" s="118" t="s">
        <v>54</v>
      </c>
      <c r="F86" s="20">
        <f t="shared" si="21"/>
        <v>1719149.8025888384</v>
      </c>
      <c r="G86" s="103">
        <f t="shared" si="22"/>
        <v>942.11756537683084</v>
      </c>
      <c r="H86" s="104">
        <f>'Distributor Secondary'!E17*'DSR con %'!H86</f>
        <v>50.844444444444441</v>
      </c>
      <c r="I86" s="104">
        <f>'Distributor Secondary'!F17*'DSR con %'!I86</f>
        <v>58.43769968051118</v>
      </c>
      <c r="J86" s="104">
        <f>'Distributor Secondary'!G17*'DSR con %'!J86</f>
        <v>50.8</v>
      </c>
      <c r="K86" s="104">
        <f>'Distributor Secondary'!H17*'DSR con %'!K86</f>
        <v>14.875</v>
      </c>
      <c r="L86" s="104">
        <f>'Distributor Secondary'!I17*'DSR con %'!L86</f>
        <v>72.611464968152859</v>
      </c>
      <c r="M86" s="104">
        <f>'Distributor Secondary'!J17*'DSR con %'!M86</f>
        <v>30.679245283018869</v>
      </c>
      <c r="N86" s="104">
        <f>'Distributor Secondary'!K17*'DSR con %'!N86</f>
        <v>42.954545454545453</v>
      </c>
      <c r="O86" s="104">
        <f>'Distributor Secondary'!L17*'DSR con %'!O86</f>
        <v>15.182108626198083</v>
      </c>
      <c r="P86" s="104">
        <f>'Distributor Secondary'!M17*'DSR con %'!P86</f>
        <v>78.260869565217391</v>
      </c>
      <c r="Q86" s="104">
        <f>'Distributor Secondary'!N17*'DSR con %'!Q86</f>
        <v>61.10526315789474</v>
      </c>
      <c r="R86" s="104">
        <f>'Distributor Secondary'!O17*'DSR con %'!R86</f>
        <v>60.056074766355138</v>
      </c>
      <c r="S86" s="104">
        <f>'Distributor Secondary'!P17*'DSR con %'!S86</f>
        <v>60.095890410958901</v>
      </c>
      <c r="T86" s="104">
        <f>'Distributor Secondary'!Q17*'DSR con %'!T86</f>
        <v>113.74999999999999</v>
      </c>
      <c r="U86" s="104">
        <f>'Distributor Secondary'!R17*'DSR con %'!U86</f>
        <v>20.068669527896997</v>
      </c>
      <c r="V86" s="104">
        <f>'Distributor Secondary'!S17*'DSR con %'!V86</f>
        <v>30.829015544041447</v>
      </c>
      <c r="W86" s="104">
        <f>'Distributor Secondary'!T17*'DSR con %'!W86</f>
        <v>12.741839762611276</v>
      </c>
      <c r="X86" s="104">
        <f>'Distributor Secondary'!U17*'DSR con %'!X86</f>
        <v>22.641921397379914</v>
      </c>
      <c r="Y86" s="104">
        <f>'Distributor Secondary'!V17*'DSR con %'!Y86</f>
        <v>28.828125</v>
      </c>
      <c r="Z86" s="104">
        <f>'Distributor Secondary'!W17*'DSR con %'!Z86</f>
        <v>4.6666666666666661</v>
      </c>
      <c r="AA86" s="104">
        <f>'Distributor Secondary'!X17*'DSR con %'!AA86</f>
        <v>4.21875</v>
      </c>
      <c r="AB86" s="104">
        <f>'Distributor Secondary'!Y17*'DSR con %'!AB86</f>
        <v>4.375</v>
      </c>
      <c r="AC86" s="104">
        <f>'Distributor Secondary'!Z17*'DSR con %'!AC86</f>
        <v>7.5189873417721511</v>
      </c>
      <c r="AD86" s="104">
        <f>'Distributor Secondary'!AA17*'DSR con %'!AD86</f>
        <v>9.8765432098765427</v>
      </c>
      <c r="AE86" s="104">
        <f>'Distributor Secondary'!AB17*'DSR con %'!AE86</f>
        <v>9.0277777777777768</v>
      </c>
      <c r="AF86" s="104">
        <f>'Distributor Secondary'!AC17*'DSR con %'!AF86</f>
        <v>5.34375</v>
      </c>
      <c r="AG86" s="104">
        <f>'Distributor Secondary'!AD17*'DSR con %'!AG86</f>
        <v>14.831134564643799</v>
      </c>
      <c r="AH86" s="104">
        <f>'Distributor Secondary'!AE17*'DSR con %'!AH86</f>
        <v>12.518518518518517</v>
      </c>
      <c r="AI86" s="104">
        <f>'Distributor Secondary'!AF17*'DSR con %'!AI86</f>
        <v>12.195876288659793</v>
      </c>
      <c r="AJ86" s="105">
        <f>'Distributor Secondary'!AG17*'DSR con %'!AJ86</f>
        <v>32.782383419689118</v>
      </c>
    </row>
    <row r="87" spans="1:88">
      <c r="A87" s="118" t="s">
        <v>30</v>
      </c>
      <c r="B87" s="102" t="s">
        <v>17</v>
      </c>
      <c r="C87" s="101" t="s">
        <v>42</v>
      </c>
      <c r="D87" s="118" t="s">
        <v>55</v>
      </c>
      <c r="E87" s="118" t="s">
        <v>56</v>
      </c>
      <c r="F87" s="20">
        <f t="shared" si="21"/>
        <v>1986101.0880926987</v>
      </c>
      <c r="G87" s="103">
        <f t="shared" si="22"/>
        <v>1283.4001661011871</v>
      </c>
      <c r="H87" s="104">
        <f>'Distributor Secondary'!E17*'DSR con %'!H87</f>
        <v>57.362962962962968</v>
      </c>
      <c r="I87" s="104">
        <f>'Distributor Secondary'!F17*'DSR con %'!I87</f>
        <v>97.396166134185307</v>
      </c>
      <c r="J87" s="104">
        <f>'Distributor Secondary'!G17*'DSR con %'!J87</f>
        <v>157.23809523809524</v>
      </c>
      <c r="K87" s="104">
        <f>'Distributor Secondary'!H17*'DSR con %'!K87</f>
        <v>29.75</v>
      </c>
      <c r="L87" s="104">
        <f>'Distributor Secondary'!I17*'DSR con %'!L87</f>
        <v>81.687898089171966</v>
      </c>
      <c r="M87" s="104">
        <f>'Distributor Secondary'!J17*'DSR con %'!M87</f>
        <v>56.24528301886793</v>
      </c>
      <c r="N87" s="104">
        <f>'Distributor Secondary'!K17*'DSR con %'!N87</f>
        <v>34.772727272727273</v>
      </c>
      <c r="O87" s="104">
        <f>'Distributor Secondary'!L17*'DSR con %'!O87</f>
        <v>16.562300319488816</v>
      </c>
      <c r="P87" s="104">
        <f>'Distributor Secondary'!M17*'DSR con %'!P87</f>
        <v>66.521739130434781</v>
      </c>
      <c r="Q87" s="104">
        <f>'Distributor Secondary'!N17*'DSR con %'!Q87</f>
        <v>82.60526315789474</v>
      </c>
      <c r="R87" s="104">
        <f>'Distributor Secondary'!O17*'DSR con %'!R87</f>
        <v>76.738317757009341</v>
      </c>
      <c r="S87" s="104">
        <f>'Distributor Secondary'!P17*'DSR con %'!S87</f>
        <v>114.32876712328768</v>
      </c>
      <c r="T87" s="104">
        <f>'Distributor Secondary'!Q17*'DSR con %'!T87</f>
        <v>105</v>
      </c>
      <c r="U87" s="104">
        <f>'Distributor Secondary'!R17*'DSR con %'!U87</f>
        <v>44.437768240343345</v>
      </c>
      <c r="V87" s="104">
        <f>'Distributor Secondary'!S17*'DSR con %'!V87</f>
        <v>51.792746113989637</v>
      </c>
      <c r="W87" s="104">
        <f>'Distributor Secondary'!T17*'DSR con %'!W87</f>
        <v>24.142433234421365</v>
      </c>
      <c r="X87" s="104">
        <f>'Distributor Secondary'!U17*'DSR con %'!X87</f>
        <v>20.043668122270741</v>
      </c>
      <c r="Y87" s="104">
        <f>'Distributor Secondary'!V17*'DSR con %'!Y87</f>
        <v>41.640625</v>
      </c>
      <c r="Z87" s="104">
        <f>'Distributor Secondary'!W17*'DSR con %'!Z87</f>
        <v>12.666666666666666</v>
      </c>
      <c r="AA87" s="104">
        <f>'Distributor Secondary'!X17*'DSR con %'!AA87</f>
        <v>12.65625</v>
      </c>
      <c r="AB87" s="104">
        <f>'Distributor Secondary'!Y17*'DSR con %'!AB87</f>
        <v>7.5</v>
      </c>
      <c r="AC87" s="104">
        <f>'Distributor Secondary'!Z17*'DSR con %'!AC87</f>
        <v>6.1518987341772151</v>
      </c>
      <c r="AD87" s="104">
        <f>'Distributor Secondary'!AA17*'DSR con %'!AD87</f>
        <v>14.814814814814813</v>
      </c>
      <c r="AE87" s="104">
        <f>'Distributor Secondary'!AB17*'DSR con %'!AE87</f>
        <v>6.25</v>
      </c>
      <c r="AF87" s="104">
        <f>'Distributor Secondary'!AC17*'DSR con %'!AF87</f>
        <v>7.7187499999999991</v>
      </c>
      <c r="AG87" s="104">
        <f>'Distributor Secondary'!AD17*'DSR con %'!AG87</f>
        <v>11.783641160949868</v>
      </c>
      <c r="AH87" s="104">
        <f>'Distributor Secondary'!AE17*'DSR con %'!AH87</f>
        <v>9.6296296296296298</v>
      </c>
      <c r="AI87" s="104">
        <f>'Distributor Secondary'!AF17*'DSR con %'!AI87</f>
        <v>9.3814432989690708</v>
      </c>
      <c r="AJ87" s="105">
        <f>'Distributor Secondary'!AG17*'DSR con %'!AJ87</f>
        <v>26.580310880829014</v>
      </c>
    </row>
    <row r="88" spans="1:88">
      <c r="A88" s="118" t="s">
        <v>30</v>
      </c>
      <c r="B88" s="102" t="s">
        <v>17</v>
      </c>
      <c r="C88" s="101" t="s">
        <v>42</v>
      </c>
      <c r="D88" s="118" t="s">
        <v>57</v>
      </c>
      <c r="E88" s="118" t="s">
        <v>58</v>
      </c>
      <c r="F88" s="20">
        <f t="shared" si="21"/>
        <v>1331269.5489447345</v>
      </c>
      <c r="G88" s="103">
        <f t="shared" si="22"/>
        <v>774.17522672979464</v>
      </c>
      <c r="H88" s="104">
        <f>'Distributor Secondary'!E17*'DSR con %'!H88</f>
        <v>37.80740740740741</v>
      </c>
      <c r="I88" s="104">
        <f>'Distributor Secondary'!F17*'DSR con %'!I88</f>
        <v>47.948881789137381</v>
      </c>
      <c r="J88" s="104">
        <f>'Distributor Secondary'!G17*'DSR con %'!J88</f>
        <v>67.733333333333334</v>
      </c>
      <c r="K88" s="104">
        <f>'Distributor Secondary'!H17*'DSR con %'!K88</f>
        <v>17</v>
      </c>
      <c r="L88" s="104">
        <f>'Distributor Secondary'!I17*'DSR con %'!L88</f>
        <v>36.30573248407643</v>
      </c>
      <c r="M88" s="104">
        <f>'Distributor Secondary'!J17*'DSR con %'!M88</f>
        <v>30.679245283018869</v>
      </c>
      <c r="N88" s="104">
        <f>'Distributor Secondary'!K17*'DSR con %'!N88</f>
        <v>20.454545454545457</v>
      </c>
      <c r="O88" s="104">
        <f>'Distributor Secondary'!L17*'DSR con %'!O88</f>
        <v>9.3162939297124598</v>
      </c>
      <c r="P88" s="104">
        <f>'Distributor Secondary'!M17*'DSR con %'!P88</f>
        <v>78.260869565217391</v>
      </c>
      <c r="Q88" s="104">
        <f>'Distributor Secondary'!N17*'DSR con %'!Q88</f>
        <v>65.631578947368425</v>
      </c>
      <c r="R88" s="104">
        <f>'Distributor Secondary'!O17*'DSR con %'!R88</f>
        <v>53.383177570093451</v>
      </c>
      <c r="S88" s="104">
        <f>'Distributor Secondary'!P17*'DSR con %'!S88</f>
        <v>64.493150684931507</v>
      </c>
      <c r="T88" s="104">
        <f>'Distributor Secondary'!Q17*'DSR con %'!T88</f>
        <v>61.25</v>
      </c>
      <c r="U88" s="104">
        <f>'Distributor Secondary'!R17*'DSR con %'!U88</f>
        <v>16.484978540772531</v>
      </c>
      <c r="V88" s="104">
        <f>'Distributor Secondary'!S17*'DSR con %'!V88</f>
        <v>28.362694300518132</v>
      </c>
      <c r="W88" s="104">
        <f>'Distributor Secondary'!T17*'DSR con %'!W88</f>
        <v>13.41246290801187</v>
      </c>
      <c r="X88" s="104">
        <f>'Distributor Secondary'!U17*'DSR con %'!X88</f>
        <v>18.93013100436681</v>
      </c>
      <c r="Y88" s="104">
        <f>'Distributor Secondary'!V17*'DSR con %'!Y88</f>
        <v>19.21875</v>
      </c>
      <c r="Z88" s="104">
        <f>'Distributor Secondary'!W17*'DSR con %'!Z88</f>
        <v>4</v>
      </c>
      <c r="AA88" s="104">
        <f>'Distributor Secondary'!X17*'DSR con %'!AA88</f>
        <v>5.0625</v>
      </c>
      <c r="AB88" s="104">
        <f>'Distributor Secondary'!Y17*'DSR con %'!AB88</f>
        <v>4.375</v>
      </c>
      <c r="AC88" s="104">
        <f>'Distributor Secondary'!Z17*'DSR con %'!AC88</f>
        <v>3.4177215189873422</v>
      </c>
      <c r="AD88" s="104">
        <f>'Distributor Secondary'!AA17*'DSR con %'!AD88</f>
        <v>8.6419753086419746</v>
      </c>
      <c r="AE88" s="104">
        <f>'Distributor Secondary'!AB17*'DSR con %'!AE88</f>
        <v>3.8194444444444446</v>
      </c>
      <c r="AF88" s="104">
        <f>'Distributor Secondary'!AC17*'DSR con %'!AF88</f>
        <v>5.9375</v>
      </c>
      <c r="AG88" s="104">
        <f>'Distributor Secondary'!AD17*'DSR con %'!AG88</f>
        <v>7.313984168865435</v>
      </c>
      <c r="AH88" s="104">
        <f>'Distributor Secondary'!AE17*'DSR con %'!AH88</f>
        <v>14.444444444444443</v>
      </c>
      <c r="AI88" s="104">
        <f>'Distributor Secondary'!AF17*'DSR con %'!AI88</f>
        <v>14.54123711340206</v>
      </c>
      <c r="AJ88" s="105">
        <f>'Distributor Secondary'!AG17*'DSR con %'!AJ88</f>
        <v>15.948186528497409</v>
      </c>
    </row>
    <row r="89" spans="1:88" s="110" customFormat="1">
      <c r="A89" s="119"/>
      <c r="B89" s="107"/>
      <c r="C89" s="106"/>
      <c r="D89" s="119"/>
      <c r="E89" s="119"/>
      <c r="F89" s="37">
        <f>SUM(F81:F88)</f>
        <v>12137730</v>
      </c>
      <c r="G89" s="117">
        <f>SUM(G81:G88)</f>
        <v>7079.9999999999991</v>
      </c>
      <c r="H89" s="108">
        <f>SUM(H81:H88)</f>
        <v>352</v>
      </c>
      <c r="I89" s="108">
        <f t="shared" ref="I89:AJ89" si="23">SUM(I81:I88)</f>
        <v>469</v>
      </c>
      <c r="J89" s="108">
        <f t="shared" si="23"/>
        <v>762</v>
      </c>
      <c r="K89" s="108">
        <f t="shared" si="23"/>
        <v>136</v>
      </c>
      <c r="L89" s="108">
        <f t="shared" si="23"/>
        <v>475</v>
      </c>
      <c r="M89" s="108">
        <f t="shared" si="23"/>
        <v>271</v>
      </c>
      <c r="N89" s="108">
        <f t="shared" si="23"/>
        <v>270</v>
      </c>
      <c r="O89" s="108">
        <f t="shared" si="23"/>
        <v>108</v>
      </c>
      <c r="P89" s="108">
        <f t="shared" si="23"/>
        <v>540</v>
      </c>
      <c r="Q89" s="108">
        <f t="shared" si="23"/>
        <v>473</v>
      </c>
      <c r="R89" s="108">
        <f t="shared" si="23"/>
        <v>356.99999999999994</v>
      </c>
      <c r="S89" s="108">
        <f t="shared" si="23"/>
        <v>535</v>
      </c>
      <c r="T89" s="108">
        <f t="shared" si="23"/>
        <v>595</v>
      </c>
      <c r="U89" s="108">
        <f t="shared" si="23"/>
        <v>167</v>
      </c>
      <c r="V89" s="108">
        <f t="shared" si="23"/>
        <v>238</v>
      </c>
      <c r="W89" s="108">
        <f t="shared" si="23"/>
        <v>113</v>
      </c>
      <c r="X89" s="108">
        <f t="shared" si="23"/>
        <v>170</v>
      </c>
      <c r="Y89" s="108">
        <f t="shared" si="23"/>
        <v>205</v>
      </c>
      <c r="Z89" s="108">
        <f t="shared" si="23"/>
        <v>53.999999999999993</v>
      </c>
      <c r="AA89" s="108">
        <f t="shared" si="23"/>
        <v>54</v>
      </c>
      <c r="AB89" s="108">
        <f t="shared" si="23"/>
        <v>45</v>
      </c>
      <c r="AC89" s="108">
        <f t="shared" si="23"/>
        <v>54.000000000000007</v>
      </c>
      <c r="AD89" s="108">
        <f t="shared" si="23"/>
        <v>100</v>
      </c>
      <c r="AE89" s="108">
        <f t="shared" si="23"/>
        <v>49.999999999999993</v>
      </c>
      <c r="AF89" s="108">
        <f t="shared" si="23"/>
        <v>57</v>
      </c>
      <c r="AG89" s="108">
        <f t="shared" si="23"/>
        <v>76.999999999999986</v>
      </c>
      <c r="AH89" s="108">
        <f t="shared" si="23"/>
        <v>91</v>
      </c>
      <c r="AI89" s="108">
        <f t="shared" si="23"/>
        <v>91</v>
      </c>
      <c r="AJ89" s="105">
        <f t="shared" si="23"/>
        <v>171.00000000000003</v>
      </c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99"/>
      <c r="CF89" s="99"/>
      <c r="CG89" s="99"/>
      <c r="CH89" s="99"/>
      <c r="CI89" s="99"/>
      <c r="CJ89" s="99"/>
    </row>
    <row r="90" spans="1:88" ht="22.5">
      <c r="A90" s="94" t="s">
        <v>148</v>
      </c>
      <c r="B90" s="126" t="s">
        <v>138</v>
      </c>
      <c r="C90" s="96" t="s">
        <v>139</v>
      </c>
      <c r="D90" s="57" t="s">
        <v>149</v>
      </c>
      <c r="E90" s="57" t="s">
        <v>150</v>
      </c>
      <c r="F90" s="20">
        <f>SUMPRODUCT(H90:AJ90,$H$1:$AJ$1)</f>
        <v>3038879.7527310322</v>
      </c>
      <c r="G90" s="103">
        <f>SUM(H90:AJ90)</f>
        <v>1463.7579199362897</v>
      </c>
      <c r="H90" s="104">
        <f>'Distributor Secondary'!E18*'DSR con %'!H90</f>
        <v>63.87096774193548</v>
      </c>
      <c r="I90" s="104">
        <f>'Distributor Secondary'!F18*'DSR con %'!I90</f>
        <v>85.046979865771803</v>
      </c>
      <c r="J90" s="104">
        <f>'Distributor Secondary'!G18*'DSR con %'!J90</f>
        <v>138.20134228187919</v>
      </c>
      <c r="K90" s="104">
        <f>'Distributor Secondary'!H18*'DSR con %'!K90</f>
        <v>24.516129032258064</v>
      </c>
      <c r="L90" s="104">
        <f>'Distributor Secondary'!I18*'DSR con %'!L90</f>
        <v>86.013422818791938</v>
      </c>
      <c r="M90" s="104">
        <f>'Distributor Secondary'!J18*'DSR con %'!M90</f>
        <v>48.96</v>
      </c>
      <c r="N90" s="104">
        <f>'Distributor Secondary'!K18*'DSR con %'!N90</f>
        <v>49.032258064516128</v>
      </c>
      <c r="O90" s="104">
        <f>'Distributor Secondary'!L18*'DSR con %'!O90</f>
        <v>19.651006711409394</v>
      </c>
      <c r="P90" s="104">
        <f>'Distributor Secondary'!M18*'DSR con %'!P90</f>
        <v>96.409090909090907</v>
      </c>
      <c r="Q90" s="104">
        <f>'Distributor Secondary'!N18*'DSR con %'!Q90</f>
        <v>84.63636363636364</v>
      </c>
      <c r="R90" s="104">
        <f>'Distributor Secondary'!O18*'DSR con %'!R90</f>
        <v>64.607142857142861</v>
      </c>
      <c r="S90" s="104">
        <f>'Distributor Secondary'!P18*'DSR con %'!S90</f>
        <v>96.750000000000014</v>
      </c>
      <c r="T90" s="104">
        <f>'Distributor Secondary'!Q18*'DSR con %'!T90</f>
        <v>134</v>
      </c>
      <c r="U90" s="104">
        <f>'Distributor Secondary'!R18*'DSR con %'!U90</f>
        <v>33.131147540983605</v>
      </c>
      <c r="V90" s="104">
        <f>'Distributor Secondary'!S18*'DSR con %'!V90</f>
        <v>46.9</v>
      </c>
      <c r="W90" s="104">
        <f>'Distributor Secondary'!T18*'DSR con %'!W90</f>
        <v>22.325581395348838</v>
      </c>
      <c r="X90" s="104">
        <f>'Distributor Secondary'!U18*'DSR con %'!X90</f>
        <v>35</v>
      </c>
      <c r="Y90" s="104">
        <f>'Distributor Secondary'!V18*'DSR con %'!Y90</f>
        <v>67.820512820512818</v>
      </c>
      <c r="Z90" s="104">
        <f>'Distributor Secondary'!W18*'DSR con %'!Z90</f>
        <v>25.375</v>
      </c>
      <c r="AA90" s="104">
        <f>'Distributor Secondary'!X18*'DSR con %'!AA90</f>
        <v>21</v>
      </c>
      <c r="AB90" s="104">
        <f>'Distributor Secondary'!Y18*'DSR con %'!AB90</f>
        <v>15.555555555555555</v>
      </c>
      <c r="AC90" s="104">
        <f>'Distributor Secondary'!Z18*'DSR con %'!AC90</f>
        <v>17.142857142857142</v>
      </c>
      <c r="AD90" s="104">
        <f>'Distributor Secondary'!AA18*'DSR con %'!AD90</f>
        <v>32.244897959183675</v>
      </c>
      <c r="AE90" s="104">
        <f>'Distributor Secondary'!AB18*'DSR con %'!AE90</f>
        <v>15.810810810810812</v>
      </c>
      <c r="AF90" s="104">
        <f>'Distributor Secondary'!AC18*'DSR con %'!AF90</f>
        <v>18</v>
      </c>
      <c r="AG90" s="104">
        <f>'Distributor Secondary'!AD18*'DSR con %'!AG90</f>
        <v>16.81218274111675</v>
      </c>
      <c r="AH90" s="104">
        <f>'Distributor Secondary'!AE18*'DSR con %'!AH90</f>
        <v>28.64467005076142</v>
      </c>
      <c r="AI90" s="104">
        <f>'Distributor Secondary'!AF18*'DSR con %'!AI90</f>
        <v>22.8</v>
      </c>
      <c r="AJ90" s="105">
        <f>'Distributor Secondary'!AG18*'DSR con %'!AJ90</f>
        <v>53.5</v>
      </c>
    </row>
    <row r="91" spans="1:88" ht="22.5">
      <c r="A91" s="94" t="s">
        <v>148</v>
      </c>
      <c r="B91" s="126" t="s">
        <v>138</v>
      </c>
      <c r="C91" s="96" t="s">
        <v>139</v>
      </c>
      <c r="D91" s="57" t="s">
        <v>151</v>
      </c>
      <c r="E91" s="57" t="s">
        <v>152</v>
      </c>
      <c r="F91" s="20">
        <f>SUMPRODUCT(H91:AJ91,$H$1:$AJ$1)</f>
        <v>1819822.6768339491</v>
      </c>
      <c r="G91" s="103">
        <f>SUM(H91:AJ91)</f>
        <v>1062.4160316665989</v>
      </c>
      <c r="H91" s="104">
        <f>'Distributor Secondary'!E18*'DSR con %'!H91</f>
        <v>52.693548387096769</v>
      </c>
      <c r="I91" s="104">
        <f>'Distributor Secondary'!F18*'DSR con %'!I91</f>
        <v>70.872483221476514</v>
      </c>
      <c r="J91" s="104">
        <f>'Distributor Secondary'!G18*'DSR con %'!J91</f>
        <v>115.16778523489933</v>
      </c>
      <c r="K91" s="104">
        <f>'Distributor Secondary'!H18*'DSR con %'!K91</f>
        <v>19.612903225806452</v>
      </c>
      <c r="L91" s="104">
        <f>'Distributor Secondary'!I18*'DSR con %'!L91</f>
        <v>71.677852348993284</v>
      </c>
      <c r="M91" s="104">
        <f>'Distributor Secondary'!J18*'DSR con %'!M91</f>
        <v>41.31</v>
      </c>
      <c r="N91" s="104">
        <f>'Distributor Secondary'!K18*'DSR con %'!N91</f>
        <v>40.451612903225808</v>
      </c>
      <c r="O91" s="104">
        <f>'Distributor Secondary'!L18*'DSR con %'!O91</f>
        <v>16.375838926174495</v>
      </c>
      <c r="P91" s="104">
        <f>'Distributor Secondary'!M18*'DSR con %'!P91</f>
        <v>82.636363636363626</v>
      </c>
      <c r="Q91" s="104">
        <f>'Distributor Secondary'!N18*'DSR con %'!Q91</f>
        <v>71.202020202020208</v>
      </c>
      <c r="R91" s="104">
        <f>'Distributor Secondary'!O18*'DSR con %'!R91</f>
        <v>53.839285714285715</v>
      </c>
      <c r="S91" s="104">
        <f>'Distributor Secondary'!P18*'DSR con %'!S91</f>
        <v>81.392857142857153</v>
      </c>
      <c r="T91" s="104">
        <f>'Distributor Secondary'!Q18*'DSR con %'!T91</f>
        <v>86.142857142857139</v>
      </c>
      <c r="U91" s="104">
        <f>'Distributor Secondary'!R18*'DSR con %'!U91</f>
        <v>25.426229508196723</v>
      </c>
      <c r="V91" s="104">
        <f>'Distributor Secondary'!S18*'DSR con %'!V91</f>
        <v>36.18</v>
      </c>
      <c r="W91" s="104">
        <f>'Distributor Secondary'!T18*'DSR con %'!W91</f>
        <v>17.11627906976744</v>
      </c>
      <c r="X91" s="104">
        <f>'Distributor Secondary'!U18*'DSR con %'!X91</f>
        <v>28.46153846153846</v>
      </c>
      <c r="Y91" s="104">
        <f>'Distributor Secondary'!V18*'DSR con %'!Y91</f>
        <v>20.641025641025642</v>
      </c>
      <c r="Z91" s="104">
        <f>'Distributor Secondary'!W18*'DSR con %'!Z91</f>
        <v>6.125</v>
      </c>
      <c r="AA91" s="104">
        <f>'Distributor Secondary'!X18*'DSR con %'!AA91</f>
        <v>8.4</v>
      </c>
      <c r="AB91" s="104">
        <f>'Distributor Secondary'!Y18*'DSR con %'!AB91</f>
        <v>7</v>
      </c>
      <c r="AC91" s="104">
        <f>'Distributor Secondary'!Z18*'DSR con %'!AC91</f>
        <v>11.142857142857144</v>
      </c>
      <c r="AD91" s="104">
        <f>'Distributor Secondary'!AA18*'DSR con %'!AD91</f>
        <v>20.95918367346939</v>
      </c>
      <c r="AE91" s="104">
        <f>'Distributor Secondary'!AB18*'DSR con %'!AE91</f>
        <v>10.54054054054054</v>
      </c>
      <c r="AF91" s="104">
        <f>'Distributor Secondary'!AC18*'DSR con %'!AF91</f>
        <v>7.2</v>
      </c>
      <c r="AG91" s="104">
        <f>'Distributor Secondary'!AD18*'DSR con %'!AG91</f>
        <v>12.913705583756343</v>
      </c>
      <c r="AH91" s="104">
        <f>'Distributor Secondary'!AE18*'DSR con %'!AH91</f>
        <v>11.284263959390863</v>
      </c>
      <c r="AI91" s="104">
        <f>'Distributor Secondary'!AF18*'DSR con %'!AI91</f>
        <v>14.25</v>
      </c>
      <c r="AJ91" s="105">
        <f>'Distributor Secondary'!AG18*'DSR con %'!AJ91</f>
        <v>21.400000000000002</v>
      </c>
    </row>
    <row r="92" spans="1:88" ht="22.5">
      <c r="A92" s="94" t="s">
        <v>148</v>
      </c>
      <c r="B92" s="126" t="s">
        <v>138</v>
      </c>
      <c r="C92" s="96" t="s">
        <v>139</v>
      </c>
      <c r="D92" s="57" t="s">
        <v>153</v>
      </c>
      <c r="E92" s="57" t="s">
        <v>154</v>
      </c>
      <c r="F92" s="20">
        <f>SUMPRODUCT(H92:AJ92,$H$1:$AJ$1)</f>
        <v>1014584.2787651493</v>
      </c>
      <c r="G92" s="103">
        <f>SUM(H92:AJ92)</f>
        <v>645.90110200095171</v>
      </c>
      <c r="H92" s="104">
        <f>'Distributor Secondary'!E18*'DSR con %'!H92</f>
        <v>35.12903225806452</v>
      </c>
      <c r="I92" s="104">
        <f>'Distributor Secondary'!F18*'DSR con %'!I92</f>
        <v>47.838926174496642</v>
      </c>
      <c r="J92" s="104">
        <f>'Distributor Secondary'!G18*'DSR con %'!J92</f>
        <v>77.738255033557039</v>
      </c>
      <c r="K92" s="104">
        <f>'Distributor Secondary'!H18*'DSR con %'!K92</f>
        <v>14.709677419354838</v>
      </c>
      <c r="L92" s="104">
        <f>'Distributor Secondary'!I18*'DSR con %'!L92</f>
        <v>48.382550335570464</v>
      </c>
      <c r="M92" s="104">
        <f>'Distributor Secondary'!J18*'DSR con %'!M92</f>
        <v>27.54</v>
      </c>
      <c r="N92" s="104">
        <f>'Distributor Secondary'!K18*'DSR con %'!N92</f>
        <v>26.967741935483872</v>
      </c>
      <c r="O92" s="104">
        <f>'Distributor Secondary'!L18*'DSR con %'!O92</f>
        <v>11.053691275167784</v>
      </c>
      <c r="P92" s="104">
        <f>'Distributor Secondary'!M18*'DSR con %'!P92</f>
        <v>55.090909090909093</v>
      </c>
      <c r="Q92" s="104">
        <f>'Distributor Secondary'!N18*'DSR con %'!Q92</f>
        <v>48.363636363636367</v>
      </c>
      <c r="R92" s="104">
        <f>'Distributor Secondary'!O18*'DSR con %'!R92</f>
        <v>35.892857142857146</v>
      </c>
      <c r="S92" s="104">
        <f>'Distributor Secondary'!P18*'DSR con %'!S92</f>
        <v>53.75</v>
      </c>
      <c r="T92" s="104">
        <f>'Distributor Secondary'!Q18*'DSR con %'!T92</f>
        <v>38.285714285714285</v>
      </c>
      <c r="U92" s="104">
        <f>'Distributor Secondary'!R18*'DSR con %'!U92</f>
        <v>13.868852459016393</v>
      </c>
      <c r="V92" s="104">
        <f>'Distributor Secondary'!S18*'DSR con %'!V92</f>
        <v>20.099999999999998</v>
      </c>
      <c r="W92" s="104">
        <f>'Distributor Secondary'!T18*'DSR con %'!W92</f>
        <v>9.6744186046511622</v>
      </c>
      <c r="X92" s="104">
        <f>'Distributor Secondary'!U18*'DSR con %'!X92</f>
        <v>9.615384615384615</v>
      </c>
      <c r="Y92" s="104">
        <f>'Distributor Secondary'!V18*'DSR con %'!Y92</f>
        <v>5.8974358974358969</v>
      </c>
      <c r="Z92" s="104">
        <f>'Distributor Secondary'!W18*'DSR con %'!Z92</f>
        <v>4.375</v>
      </c>
      <c r="AA92" s="104">
        <f>'Distributor Secondary'!X18*'DSR con %'!AA92</f>
        <v>4.2</v>
      </c>
      <c r="AB92" s="104">
        <f>'Distributor Secondary'!Y18*'DSR con %'!AB92</f>
        <v>5.4444444444444446</v>
      </c>
      <c r="AC92" s="104">
        <f>'Distributor Secondary'!Z18*'DSR con %'!AC92</f>
        <v>4.2857142857142856</v>
      </c>
      <c r="AD92" s="104">
        <f>'Distributor Secondary'!AA18*'DSR con %'!AD92</f>
        <v>8.0612244897959187</v>
      </c>
      <c r="AE92" s="104">
        <f>'Distributor Secondary'!AB18*'DSR con %'!AE92</f>
        <v>3.6891891891891895</v>
      </c>
      <c r="AF92" s="104">
        <f>'Distributor Secondary'!AC18*'DSR con %'!AF92</f>
        <v>3.6</v>
      </c>
      <c r="AG92" s="104">
        <f>'Distributor Secondary'!AD18*'DSR con %'!AG92</f>
        <v>7.309644670050762</v>
      </c>
      <c r="AH92" s="104">
        <f>'Distributor Secondary'!AE18*'DSR con %'!AH92</f>
        <v>5.7868020304568528</v>
      </c>
      <c r="AI92" s="104">
        <f>'Distributor Secondary'!AF18*'DSR con %'!AI92</f>
        <v>8.5499999999999989</v>
      </c>
      <c r="AJ92" s="105">
        <f>'Distributor Secondary'!AG18*'DSR con %'!AJ92</f>
        <v>10.700000000000001</v>
      </c>
    </row>
    <row r="93" spans="1:88" ht="22.5">
      <c r="A93" s="94" t="s">
        <v>148</v>
      </c>
      <c r="B93" s="126" t="s">
        <v>138</v>
      </c>
      <c r="C93" s="96" t="s">
        <v>139</v>
      </c>
      <c r="D93" s="57" t="s">
        <v>155</v>
      </c>
      <c r="E93" s="57" t="s">
        <v>156</v>
      </c>
      <c r="F93" s="20">
        <f>SUMPRODUCT(H93:AJ93,$H$1:$AJ$1)</f>
        <v>1616163.2916698689</v>
      </c>
      <c r="G93" s="103">
        <f>SUM(H93:AJ93)</f>
        <v>919.92494639615938</v>
      </c>
      <c r="H93" s="104">
        <f>'Distributor Secondary'!E18*'DSR con %'!H93</f>
        <v>46.306451612903224</v>
      </c>
      <c r="I93" s="104">
        <f>'Distributor Secondary'!F18*'DSR con %'!I93</f>
        <v>60.241610738255034</v>
      </c>
      <c r="J93" s="104">
        <f>'Distributor Secondary'!G18*'DSR con %'!J93</f>
        <v>97.892617449664428</v>
      </c>
      <c r="K93" s="104">
        <f>'Distributor Secondary'!H18*'DSR con %'!K93</f>
        <v>17.161290322580644</v>
      </c>
      <c r="L93" s="104">
        <f>'Distributor Secondary'!I18*'DSR con %'!L93</f>
        <v>60.926174496644293</v>
      </c>
      <c r="M93" s="104">
        <f>'Distributor Secondary'!J18*'DSR con %'!M93</f>
        <v>35.190000000000005</v>
      </c>
      <c r="N93" s="104">
        <f>'Distributor Secondary'!K18*'DSR con %'!N93</f>
        <v>35.548387096774192</v>
      </c>
      <c r="O93" s="104">
        <f>'Distributor Secondary'!L18*'DSR con %'!O93</f>
        <v>13.919463087248323</v>
      </c>
      <c r="P93" s="104">
        <f>'Distributor Secondary'!M18*'DSR con %'!P93</f>
        <v>68.86363636363636</v>
      </c>
      <c r="Q93" s="104">
        <f>'Distributor Secondary'!N18*'DSR con %'!Q93</f>
        <v>61.797979797979799</v>
      </c>
      <c r="R93" s="104">
        <f>'Distributor Secondary'!O18*'DSR con %'!R93</f>
        <v>46.660714285714285</v>
      </c>
      <c r="S93" s="104">
        <f>'Distributor Secondary'!P18*'DSR con %'!S93</f>
        <v>69.107142857142861</v>
      </c>
      <c r="T93" s="104">
        <f>'Distributor Secondary'!Q18*'DSR con %'!T93</f>
        <v>76.571428571428569</v>
      </c>
      <c r="U93" s="104">
        <f>'Distributor Secondary'!R18*'DSR con %'!U93</f>
        <v>21.57377049180328</v>
      </c>
      <c r="V93" s="104">
        <f>'Distributor Secondary'!S18*'DSR con %'!V93</f>
        <v>30.82</v>
      </c>
      <c r="W93" s="104">
        <f>'Distributor Secondary'!T18*'DSR con %'!W93</f>
        <v>14.883720930232558</v>
      </c>
      <c r="X93" s="104">
        <f>'Distributor Secondary'!U18*'DSR con %'!X93</f>
        <v>21.923076923076923</v>
      </c>
      <c r="Y93" s="104">
        <f>'Distributor Secondary'!V18*'DSR con %'!Y93</f>
        <v>20.641025641025642</v>
      </c>
      <c r="Z93" s="104">
        <f>'Distributor Secondary'!W18*'DSR con %'!Z93</f>
        <v>6.125</v>
      </c>
      <c r="AA93" s="104">
        <f>'Distributor Secondary'!X18*'DSR con %'!AA93</f>
        <v>8.4</v>
      </c>
      <c r="AB93" s="104">
        <f>'Distributor Secondary'!Y18*'DSR con %'!AB93</f>
        <v>7</v>
      </c>
      <c r="AC93" s="104">
        <f>'Distributor Secondary'!Z18*'DSR con %'!AC93</f>
        <v>9.4285714285714288</v>
      </c>
      <c r="AD93" s="104">
        <f>'Distributor Secondary'!AA18*'DSR con %'!AD93</f>
        <v>17.73469387755102</v>
      </c>
      <c r="AE93" s="104">
        <f>'Distributor Secondary'!AB18*'DSR con %'!AE93</f>
        <v>8.9594594594594597</v>
      </c>
      <c r="AF93" s="104">
        <f>'Distributor Secondary'!AC18*'DSR con %'!AF93</f>
        <v>7.2</v>
      </c>
      <c r="AG93" s="104">
        <f>'Distributor Secondary'!AD18*'DSR con %'!AG93</f>
        <v>10.964467005076141</v>
      </c>
      <c r="AH93" s="104">
        <f>'Distributor Secondary'!AE18*'DSR con %'!AH93</f>
        <v>11.284263959390863</v>
      </c>
      <c r="AI93" s="104">
        <f>'Distributor Secondary'!AF18*'DSR con %'!AI93</f>
        <v>11.4</v>
      </c>
      <c r="AJ93" s="105">
        <f>'Distributor Secondary'!AG18*'DSR con %'!AJ93</f>
        <v>21.400000000000002</v>
      </c>
    </row>
    <row r="94" spans="1:88" s="110" customFormat="1">
      <c r="A94" s="95"/>
      <c r="B94" s="127"/>
      <c r="C94" s="97"/>
      <c r="D94" s="61"/>
      <c r="E94" s="61"/>
      <c r="F94" s="37">
        <f>SUM(F90:F93)</f>
        <v>7489449.9999999991</v>
      </c>
      <c r="G94" s="109">
        <f>SUM(G90:G93)</f>
        <v>4091.9999999999991</v>
      </c>
      <c r="H94" s="108">
        <f>SUM(H90:H93)</f>
        <v>198</v>
      </c>
      <c r="I94" s="108">
        <f t="shared" ref="I94:AJ94" si="24">SUM(I90:I93)</f>
        <v>264</v>
      </c>
      <c r="J94" s="108">
        <f t="shared" si="24"/>
        <v>429</v>
      </c>
      <c r="K94" s="108">
        <f t="shared" si="24"/>
        <v>76</v>
      </c>
      <c r="L94" s="108">
        <f t="shared" si="24"/>
        <v>267</v>
      </c>
      <c r="M94" s="108">
        <f t="shared" si="24"/>
        <v>153</v>
      </c>
      <c r="N94" s="108">
        <f t="shared" si="24"/>
        <v>152</v>
      </c>
      <c r="O94" s="108">
        <f t="shared" si="24"/>
        <v>61</v>
      </c>
      <c r="P94" s="108">
        <f t="shared" si="24"/>
        <v>303</v>
      </c>
      <c r="Q94" s="108">
        <f t="shared" si="24"/>
        <v>266</v>
      </c>
      <c r="R94" s="108">
        <f t="shared" si="24"/>
        <v>201</v>
      </c>
      <c r="S94" s="108">
        <f t="shared" si="24"/>
        <v>301</v>
      </c>
      <c r="T94" s="108">
        <f t="shared" si="24"/>
        <v>335</v>
      </c>
      <c r="U94" s="108">
        <f t="shared" si="24"/>
        <v>94</v>
      </c>
      <c r="V94" s="108">
        <f t="shared" si="24"/>
        <v>134</v>
      </c>
      <c r="W94" s="108">
        <f t="shared" si="24"/>
        <v>64</v>
      </c>
      <c r="X94" s="108">
        <f t="shared" si="24"/>
        <v>95</v>
      </c>
      <c r="Y94" s="108">
        <f t="shared" si="24"/>
        <v>115</v>
      </c>
      <c r="Z94" s="108">
        <f t="shared" si="24"/>
        <v>42</v>
      </c>
      <c r="AA94" s="108">
        <f t="shared" si="24"/>
        <v>42</v>
      </c>
      <c r="AB94" s="108">
        <f t="shared" si="24"/>
        <v>35</v>
      </c>
      <c r="AC94" s="108">
        <f t="shared" si="24"/>
        <v>42</v>
      </c>
      <c r="AD94" s="108">
        <f t="shared" si="24"/>
        <v>79</v>
      </c>
      <c r="AE94" s="108">
        <f t="shared" si="24"/>
        <v>39</v>
      </c>
      <c r="AF94" s="108">
        <f t="shared" si="24"/>
        <v>36</v>
      </c>
      <c r="AG94" s="108">
        <f t="shared" si="24"/>
        <v>48</v>
      </c>
      <c r="AH94" s="108">
        <f t="shared" si="24"/>
        <v>57</v>
      </c>
      <c r="AI94" s="108">
        <f t="shared" si="24"/>
        <v>56.999999999999993</v>
      </c>
      <c r="AJ94" s="105">
        <f t="shared" si="24"/>
        <v>107.00000000000001</v>
      </c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  <c r="BW94" s="99"/>
      <c r="BX94" s="99"/>
      <c r="BY94" s="99"/>
      <c r="BZ94" s="99"/>
      <c r="CA94" s="99"/>
      <c r="CB94" s="99"/>
      <c r="CC94" s="99"/>
      <c r="CD94" s="99"/>
      <c r="CE94" s="99"/>
      <c r="CF94" s="99"/>
      <c r="CG94" s="99"/>
      <c r="CH94" s="99"/>
      <c r="CI94" s="99"/>
      <c r="CJ94" s="99"/>
    </row>
    <row r="95" spans="1:88">
      <c r="A95" s="96" t="s">
        <v>32</v>
      </c>
      <c r="B95" s="126" t="s">
        <v>138</v>
      </c>
      <c r="C95" s="96" t="s">
        <v>139</v>
      </c>
      <c r="D95" s="96" t="s">
        <v>140</v>
      </c>
      <c r="E95" s="96" t="s">
        <v>141</v>
      </c>
      <c r="F95" s="20">
        <f>SUMPRODUCT(H95:AJ95,$H$1:$AJ$1)</f>
        <v>2232135.8382191486</v>
      </c>
      <c r="G95" s="103">
        <f>SUM(H95:AJ95)</f>
        <v>1216.507126615744</v>
      </c>
      <c r="H95" s="104">
        <f>'Distributor Secondary'!E19*'DSR con %'!H95</f>
        <v>57.140939597315445</v>
      </c>
      <c r="I95" s="104">
        <f>'Distributor Secondary'!F19*'DSR con %'!I95</f>
        <v>76.692737430167611</v>
      </c>
      <c r="J95" s="104">
        <f>'Distributor Secondary'!G19*'DSR con %'!J95</f>
        <v>124.62569832402235</v>
      </c>
      <c r="K95" s="104">
        <f>'Distributor Secondary'!H19*'DSR con %'!K95</f>
        <v>22</v>
      </c>
      <c r="L95" s="104">
        <f>'Distributor Secondary'!I19*'DSR con %'!L95</f>
        <v>77.56424581005588</v>
      </c>
      <c r="M95" s="104">
        <f>'Distributor Secondary'!J19*'DSR con %'!M95</f>
        <v>44.625</v>
      </c>
      <c r="N95" s="104">
        <f>'Distributor Secondary'!K19*'DSR con %'!N95</f>
        <v>43.865771812080538</v>
      </c>
      <c r="O95" s="104">
        <f>'Distributor Secondary'!L19*'DSR con %'!O95</f>
        <v>17.720670391061454</v>
      </c>
      <c r="P95" s="104">
        <f>'Distributor Secondary'!M19*'DSR con %'!P95</f>
        <v>88.215189873417714</v>
      </c>
      <c r="Q95" s="104">
        <f>'Distributor Secondary'!N19*'DSR con %'!Q95</f>
        <v>79.687763713080173</v>
      </c>
      <c r="R95" s="104">
        <f>'Distributor Secondary'!O19*'DSR con %'!R95</f>
        <v>59.999999999999993</v>
      </c>
      <c r="S95" s="104">
        <f>'Distributor Secondary'!P19*'DSR con %'!S95</f>
        <v>90.172995780590725</v>
      </c>
      <c r="T95" s="104">
        <f>'Distributor Secondary'!Q19*'DSR con %'!T95</f>
        <v>98.048780487804876</v>
      </c>
      <c r="U95" s="104">
        <f>'Distributor Secondary'!R19*'DSR con %'!U95</f>
        <v>27.945945945945947</v>
      </c>
      <c r="V95" s="104">
        <f>'Distributor Secondary'!S19*'DSR con %'!V95</f>
        <v>39.745762711864408</v>
      </c>
      <c r="W95" s="104">
        <f>'Distributor Secondary'!T19*'DSR con %'!W95</f>
        <v>19.076923076923077</v>
      </c>
      <c r="X95" s="104">
        <f>'Distributor Secondary'!U19*'DSR con %'!X95</f>
        <v>33.378378378378379</v>
      </c>
      <c r="Y95" s="104">
        <f>'Distributor Secondary'!V19*'DSR con %'!Y95</f>
        <v>39.897959183673471</v>
      </c>
      <c r="Z95" s="104">
        <f>'Distributor Secondary'!W19*'DSR con %'!Z95</f>
        <v>13.483870967741936</v>
      </c>
      <c r="AA95" s="104">
        <f>'Distributor Secondary'!X19*'DSR con %'!AA95</f>
        <v>13.183673469387754</v>
      </c>
      <c r="AB95" s="104">
        <f>'Distributor Secondary'!Y19*'DSR con %'!AB95</f>
        <v>11.054545454545455</v>
      </c>
      <c r="AC95" s="104">
        <f>'Distributor Secondary'!Z19*'DSR con %'!AC95</f>
        <v>13.483870967741936</v>
      </c>
      <c r="AD95" s="104">
        <f>'Distributor Secondary'!AA19*'DSR con %'!AD95</f>
        <v>25.548387096774196</v>
      </c>
      <c r="AE95" s="104">
        <f>'Distributor Secondary'!AB19*'DSR con %'!AE95</f>
        <v>10.112359550561798</v>
      </c>
      <c r="AF95" s="104">
        <f>'Distributor Secondary'!AC19*'DSR con %'!AF95</f>
        <v>10.372881355932204</v>
      </c>
      <c r="AG95" s="104">
        <f>'Distributor Secondary'!AD19*'DSR con %'!AG95</f>
        <v>13.367088607594937</v>
      </c>
      <c r="AH95" s="104">
        <f>'Distributor Secondary'!AE19*'DSR con %'!AH95</f>
        <v>15.873417721518987</v>
      </c>
      <c r="AI95" s="104">
        <f>'Distributor Secondary'!AF19*'DSR con %'!AI95</f>
        <v>19.95</v>
      </c>
      <c r="AJ95" s="105">
        <f>'Distributor Secondary'!AG19*'DSR con %'!AJ95</f>
        <v>29.672268907563026</v>
      </c>
    </row>
    <row r="96" spans="1:88">
      <c r="A96" s="96" t="s">
        <v>32</v>
      </c>
      <c r="B96" s="126" t="s">
        <v>138</v>
      </c>
      <c r="C96" s="96" t="s">
        <v>139</v>
      </c>
      <c r="D96" s="96" t="s">
        <v>142</v>
      </c>
      <c r="E96" s="96" t="s">
        <v>143</v>
      </c>
      <c r="F96" s="20">
        <f>SUMPRODUCT(H96:AJ96,$H$1:$AJ$1)</f>
        <v>1891847.5453035855</v>
      </c>
      <c r="G96" s="103">
        <f>SUM(H96:AJ96)</f>
        <v>1039.3152702338075</v>
      </c>
      <c r="H96" s="104">
        <f>'Distributor Secondary'!E19*'DSR con %'!H96</f>
        <v>49.167785234899327</v>
      </c>
      <c r="I96" s="104">
        <f>'Distributor Secondary'!F19*'DSR con %'!I96</f>
        <v>66.36871508379889</v>
      </c>
      <c r="J96" s="104">
        <f>'Distributor Secondary'!G19*'DSR con %'!J96</f>
        <v>107.84916201117319</v>
      </c>
      <c r="K96" s="104">
        <f>'Distributor Secondary'!H19*'DSR con %'!K96</f>
        <v>20</v>
      </c>
      <c r="L96" s="104">
        <f>'Distributor Secondary'!I19*'DSR con %'!L96</f>
        <v>67.122905027932958</v>
      </c>
      <c r="M96" s="104">
        <f>'Distributor Secondary'!J19*'DSR con %'!M96</f>
        <v>38.25</v>
      </c>
      <c r="N96" s="104">
        <f>'Distributor Secondary'!K19*'DSR con %'!N96</f>
        <v>37.744966442953022</v>
      </c>
      <c r="O96" s="104">
        <f>'Distributor Secondary'!L19*'DSR con %'!O96</f>
        <v>15.335195530726258</v>
      </c>
      <c r="P96" s="104">
        <f>'Distributor Secondary'!M19*'DSR con %'!P96</f>
        <v>76.708860759493675</v>
      </c>
      <c r="Q96" s="104">
        <f>'Distributor Secondary'!N19*'DSR con %'!Q96</f>
        <v>69.586497890295362</v>
      </c>
      <c r="R96" s="104">
        <f>'Distributor Secondary'!O19*'DSR con %'!R96</f>
        <v>51</v>
      </c>
      <c r="S96" s="104">
        <f>'Distributor Secondary'!P19*'DSR con %'!S96</f>
        <v>78.742616033755283</v>
      </c>
      <c r="T96" s="104">
        <f>'Distributor Secondary'!Q19*'DSR con %'!T96</f>
        <v>89.878048780487816</v>
      </c>
      <c r="U96" s="104">
        <f>'Distributor Secondary'!R19*'DSR con %'!U96</f>
        <v>24.135135135135133</v>
      </c>
      <c r="V96" s="104">
        <f>'Distributor Secondary'!S19*'DSR con %'!V96</f>
        <v>35.203389830508478</v>
      </c>
      <c r="W96" s="104">
        <f>'Distributor Secondary'!T19*'DSR con %'!W96</f>
        <v>16.615384615384617</v>
      </c>
      <c r="X96" s="104">
        <f>'Distributor Secondary'!U19*'DSR con %'!X96</f>
        <v>23.75</v>
      </c>
      <c r="Y96" s="104">
        <f>'Distributor Secondary'!V19*'DSR con %'!Y96</f>
        <v>28.163265306122447</v>
      </c>
      <c r="Z96" s="104">
        <f>'Distributor Secondary'!W19*'DSR con %'!Z96</f>
        <v>9.806451612903226</v>
      </c>
      <c r="AA96" s="104">
        <f>'Distributor Secondary'!X19*'DSR con %'!AA96</f>
        <v>9.3061224489795915</v>
      </c>
      <c r="AB96" s="104">
        <f>'Distributor Secondary'!Y19*'DSR con %'!AB96</f>
        <v>8.1454545454545446</v>
      </c>
      <c r="AC96" s="104">
        <f>'Distributor Secondary'!Z19*'DSR con %'!AC96</f>
        <v>9.806451612903226</v>
      </c>
      <c r="AD96" s="104">
        <f>'Distributor Secondary'!AA19*'DSR con %'!AD96</f>
        <v>18.58064516129032</v>
      </c>
      <c r="AE96" s="104">
        <f>'Distributor Secondary'!AB19*'DSR con %'!AE96</f>
        <v>9.3033707865168545</v>
      </c>
      <c r="AF96" s="104">
        <f>'Distributor Secondary'!AC19*'DSR con %'!AF96</f>
        <v>9.1525423728813564</v>
      </c>
      <c r="AG96" s="104">
        <f>'Distributor Secondary'!AD19*'DSR con %'!AG96</f>
        <v>12.556962025316457</v>
      </c>
      <c r="AH96" s="104">
        <f>'Distributor Secondary'!AE19*'DSR con %'!AH96</f>
        <v>14.911392405063292</v>
      </c>
      <c r="AI96" s="104">
        <f>'Distributor Secondary'!AF19*'DSR con %'!AI96</f>
        <v>14.25</v>
      </c>
      <c r="AJ96" s="105">
        <f>'Distributor Secondary'!AG19*'DSR con %'!AJ96</f>
        <v>27.873949579831933</v>
      </c>
    </row>
    <row r="97" spans="1:88">
      <c r="A97" s="96" t="s">
        <v>32</v>
      </c>
      <c r="B97" s="126" t="s">
        <v>138</v>
      </c>
      <c r="C97" s="96" t="s">
        <v>139</v>
      </c>
      <c r="D97" s="96" t="s">
        <v>144</v>
      </c>
      <c r="E97" s="96" t="s">
        <v>145</v>
      </c>
      <c r="F97" s="20">
        <f>SUMPRODUCT(H97:AJ97,$H$1:$AJ$1)</f>
        <v>1577395.4481400717</v>
      </c>
      <c r="G97" s="103">
        <f>SUM(H97:AJ97)</f>
        <v>880.94588100603232</v>
      </c>
      <c r="H97" s="104">
        <f>'Distributor Secondary'!E19*'DSR con %'!H97</f>
        <v>43.852348993288594</v>
      </c>
      <c r="I97" s="104">
        <f>'Distributor Secondary'!F19*'DSR con %'!I97</f>
        <v>57.519553072625698</v>
      </c>
      <c r="J97" s="104">
        <f>'Distributor Secondary'!G19*'DSR con %'!J97</f>
        <v>93.469273743016757</v>
      </c>
      <c r="K97" s="104">
        <f>'Distributor Secondary'!H19*'DSR con %'!K97</f>
        <v>16</v>
      </c>
      <c r="L97" s="104">
        <f>'Distributor Secondary'!I19*'DSR con %'!L97</f>
        <v>58.173184357541899</v>
      </c>
      <c r="M97" s="104">
        <f>'Distributor Secondary'!J19*'DSR con %'!M97</f>
        <v>33.15</v>
      </c>
      <c r="N97" s="104">
        <f>'Distributor Secondary'!K19*'DSR con %'!N97</f>
        <v>33.664429530201346</v>
      </c>
      <c r="O97" s="104">
        <f>'Distributor Secondary'!L19*'DSR con %'!O97</f>
        <v>13.290502793296088</v>
      </c>
      <c r="P97" s="104">
        <f>'Distributor Secondary'!M19*'DSR con %'!P97</f>
        <v>65.202531645569621</v>
      </c>
      <c r="Q97" s="104">
        <f>'Distributor Secondary'!N19*'DSR con %'!Q97</f>
        <v>58.362869198312239</v>
      </c>
      <c r="R97" s="104">
        <f>'Distributor Secondary'!O19*'DSR con %'!R97</f>
        <v>45</v>
      </c>
      <c r="S97" s="104">
        <f>'Distributor Secondary'!P19*'DSR con %'!S97</f>
        <v>66.042194092827003</v>
      </c>
      <c r="T97" s="104">
        <f>'Distributor Secondary'!Q19*'DSR con %'!T97</f>
        <v>73.536585365853654</v>
      </c>
      <c r="U97" s="104">
        <f>'Distributor Secondary'!R19*'DSR con %'!U97</f>
        <v>20.95945945945946</v>
      </c>
      <c r="V97" s="104">
        <f>'Distributor Secondary'!S19*'DSR con %'!V97</f>
        <v>29.525423728813557</v>
      </c>
      <c r="W97" s="104">
        <f>'Distributor Secondary'!T19*'DSR con %'!W97</f>
        <v>14.153846153846153</v>
      </c>
      <c r="X97" s="104">
        <f>'Distributor Secondary'!U19*'DSR con %'!X97</f>
        <v>18.935810810810811</v>
      </c>
      <c r="Y97" s="104">
        <f>'Distributor Secondary'!V19*'DSR con %'!Y97</f>
        <v>23.469387755102041</v>
      </c>
      <c r="Z97" s="104">
        <f>'Distributor Secondary'!W19*'DSR con %'!Z97</f>
        <v>7.354838709677419</v>
      </c>
      <c r="AA97" s="104">
        <f>'Distributor Secondary'!X19*'DSR con %'!AA97</f>
        <v>7.7551020408163271</v>
      </c>
      <c r="AB97" s="104">
        <f>'Distributor Secondary'!Y19*'DSR con %'!AB97</f>
        <v>6.4</v>
      </c>
      <c r="AC97" s="104">
        <f>'Distributor Secondary'!Z19*'DSR con %'!AC97</f>
        <v>7.354838709677419</v>
      </c>
      <c r="AD97" s="104">
        <f>'Distributor Secondary'!AA19*'DSR con %'!AD97</f>
        <v>13.935483870967742</v>
      </c>
      <c r="AE97" s="104">
        <f>'Distributor Secondary'!AB19*'DSR con %'!AE97</f>
        <v>8.0898876404494384</v>
      </c>
      <c r="AF97" s="104">
        <f>'Distributor Secondary'!AC19*'DSR con %'!AF97</f>
        <v>7.9322033898305087</v>
      </c>
      <c r="AG97" s="104">
        <f>'Distributor Secondary'!AD19*'DSR con %'!AG97</f>
        <v>10.531645569620254</v>
      </c>
      <c r="AH97" s="104">
        <f>'Distributor Secondary'!AE19*'DSR con %'!AH97</f>
        <v>12.506329113924052</v>
      </c>
      <c r="AI97" s="104">
        <f>'Distributor Secondary'!AF19*'DSR con %'!AI97</f>
        <v>11.4</v>
      </c>
      <c r="AJ97" s="105">
        <f>'Distributor Secondary'!AG19*'DSR con %'!AJ97</f>
        <v>23.3781512605042</v>
      </c>
    </row>
    <row r="98" spans="1:88">
      <c r="A98" s="96" t="s">
        <v>32</v>
      </c>
      <c r="B98" s="126" t="s">
        <v>138</v>
      </c>
      <c r="C98" s="96" t="s">
        <v>139</v>
      </c>
      <c r="D98" s="96" t="s">
        <v>146</v>
      </c>
      <c r="E98" s="96" t="s">
        <v>147</v>
      </c>
      <c r="F98" s="20">
        <f>SUMPRODUCT(H98:AJ98,$H$1:$AJ$1)</f>
        <v>1666916.1683371947</v>
      </c>
      <c r="G98" s="103">
        <f>SUM(H98:AJ98)</f>
        <v>930.23172214441638</v>
      </c>
      <c r="H98" s="104">
        <f>'Distributor Secondary'!E19*'DSR con %'!H98</f>
        <v>47.838926174496649</v>
      </c>
      <c r="I98" s="104">
        <f>'Distributor Secondary'!F19*'DSR con %'!I98</f>
        <v>63.418994413407823</v>
      </c>
      <c r="J98" s="104">
        <f>'Distributor Secondary'!G19*'DSR con %'!J98</f>
        <v>103.05586592178771</v>
      </c>
      <c r="K98" s="104">
        <f>'Distributor Secondary'!H19*'DSR con %'!K98</f>
        <v>18</v>
      </c>
      <c r="L98" s="104">
        <f>'Distributor Secondary'!I19*'DSR con %'!L98</f>
        <v>64.139664804469277</v>
      </c>
      <c r="M98" s="104">
        <f>'Distributor Secondary'!J19*'DSR con %'!M98</f>
        <v>36.975000000000001</v>
      </c>
      <c r="N98" s="104">
        <f>'Distributor Secondary'!K19*'DSR con %'!N98</f>
        <v>36.724832214765101</v>
      </c>
      <c r="O98" s="104">
        <f>'Distributor Secondary'!L19*'DSR con %'!O98</f>
        <v>14.653631284916202</v>
      </c>
      <c r="P98" s="104">
        <f>'Distributor Secondary'!M19*'DSR con %'!P98</f>
        <v>72.87341772151899</v>
      </c>
      <c r="Q98" s="104">
        <f>'Distributor Secondary'!N19*'DSR con %'!Q98</f>
        <v>58.362869198312239</v>
      </c>
      <c r="R98" s="104">
        <f>'Distributor Secondary'!O19*'DSR con %'!R98</f>
        <v>45</v>
      </c>
      <c r="S98" s="104">
        <f>'Distributor Secondary'!P19*'DSR con %'!S98</f>
        <v>66.042194092827003</v>
      </c>
      <c r="T98" s="104">
        <f>'Distributor Secondary'!Q19*'DSR con %'!T98</f>
        <v>73.536585365853654</v>
      </c>
      <c r="U98" s="104">
        <f>'Distributor Secondary'!R19*'DSR con %'!U98</f>
        <v>20.95945945945946</v>
      </c>
      <c r="V98" s="104">
        <f>'Distributor Secondary'!S19*'DSR con %'!V98</f>
        <v>29.525423728813557</v>
      </c>
      <c r="W98" s="104">
        <f>'Distributor Secondary'!T19*'DSR con %'!W98</f>
        <v>14.153846153846153</v>
      </c>
      <c r="X98" s="104">
        <f>'Distributor Secondary'!U19*'DSR con %'!X98</f>
        <v>18.935810810810811</v>
      </c>
      <c r="Y98" s="104">
        <f>'Distributor Secondary'!V19*'DSR con %'!Y98</f>
        <v>23.469387755102041</v>
      </c>
      <c r="Z98" s="104">
        <f>'Distributor Secondary'!W19*'DSR con %'!Z98</f>
        <v>7.354838709677419</v>
      </c>
      <c r="AA98" s="104">
        <f>'Distributor Secondary'!X19*'DSR con %'!AA98</f>
        <v>7.7551020408163271</v>
      </c>
      <c r="AB98" s="104">
        <f>'Distributor Secondary'!Y19*'DSR con %'!AB98</f>
        <v>6.4</v>
      </c>
      <c r="AC98" s="104">
        <f>'Distributor Secondary'!Z19*'DSR con %'!AC98</f>
        <v>7.354838709677419</v>
      </c>
      <c r="AD98" s="104">
        <f>'Distributor Secondary'!AA19*'DSR con %'!AD98</f>
        <v>13.935483870967742</v>
      </c>
      <c r="AE98" s="104">
        <f>'Distributor Secondary'!AB19*'DSR con %'!AE98</f>
        <v>8.4943820224719104</v>
      </c>
      <c r="AF98" s="104">
        <f>'Distributor Secondary'!AC19*'DSR con %'!AF98</f>
        <v>8.5423728813559325</v>
      </c>
      <c r="AG98" s="104">
        <f>'Distributor Secondary'!AD19*'DSR con %'!AG98</f>
        <v>11.544303797468356</v>
      </c>
      <c r="AH98" s="104">
        <f>'Distributor Secondary'!AE19*'DSR con %'!AH98</f>
        <v>13.708860759493671</v>
      </c>
      <c r="AI98" s="104">
        <f>'Distributor Secondary'!AF19*'DSR con %'!AI98</f>
        <v>11.4</v>
      </c>
      <c r="AJ98" s="105">
        <f>'Distributor Secondary'!AG19*'DSR con %'!AJ98</f>
        <v>26.07563025210084</v>
      </c>
    </row>
    <row r="99" spans="1:88" s="110" customFormat="1">
      <c r="A99" s="97"/>
      <c r="B99" s="127"/>
      <c r="C99" s="97"/>
      <c r="D99" s="97"/>
      <c r="E99" s="97"/>
      <c r="F99" s="37">
        <f>SUM(F95:F98)</f>
        <v>7368295</v>
      </c>
      <c r="G99" s="109">
        <f>SUM(G95:G98)</f>
        <v>4067</v>
      </c>
      <c r="H99" s="108">
        <f>SUM(H95:H98)</f>
        <v>198</v>
      </c>
      <c r="I99" s="108">
        <f t="shared" ref="I99:AJ99" si="25">SUM(I95:I98)</f>
        <v>264</v>
      </c>
      <c r="J99" s="108">
        <f t="shared" si="25"/>
        <v>429</v>
      </c>
      <c r="K99" s="108">
        <f t="shared" si="25"/>
        <v>76</v>
      </c>
      <c r="L99" s="108">
        <f t="shared" si="25"/>
        <v>267</v>
      </c>
      <c r="M99" s="108">
        <f t="shared" si="25"/>
        <v>153</v>
      </c>
      <c r="N99" s="108">
        <f t="shared" si="25"/>
        <v>152</v>
      </c>
      <c r="O99" s="108">
        <f t="shared" si="25"/>
        <v>61</v>
      </c>
      <c r="P99" s="108">
        <f t="shared" si="25"/>
        <v>303</v>
      </c>
      <c r="Q99" s="108">
        <f t="shared" si="25"/>
        <v>266</v>
      </c>
      <c r="R99" s="108">
        <f t="shared" si="25"/>
        <v>201</v>
      </c>
      <c r="S99" s="108">
        <f t="shared" si="25"/>
        <v>301</v>
      </c>
      <c r="T99" s="108">
        <f t="shared" si="25"/>
        <v>335</v>
      </c>
      <c r="U99" s="108">
        <f t="shared" si="25"/>
        <v>94</v>
      </c>
      <c r="V99" s="108">
        <f t="shared" si="25"/>
        <v>134</v>
      </c>
      <c r="W99" s="108">
        <f t="shared" si="25"/>
        <v>64</v>
      </c>
      <c r="X99" s="108">
        <f t="shared" si="25"/>
        <v>95</v>
      </c>
      <c r="Y99" s="108">
        <f t="shared" si="25"/>
        <v>115</v>
      </c>
      <c r="Z99" s="108">
        <f t="shared" si="25"/>
        <v>38</v>
      </c>
      <c r="AA99" s="108">
        <f t="shared" si="25"/>
        <v>38</v>
      </c>
      <c r="AB99" s="108">
        <f t="shared" si="25"/>
        <v>32</v>
      </c>
      <c r="AC99" s="108">
        <f t="shared" si="25"/>
        <v>38</v>
      </c>
      <c r="AD99" s="108">
        <f t="shared" si="25"/>
        <v>72</v>
      </c>
      <c r="AE99" s="108">
        <f t="shared" si="25"/>
        <v>36</v>
      </c>
      <c r="AF99" s="108">
        <f t="shared" si="25"/>
        <v>36</v>
      </c>
      <c r="AG99" s="108">
        <f t="shared" si="25"/>
        <v>48</v>
      </c>
      <c r="AH99" s="108">
        <f t="shared" si="25"/>
        <v>57</v>
      </c>
      <c r="AI99" s="108">
        <f t="shared" si="25"/>
        <v>57</v>
      </c>
      <c r="AJ99" s="105">
        <f t="shared" si="25"/>
        <v>107</v>
      </c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X99" s="99"/>
      <c r="BY99" s="99"/>
      <c r="BZ99" s="99"/>
      <c r="CA99" s="99"/>
      <c r="CB99" s="99"/>
      <c r="CC99" s="99"/>
      <c r="CD99" s="99"/>
      <c r="CE99" s="99"/>
      <c r="CF99" s="99"/>
      <c r="CG99" s="99"/>
      <c r="CH99" s="99"/>
      <c r="CI99" s="99"/>
      <c r="CJ99" s="99"/>
    </row>
    <row r="100" spans="1:88">
      <c r="A100" s="57" t="s">
        <v>33</v>
      </c>
      <c r="B100" s="126" t="s">
        <v>138</v>
      </c>
      <c r="C100" s="96" t="s">
        <v>139</v>
      </c>
      <c r="D100" s="57" t="s">
        <v>157</v>
      </c>
      <c r="E100" s="57" t="s">
        <v>158</v>
      </c>
      <c r="F100" s="20">
        <f t="shared" ref="F100:F107" si="26">SUMPRODUCT(H100:AJ100,$H$1:$AJ$1)</f>
        <v>2387385.2251564171</v>
      </c>
      <c r="G100" s="103">
        <f t="shared" ref="G100:G107" si="27">SUM(H100:AJ100)</f>
        <v>1083.1289810552446</v>
      </c>
      <c r="H100" s="104">
        <f>'Distributor Secondary'!E20*'DSR con %'!H100</f>
        <v>48.658536585365859</v>
      </c>
      <c r="I100" s="104">
        <f>'Distributor Secondary'!F20*'DSR con %'!I100</f>
        <v>64.449238578680209</v>
      </c>
      <c r="J100" s="104">
        <f>'Distributor Secondary'!G20*'DSR con %'!J100</f>
        <v>105.43147208121827</v>
      </c>
      <c r="K100" s="104">
        <f>'Distributor Secondary'!H20*'DSR con %'!K100</f>
        <v>18.048192771084334</v>
      </c>
      <c r="L100" s="104">
        <f>'Distributor Secondary'!I20*'DSR con %'!L100</f>
        <v>65.809644670050758</v>
      </c>
      <c r="M100" s="104">
        <f>'Distributor Secondary'!J20*'DSR con %'!M100</f>
        <v>38.473282442748094</v>
      </c>
      <c r="N100" s="104">
        <f>'Distributor Secondary'!K20*'DSR con %'!N100</f>
        <v>37.390243902439025</v>
      </c>
      <c r="O100" s="104">
        <f>'Distributor Secondary'!L20*'DSR con %'!O100</f>
        <v>14.624365482233504</v>
      </c>
      <c r="P100" s="104">
        <f>'Distributor Secondary'!M20*'DSR con %'!P100</f>
        <v>73.848837209302317</v>
      </c>
      <c r="Q100" s="104">
        <f>'Distributor Secondary'!N20*'DSR con %'!Q100</f>
        <v>65.311787072243348</v>
      </c>
      <c r="R100" s="104">
        <f>'Distributor Secondary'!O20*'DSR con %'!R100</f>
        <v>49.486301369863014</v>
      </c>
      <c r="S100" s="104">
        <f>'Distributor Secondary'!P20*'DSR con %'!S100</f>
        <v>73.514340344168261</v>
      </c>
      <c r="T100" s="104">
        <f>'Distributor Secondary'!Q20*'DSR con %'!T100</f>
        <v>80.833333333333329</v>
      </c>
      <c r="U100" s="104">
        <f>'Distributor Secondary'!R20*'DSR con %'!U100</f>
        <v>22.776073619631902</v>
      </c>
      <c r="V100" s="104">
        <f>'Distributor Secondary'!S20*'DSR con %'!V100</f>
        <v>32.661538461538463</v>
      </c>
      <c r="W100" s="104">
        <f>'Distributor Secondary'!T20*'DSR con %'!W100</f>
        <v>15.464052287581699</v>
      </c>
      <c r="X100" s="104">
        <f>'Distributor Secondary'!U20*'DSR con %'!X100</f>
        <v>23.493865030674844</v>
      </c>
      <c r="Y100" s="104">
        <f>'Distributor Secondary'!V20*'DSR con %'!Y100</f>
        <v>29.857142857142858</v>
      </c>
      <c r="Z100" s="104">
        <f>'Distributor Secondary'!W20*'DSR con %'!Z100</f>
        <v>16.545454545454547</v>
      </c>
      <c r="AA100" s="104">
        <f>'Distributor Secondary'!X20*'DSR con %'!AA100</f>
        <v>16.466666666666665</v>
      </c>
      <c r="AB100" s="104">
        <f>'Distributor Secondary'!Y20*'DSR con %'!AB100</f>
        <v>13.23529411764706</v>
      </c>
      <c r="AC100" s="104">
        <f>'Distributor Secondary'!Z20*'DSR con %'!AC100</f>
        <v>16.545454545454547</v>
      </c>
      <c r="AD100" s="104">
        <f>'Distributor Secondary'!AA20*'DSR con %'!AD100</f>
        <v>31.272727272727273</v>
      </c>
      <c r="AE100" s="104">
        <f>'Distributor Secondary'!AB20*'DSR con %'!AE100</f>
        <v>14.647959183673469</v>
      </c>
      <c r="AF100" s="104">
        <f>'Distributor Secondary'!AC20*'DSR con %'!AF100</f>
        <v>13.472868217054263</v>
      </c>
      <c r="AG100" s="104">
        <f>'Distributor Secondary'!AD20*'DSR con %'!AG100</f>
        <v>18.413793103448274</v>
      </c>
      <c r="AH100" s="104">
        <f>'Distributor Secondary'!AE20*'DSR con %'!AH100</f>
        <v>21.14176245210728</v>
      </c>
      <c r="AI100" s="104">
        <f>'Distributor Secondary'!AF20*'DSR con %'!AI100</f>
        <v>21.216730038022813</v>
      </c>
      <c r="AJ100" s="105">
        <f>'Distributor Secondary'!AG20*'DSR con %'!AJ100</f>
        <v>40.038022813688208</v>
      </c>
    </row>
    <row r="101" spans="1:88">
      <c r="A101" s="57" t="s">
        <v>33</v>
      </c>
      <c r="B101" s="126" t="s">
        <v>138</v>
      </c>
      <c r="C101" s="96" t="s">
        <v>139</v>
      </c>
      <c r="D101" s="57" t="s">
        <v>159</v>
      </c>
      <c r="E101" s="57" t="s">
        <v>160</v>
      </c>
      <c r="F101" s="20">
        <f t="shared" si="26"/>
        <v>2353151.042574293</v>
      </c>
      <c r="G101" s="103">
        <f t="shared" si="27"/>
        <v>1074.6969973526727</v>
      </c>
      <c r="H101" s="104">
        <f>'Distributor Secondary'!E20*'DSR con %'!H101</f>
        <v>48.658536585365859</v>
      </c>
      <c r="I101" s="104">
        <f>'Distributor Secondary'!F20*'DSR con %'!I101</f>
        <v>64.449238578680209</v>
      </c>
      <c r="J101" s="104">
        <f>'Distributor Secondary'!G20*'DSR con %'!J101</f>
        <v>105.43147208121827</v>
      </c>
      <c r="K101" s="104">
        <f>'Distributor Secondary'!H20*'DSR con %'!K101</f>
        <v>18.048192771084334</v>
      </c>
      <c r="L101" s="104">
        <f>'Distributor Secondary'!I20*'DSR con %'!L101</f>
        <v>65.809644670050758</v>
      </c>
      <c r="M101" s="104">
        <f>'Distributor Secondary'!J20*'DSR con %'!M101</f>
        <v>38.473282442748094</v>
      </c>
      <c r="N101" s="104">
        <f>'Distributor Secondary'!K20*'DSR con %'!N101</f>
        <v>37.390243902439025</v>
      </c>
      <c r="O101" s="104">
        <f>'Distributor Secondary'!L20*'DSR con %'!O101</f>
        <v>14.624365482233504</v>
      </c>
      <c r="P101" s="104">
        <f>'Distributor Secondary'!M20*'DSR con %'!P101</f>
        <v>73.848837209302317</v>
      </c>
      <c r="Q101" s="104">
        <f>'Distributor Secondary'!N20*'DSR con %'!Q101</f>
        <v>65.311787072243348</v>
      </c>
      <c r="R101" s="104">
        <f>'Distributor Secondary'!O20*'DSR con %'!R101</f>
        <v>49.486301369863014</v>
      </c>
      <c r="S101" s="104">
        <f>'Distributor Secondary'!P20*'DSR con %'!S101</f>
        <v>73.514340344168261</v>
      </c>
      <c r="T101" s="104">
        <f>'Distributor Secondary'!Q20*'DSR con %'!T101</f>
        <v>80.833333333333329</v>
      </c>
      <c r="U101" s="104">
        <f>'Distributor Secondary'!R20*'DSR con %'!U101</f>
        <v>22.776073619631902</v>
      </c>
      <c r="V101" s="104">
        <f>'Distributor Secondary'!S20*'DSR con %'!V101</f>
        <v>32.661538461538463</v>
      </c>
      <c r="W101" s="104">
        <f>'Distributor Secondary'!T20*'DSR con %'!W101</f>
        <v>15.464052287581699</v>
      </c>
      <c r="X101" s="104">
        <f>'Distributor Secondary'!U20*'DSR con %'!X101</f>
        <v>23.493865030674844</v>
      </c>
      <c r="Y101" s="104">
        <f>'Distributor Secondary'!V20*'DSR con %'!Y101</f>
        <v>28.285714285714285</v>
      </c>
      <c r="Z101" s="104">
        <f>'Distributor Secondary'!W20*'DSR con %'!Z101</f>
        <v>15.166666666666666</v>
      </c>
      <c r="AA101" s="104">
        <f>'Distributor Secondary'!X20*'DSR con %'!AA101</f>
        <v>15.6</v>
      </c>
      <c r="AB101" s="104">
        <f>'Distributor Secondary'!Y20*'DSR con %'!AB101</f>
        <v>12.605042016806724</v>
      </c>
      <c r="AC101" s="104">
        <f>'Distributor Secondary'!Z20*'DSR con %'!AC101</f>
        <v>15.166666666666666</v>
      </c>
      <c r="AD101" s="104">
        <f>'Distributor Secondary'!AA20*'DSR con %'!AD101</f>
        <v>28.666666666666664</v>
      </c>
      <c r="AE101" s="104">
        <f>'Distributor Secondary'!AB20*'DSR con %'!AE101</f>
        <v>14.647959183673469</v>
      </c>
      <c r="AF101" s="104">
        <f>'Distributor Secondary'!AC20*'DSR con %'!AF101</f>
        <v>13.472868217054263</v>
      </c>
      <c r="AG101" s="104">
        <f>'Distributor Secondary'!AD20*'DSR con %'!AG101</f>
        <v>18.413793103448274</v>
      </c>
      <c r="AH101" s="104">
        <f>'Distributor Secondary'!AE20*'DSR con %'!AH101</f>
        <v>21.14176245210728</v>
      </c>
      <c r="AI101" s="104">
        <f>'Distributor Secondary'!AF20*'DSR con %'!AI101</f>
        <v>21.216730038022813</v>
      </c>
      <c r="AJ101" s="105">
        <f>'Distributor Secondary'!AG20*'DSR con %'!AJ101</f>
        <v>40.038022813688208</v>
      </c>
    </row>
    <row r="102" spans="1:88">
      <c r="A102" s="57" t="s">
        <v>33</v>
      </c>
      <c r="B102" s="126" t="s">
        <v>138</v>
      </c>
      <c r="C102" s="96" t="s">
        <v>139</v>
      </c>
      <c r="D102" s="57" t="s">
        <v>161</v>
      </c>
      <c r="E102" s="57" t="s">
        <v>162</v>
      </c>
      <c r="F102" s="20">
        <f t="shared" si="26"/>
        <v>997421.65205963643</v>
      </c>
      <c r="G102" s="103">
        <f t="shared" si="27"/>
        <v>450.42112272585268</v>
      </c>
      <c r="H102" s="104">
        <f>'Distributor Secondary'!E20*'DSR con %'!H102</f>
        <v>19.984756097560979</v>
      </c>
      <c r="I102" s="104">
        <f>'Distributor Secondary'!F20*'DSR con %'!I102</f>
        <v>26.934010152284266</v>
      </c>
      <c r="J102" s="104">
        <f>'Distributor Secondary'!G20*'DSR con %'!J102</f>
        <v>44.060913705583758</v>
      </c>
      <c r="K102" s="104">
        <f>'Distributor Secondary'!H20*'DSR con %'!K102</f>
        <v>7.7349397590361439</v>
      </c>
      <c r="L102" s="104">
        <f>'Distributor Secondary'!I20*'DSR con %'!L102</f>
        <v>27.502538071065992</v>
      </c>
      <c r="M102" s="104">
        <f>'Distributor Secondary'!J20*'DSR con %'!M102</f>
        <v>15.389312977099237</v>
      </c>
      <c r="N102" s="104">
        <f>'Distributor Secondary'!K20*'DSR con %'!N102</f>
        <v>15.356707317073171</v>
      </c>
      <c r="O102" s="104">
        <f>'Distributor Secondary'!L20*'DSR con %'!O102</f>
        <v>6.1116751269035534</v>
      </c>
      <c r="P102" s="104">
        <f>'Distributor Secondary'!M20*'DSR con %'!P102</f>
        <v>30.558139534883722</v>
      </c>
      <c r="Q102" s="104">
        <f>'Distributor Secondary'!N20*'DSR con %'!Q102</f>
        <v>27.152091254752854</v>
      </c>
      <c r="R102" s="104">
        <f>'Distributor Secondary'!O20*'DSR con %'!R102</f>
        <v>19.794520547945204</v>
      </c>
      <c r="S102" s="104">
        <f>'Distributor Secondary'!P20*'DSR con %'!S102</f>
        <v>30.562141491395792</v>
      </c>
      <c r="T102" s="104">
        <f>'Distributor Secondary'!Q20*'DSR con %'!T102</f>
        <v>32.333333333333336</v>
      </c>
      <c r="U102" s="104">
        <f>'Distributor Secondary'!R20*'DSR con %'!U102</f>
        <v>9.5245398773006134</v>
      </c>
      <c r="V102" s="104">
        <f>'Distributor Secondary'!S20*'DSR con %'!V102</f>
        <v>13.361538461538462</v>
      </c>
      <c r="W102" s="104">
        <f>'Distributor Secondary'!T20*'DSR con %'!W102</f>
        <v>6.344226579520698</v>
      </c>
      <c r="X102" s="104">
        <f>'Distributor Secondary'!U20*'DSR con %'!X102</f>
        <v>9.7361963190184042</v>
      </c>
      <c r="Y102" s="104">
        <f>'Distributor Secondary'!V20*'DSR con %'!Y102</f>
        <v>12.571428571428573</v>
      </c>
      <c r="Z102" s="104">
        <f>'Distributor Secondary'!W20*'DSR con %'!Z102</f>
        <v>7.583333333333333</v>
      </c>
      <c r="AA102" s="104">
        <f>'Distributor Secondary'!X20*'DSR con %'!AA102</f>
        <v>6.9333333333333336</v>
      </c>
      <c r="AB102" s="104">
        <f>'Distributor Secondary'!Y20*'DSR con %'!AB102</f>
        <v>6.302521008403362</v>
      </c>
      <c r="AC102" s="104">
        <f>'Distributor Secondary'!Z20*'DSR con %'!AC102</f>
        <v>7.583333333333333</v>
      </c>
      <c r="AD102" s="104">
        <f>'Distributor Secondary'!AA20*'DSR con %'!AD102</f>
        <v>14.333333333333332</v>
      </c>
      <c r="AE102" s="104">
        <f>'Distributor Secondary'!AB20*'DSR con %'!AE102</f>
        <v>6.2142857142857135</v>
      </c>
      <c r="AF102" s="104">
        <f>'Distributor Secondary'!AC20*'DSR con %'!AF102</f>
        <v>5.5116279069767442</v>
      </c>
      <c r="AG102" s="104">
        <f>'Distributor Secondary'!AD20*'DSR con %'!AG102</f>
        <v>7.6551724137931032</v>
      </c>
      <c r="AH102" s="104">
        <f>'Distributor Secondary'!AE20*'DSR con %'!AH102</f>
        <v>8.7892720306513414</v>
      </c>
      <c r="AI102" s="104">
        <f>'Distributor Secondary'!AF20*'DSR con %'!AI102</f>
        <v>8.4866920152091261</v>
      </c>
      <c r="AJ102" s="105">
        <f>'Distributor Secondary'!AG20*'DSR con %'!AJ102</f>
        <v>16.015209125475284</v>
      </c>
    </row>
    <row r="103" spans="1:88">
      <c r="A103" s="57" t="s">
        <v>33</v>
      </c>
      <c r="B103" s="126" t="s">
        <v>138</v>
      </c>
      <c r="C103" s="96" t="s">
        <v>139</v>
      </c>
      <c r="D103" s="57" t="s">
        <v>163</v>
      </c>
      <c r="E103" s="57" t="s">
        <v>164</v>
      </c>
      <c r="F103" s="20">
        <f t="shared" si="26"/>
        <v>1645287.0259183806</v>
      </c>
      <c r="G103" s="103">
        <f t="shared" si="27"/>
        <v>764.87270462702179</v>
      </c>
      <c r="H103" s="104">
        <f>'Distributor Secondary'!E20*'DSR con %'!H103</f>
        <v>33.887195121951216</v>
      </c>
      <c r="I103" s="104">
        <f>'Distributor Secondary'!F20*'DSR con %'!I103</f>
        <v>45.210659898477154</v>
      </c>
      <c r="J103" s="104">
        <f>'Distributor Secondary'!G20*'DSR con %'!J103</f>
        <v>73.959390862944161</v>
      </c>
      <c r="K103" s="104">
        <f>'Distributor Secondary'!H20*'DSR con %'!K103</f>
        <v>12.891566265060241</v>
      </c>
      <c r="L103" s="104">
        <f>'Distributor Secondary'!I20*'DSR con %'!L103</f>
        <v>46.164974619289339</v>
      </c>
      <c r="M103" s="104">
        <f>'Distributor Secondary'!J20*'DSR con %'!M103</f>
        <v>26.503816793893129</v>
      </c>
      <c r="N103" s="104">
        <f>'Distributor Secondary'!K20*'DSR con %'!N103</f>
        <v>26.039634146341463</v>
      </c>
      <c r="O103" s="104">
        <f>'Distributor Secondary'!L20*'DSR con %'!O103</f>
        <v>10.258883248730964</v>
      </c>
      <c r="P103" s="104">
        <f>'Distributor Secondary'!M20*'DSR con %'!P103</f>
        <v>53.47674418604651</v>
      </c>
      <c r="Q103" s="104">
        <f>'Distributor Secondary'!N20*'DSR con %'!Q103</f>
        <v>46.231939163498097</v>
      </c>
      <c r="R103" s="104">
        <f>'Distributor Secondary'!O20*'DSR con %'!R103</f>
        <v>33.650684931506845</v>
      </c>
      <c r="S103" s="104">
        <f>'Distributor Secondary'!P20*'DSR con %'!S103</f>
        <v>52.038240917782026</v>
      </c>
      <c r="T103" s="104">
        <f>'Distributor Secondary'!Q20*'DSR con %'!T103</f>
        <v>59.277777777777779</v>
      </c>
      <c r="U103" s="104">
        <f>'Distributor Secondary'!R20*'DSR con %'!U103</f>
        <v>16.150306748466257</v>
      </c>
      <c r="V103" s="104">
        <f>'Distributor Secondary'!S20*'DSR con %'!V103</f>
        <v>23.011538461538464</v>
      </c>
      <c r="W103" s="104">
        <f>'Distributor Secondary'!T20*'DSR con %'!W103</f>
        <v>10.904139433551197</v>
      </c>
      <c r="X103" s="104">
        <f>'Distributor Secondary'!U20*'DSR con %'!X103</f>
        <v>16.509202453987729</v>
      </c>
      <c r="Y103" s="104">
        <f>'Distributor Secondary'!V20*'DSR con %'!Y103</f>
        <v>23.571428571428569</v>
      </c>
      <c r="Z103" s="104">
        <f>'Distributor Secondary'!W20*'DSR con %'!Z103</f>
        <v>12.409090909090908</v>
      </c>
      <c r="AA103" s="104">
        <f>'Distributor Secondary'!X20*'DSR con %'!AA103</f>
        <v>13</v>
      </c>
      <c r="AB103" s="104">
        <f>'Distributor Secondary'!Y20*'DSR con %'!AB103</f>
        <v>10.714285714285714</v>
      </c>
      <c r="AC103" s="104">
        <f>'Distributor Secondary'!Z20*'DSR con %'!AC103</f>
        <v>12.409090909090908</v>
      </c>
      <c r="AD103" s="104">
        <f>'Distributor Secondary'!AA20*'DSR con %'!AD103</f>
        <v>23.454545454545453</v>
      </c>
      <c r="AE103" s="104">
        <f>'Distributor Secondary'!AB20*'DSR con %'!AE103</f>
        <v>9.7653061224489797</v>
      </c>
      <c r="AF103" s="104">
        <f>'Distributor Secondary'!AC20*'DSR con %'!AF103</f>
        <v>8.5736434108527124</v>
      </c>
      <c r="AG103" s="104">
        <f>'Distributor Secondary'!AD20*'DSR con %'!AG103</f>
        <v>11.793103448275863</v>
      </c>
      <c r="AH103" s="104">
        <f>'Distributor Secondary'!AE20*'DSR con %'!AH103</f>
        <v>13.540229885057473</v>
      </c>
      <c r="AI103" s="104">
        <f>'Distributor Secondary'!AF20*'DSR con %'!AI103</f>
        <v>13.673003802281368</v>
      </c>
      <c r="AJ103" s="105">
        <f>'Distributor Secondary'!AG20*'DSR con %'!AJ103</f>
        <v>25.802281368821294</v>
      </c>
    </row>
    <row r="104" spans="1:88">
      <c r="A104" s="57" t="s">
        <v>33</v>
      </c>
      <c r="B104" s="126" t="s">
        <v>138</v>
      </c>
      <c r="C104" s="96" t="s">
        <v>139</v>
      </c>
      <c r="D104" s="57" t="s">
        <v>165</v>
      </c>
      <c r="E104" s="57" t="s">
        <v>166</v>
      </c>
      <c r="F104" s="20">
        <f t="shared" si="26"/>
        <v>1115281.2691725916</v>
      </c>
      <c r="G104" s="103">
        <f t="shared" si="27"/>
        <v>509.60562931209006</v>
      </c>
      <c r="H104" s="104">
        <f>'Distributor Secondary'!E20*'DSR con %'!H104</f>
        <v>22.591463414634145</v>
      </c>
      <c r="I104" s="104">
        <f>'Distributor Secondary'!F20*'DSR con %'!I104</f>
        <v>30.781725888324871</v>
      </c>
      <c r="J104" s="104">
        <f>'Distributor Secondary'!G20*'DSR con %'!J104</f>
        <v>50.355329949238573</v>
      </c>
      <c r="K104" s="104">
        <f>'Distributor Secondary'!H20*'DSR con %'!K104</f>
        <v>9.0240963855421672</v>
      </c>
      <c r="L104" s="104">
        <f>'Distributor Secondary'!I20*'DSR con %'!L104</f>
        <v>31.431472081218271</v>
      </c>
      <c r="M104" s="104">
        <f>'Distributor Secondary'!J20*'DSR con %'!M104</f>
        <v>17.954198473282442</v>
      </c>
      <c r="N104" s="104">
        <f>'Distributor Secondary'!K20*'DSR con %'!N104</f>
        <v>17.359756097560975</v>
      </c>
      <c r="O104" s="104">
        <f>'Distributor Secondary'!L20*'DSR con %'!O104</f>
        <v>6.9847715736040605</v>
      </c>
      <c r="P104" s="104">
        <f>'Distributor Secondary'!M20*'DSR con %'!P104</f>
        <v>35.651162790697676</v>
      </c>
      <c r="Q104" s="104">
        <f>'Distributor Secondary'!N20*'DSR con %'!Q104</f>
        <v>30.821292775665402</v>
      </c>
      <c r="R104" s="104">
        <f>'Distributor Secondary'!O20*'DSR con %'!R104</f>
        <v>23.753424657534246</v>
      </c>
      <c r="S104" s="104">
        <f>'Distributor Secondary'!P20*'DSR con %'!S104</f>
        <v>34.692160611854682</v>
      </c>
      <c r="T104" s="104">
        <f>'Distributor Secondary'!Q20*'DSR con %'!T104</f>
        <v>37.722222222222221</v>
      </c>
      <c r="U104" s="104">
        <f>'Distributor Secondary'!R20*'DSR con %'!U104</f>
        <v>10.766871165644172</v>
      </c>
      <c r="V104" s="104">
        <f>'Distributor Secondary'!S20*'DSR con %'!V104</f>
        <v>15.588461538461539</v>
      </c>
      <c r="W104" s="104">
        <f>'Distributor Secondary'!T20*'DSR con %'!W104</f>
        <v>7.3355119825708064</v>
      </c>
      <c r="X104" s="104">
        <f>'Distributor Secondary'!U20*'DSR con %'!X104</f>
        <v>11.006134969325153</v>
      </c>
      <c r="Y104" s="104">
        <f>'Distributor Secondary'!V20*'DSR con %'!Y104</f>
        <v>12.571428571428573</v>
      </c>
      <c r="Z104" s="104">
        <f>'Distributor Secondary'!W20*'DSR con %'!Z104</f>
        <v>7.583333333333333</v>
      </c>
      <c r="AA104" s="104">
        <f>'Distributor Secondary'!X20*'DSR con %'!AA104</f>
        <v>6.9333333333333336</v>
      </c>
      <c r="AB104" s="104">
        <f>'Distributor Secondary'!Y20*'DSR con %'!AB104</f>
        <v>6.302521008403362</v>
      </c>
      <c r="AC104" s="104">
        <f>'Distributor Secondary'!Z20*'DSR con %'!AC104</f>
        <v>7.583333333333333</v>
      </c>
      <c r="AD104" s="104">
        <f>'Distributor Secondary'!AA20*'DSR con %'!AD104</f>
        <v>14.333333333333332</v>
      </c>
      <c r="AE104" s="104">
        <f>'Distributor Secondary'!AB20*'DSR con %'!AE104</f>
        <v>7.1020408163265296</v>
      </c>
      <c r="AF104" s="104">
        <f>'Distributor Secondary'!AC20*'DSR con %'!AF104</f>
        <v>6.1240310077519382</v>
      </c>
      <c r="AG104" s="104">
        <f>'Distributor Secondary'!AD20*'DSR con %'!AG104</f>
        <v>8.6896551724137936</v>
      </c>
      <c r="AH104" s="104">
        <f>'Distributor Secondary'!AE20*'DSR con %'!AH104</f>
        <v>9.9770114942528743</v>
      </c>
      <c r="AI104" s="104">
        <f>'Distributor Secondary'!AF20*'DSR con %'!AI104</f>
        <v>9.9011406844106471</v>
      </c>
      <c r="AJ104" s="105">
        <f>'Distributor Secondary'!AG20*'DSR con %'!AJ104</f>
        <v>18.684410646387832</v>
      </c>
    </row>
    <row r="105" spans="1:88">
      <c r="A105" s="57" t="s">
        <v>33</v>
      </c>
      <c r="B105" s="126" t="s">
        <v>138</v>
      </c>
      <c r="C105" s="96" t="s">
        <v>139</v>
      </c>
      <c r="D105" s="57" t="s">
        <v>167</v>
      </c>
      <c r="E105" s="67" t="s">
        <v>168</v>
      </c>
      <c r="F105" s="20">
        <f t="shared" si="26"/>
        <v>1916069.0783827326</v>
      </c>
      <c r="G105" s="103">
        <f t="shared" si="27"/>
        <v>882.09105583510677</v>
      </c>
      <c r="H105" s="104">
        <f>'Distributor Secondary'!E20*'DSR con %'!H105</f>
        <v>39.969512195121958</v>
      </c>
      <c r="I105" s="104">
        <f>'Distributor Secondary'!F20*'DSR con %'!I105</f>
        <v>52.906091370558379</v>
      </c>
      <c r="J105" s="104">
        <f>'Distributor Secondary'!G20*'DSR con %'!J105</f>
        <v>86.548223350253807</v>
      </c>
      <c r="K105" s="104">
        <f>'Distributor Secondary'!H20*'DSR con %'!K105</f>
        <v>15.469879518072288</v>
      </c>
      <c r="L105" s="104">
        <f>'Distributor Secondary'!I20*'DSR con %'!L105</f>
        <v>54.022842639593911</v>
      </c>
      <c r="M105" s="104">
        <f>'Distributor Secondary'!J20*'DSR con %'!M105</f>
        <v>31.633587786259547</v>
      </c>
      <c r="N105" s="104">
        <f>'Distributor Secondary'!K20*'DSR con %'!N105</f>
        <v>30.713414634146343</v>
      </c>
      <c r="O105" s="104">
        <f>'Distributor Secondary'!L20*'DSR con %'!O105</f>
        <v>12.00507614213198</v>
      </c>
      <c r="P105" s="104">
        <f>'Distributor Secondary'!M20*'DSR con %'!P105</f>
        <v>61.116279069767444</v>
      </c>
      <c r="Q105" s="104">
        <f>'Distributor Secondary'!N20*'DSR con %'!Q105</f>
        <v>54.304182509505708</v>
      </c>
      <c r="R105" s="104">
        <f>'Distributor Secondary'!O20*'DSR con %'!R105</f>
        <v>39.589041095890408</v>
      </c>
      <c r="S105" s="104">
        <f>'Distributor Secondary'!P20*'DSR con %'!S105</f>
        <v>60.298279158699813</v>
      </c>
      <c r="T105" s="104">
        <f>'Distributor Secondary'!Q20*'DSR con %'!T105</f>
        <v>70.055555555555543</v>
      </c>
      <c r="U105" s="104">
        <f>'Distributor Secondary'!R20*'DSR con %'!U105</f>
        <v>19.049079754601227</v>
      </c>
      <c r="V105" s="104">
        <f>'Distributor Secondary'!S20*'DSR con %'!V105</f>
        <v>27.465384615384615</v>
      </c>
      <c r="W105" s="104">
        <f>'Distributor Secondary'!T20*'DSR con %'!W105</f>
        <v>12.688453159041396</v>
      </c>
      <c r="X105" s="104">
        <f>'Distributor Secondary'!U20*'DSR con %'!X105</f>
        <v>19.260736196319019</v>
      </c>
      <c r="Y105" s="104">
        <f>'Distributor Secondary'!V20*'DSR con %'!Y105</f>
        <v>22</v>
      </c>
      <c r="Z105" s="104">
        <f>'Distributor Secondary'!W20*'DSR con %'!Z105</f>
        <v>11.719696969696969</v>
      </c>
      <c r="AA105" s="104">
        <f>'Distributor Secondary'!X20*'DSR con %'!AA105</f>
        <v>12.133333333333333</v>
      </c>
      <c r="AB105" s="104">
        <f>'Distributor Secondary'!Y20*'DSR con %'!AB105</f>
        <v>9.4537815126050422</v>
      </c>
      <c r="AC105" s="104">
        <f>'Distributor Secondary'!Z20*'DSR con %'!AC105</f>
        <v>11.719696969696969</v>
      </c>
      <c r="AD105" s="104">
        <f>'Distributor Secondary'!AA20*'DSR con %'!AD105</f>
        <v>22.151515151515152</v>
      </c>
      <c r="AE105" s="104">
        <f>'Distributor Secondary'!AB20*'DSR con %'!AE105</f>
        <v>11.984693877551019</v>
      </c>
      <c r="AF105" s="104">
        <f>'Distributor Secondary'!AC20*'DSR con %'!AF105</f>
        <v>11.023255813953488</v>
      </c>
      <c r="AG105" s="104">
        <f>'Distributor Secondary'!AD20*'DSR con %'!AG105</f>
        <v>15.103448275862068</v>
      </c>
      <c r="AH105" s="104">
        <f>'Distributor Secondary'!AE20*'DSR con %'!AH105</f>
        <v>17.340996168582375</v>
      </c>
      <c r="AI105" s="104">
        <f>'Distributor Secondary'!AF20*'DSR con %'!AI105</f>
        <v>17.444866920152091</v>
      </c>
      <c r="AJ105" s="105">
        <f>'Distributor Secondary'!AG20*'DSR con %'!AJ105</f>
        <v>32.920152091254756</v>
      </c>
    </row>
    <row r="106" spans="1:88">
      <c r="A106" s="57" t="s">
        <v>33</v>
      </c>
      <c r="B106" s="126" t="s">
        <v>138</v>
      </c>
      <c r="C106" s="96" t="s">
        <v>139</v>
      </c>
      <c r="D106" s="57" t="s">
        <v>169</v>
      </c>
      <c r="E106" s="57" t="s">
        <v>170</v>
      </c>
      <c r="F106" s="20">
        <f t="shared" si="26"/>
        <v>2080609.1921186573</v>
      </c>
      <c r="G106" s="103">
        <f t="shared" si="27"/>
        <v>952.66438040709022</v>
      </c>
      <c r="H106" s="104">
        <f>'Distributor Secondary'!E20*'DSR con %'!H106</f>
        <v>42.576219512195124</v>
      </c>
      <c r="I106" s="104">
        <f>'Distributor Secondary'!F20*'DSR con %'!I106</f>
        <v>56.753807106598984</v>
      </c>
      <c r="J106" s="104">
        <f>'Distributor Secondary'!G20*'DSR con %'!J106</f>
        <v>92.842639593908629</v>
      </c>
      <c r="K106" s="104">
        <f>'Distributor Secondary'!H20*'DSR con %'!K106</f>
        <v>15.469879518072288</v>
      </c>
      <c r="L106" s="104">
        <f>'Distributor Secondary'!I20*'DSR con %'!L106</f>
        <v>57.951776649746193</v>
      </c>
      <c r="M106" s="104">
        <f>'Distributor Secondary'!J20*'DSR con %'!M106</f>
        <v>33.343511450381676</v>
      </c>
      <c r="N106" s="104">
        <f>'Distributor Secondary'!K20*'DSR con %'!N106</f>
        <v>32.716463414634148</v>
      </c>
      <c r="O106" s="104">
        <f>'Distributor Secondary'!L20*'DSR con %'!O106</f>
        <v>12.878172588832488</v>
      </c>
      <c r="P106" s="104">
        <f>'Distributor Secondary'!M20*'DSR con %'!P106</f>
        <v>66.20930232558139</v>
      </c>
      <c r="Q106" s="104">
        <f>'Distributor Secondary'!N20*'DSR con %'!Q106</f>
        <v>57.973384030418252</v>
      </c>
      <c r="R106" s="104">
        <f>'Distributor Secondary'!O20*'DSR con %'!R106</f>
        <v>43.547945205479451</v>
      </c>
      <c r="S106" s="104">
        <f>'Distributor Secondary'!P20*'DSR con %'!S106</f>
        <v>64.428298279158696</v>
      </c>
      <c r="T106" s="104">
        <f>'Distributor Secondary'!Q20*'DSR con %'!T106</f>
        <v>75.444444444444443</v>
      </c>
      <c r="U106" s="104">
        <f>'Distributor Secondary'!R20*'DSR con %'!U106</f>
        <v>20.291411042944784</v>
      </c>
      <c r="V106" s="104">
        <f>'Distributor Secondary'!S20*'DSR con %'!V106</f>
        <v>28.95</v>
      </c>
      <c r="W106" s="104">
        <f>'Distributor Secondary'!T20*'DSR con %'!W106</f>
        <v>13.679738562091503</v>
      </c>
      <c r="X106" s="104">
        <f>'Distributor Secondary'!U20*'DSR con %'!X106</f>
        <v>20.742331288343557</v>
      </c>
      <c r="Y106" s="104">
        <f>'Distributor Secondary'!V20*'DSR con %'!Y106</f>
        <v>25.142857142857146</v>
      </c>
      <c r="Z106" s="104">
        <f>'Distributor Secondary'!W20*'DSR con %'!Z106</f>
        <v>13.787878787878789</v>
      </c>
      <c r="AA106" s="104">
        <f>'Distributor Secondary'!X20*'DSR con %'!AA106</f>
        <v>13.866666666666667</v>
      </c>
      <c r="AB106" s="104">
        <f>'Distributor Secondary'!Y20*'DSR con %'!AB106</f>
        <v>11.344537815126049</v>
      </c>
      <c r="AC106" s="104">
        <f>'Distributor Secondary'!Z20*'DSR con %'!AC106</f>
        <v>13.787878787878789</v>
      </c>
      <c r="AD106" s="104">
        <f>'Distributor Secondary'!AA20*'DSR con %'!AD106</f>
        <v>26.060606060606062</v>
      </c>
      <c r="AE106" s="104">
        <f>'Distributor Secondary'!AB20*'DSR con %'!AE106</f>
        <v>12.872448979591837</v>
      </c>
      <c r="AF106" s="104">
        <f>'Distributor Secondary'!AC20*'DSR con %'!AF106</f>
        <v>12.248062015503876</v>
      </c>
      <c r="AG106" s="104">
        <f>'Distributor Secondary'!AD20*'DSR con %'!AG106</f>
        <v>16.137931034482762</v>
      </c>
      <c r="AH106" s="104">
        <f>'Distributor Secondary'!AE20*'DSR con %'!AH106</f>
        <v>18.52873563218391</v>
      </c>
      <c r="AI106" s="104">
        <f>'Distributor Secondary'!AF20*'DSR con %'!AI106</f>
        <v>18.387832699619771</v>
      </c>
      <c r="AJ106" s="105">
        <f>'Distributor Secondary'!AG20*'DSR con %'!AJ106</f>
        <v>34.699619771863112</v>
      </c>
    </row>
    <row r="107" spans="1:88">
      <c r="A107" s="67" t="s">
        <v>33</v>
      </c>
      <c r="B107" s="128" t="s">
        <v>138</v>
      </c>
      <c r="C107" s="129" t="s">
        <v>139</v>
      </c>
      <c r="D107" s="67" t="s">
        <v>171</v>
      </c>
      <c r="E107" s="67" t="s">
        <v>172</v>
      </c>
      <c r="F107" s="20">
        <f t="shared" si="26"/>
        <v>1366560.5146172915</v>
      </c>
      <c r="G107" s="103">
        <f t="shared" si="27"/>
        <v>617.51912868492104</v>
      </c>
      <c r="H107" s="130">
        <f>'Distributor Secondary'!E20*'DSR con %'!H107</f>
        <v>28.67378048780488</v>
      </c>
      <c r="I107" s="130">
        <f>'Distributor Secondary'!F20*'DSR con %'!I107</f>
        <v>37.515228426395943</v>
      </c>
      <c r="J107" s="130">
        <f>'Distributor Secondary'!G20*'DSR con %'!J107</f>
        <v>61.370558375634523</v>
      </c>
      <c r="K107" s="130">
        <f>'Distributor Secondary'!H20*'DSR con %'!K107</f>
        <v>10.313253012048193</v>
      </c>
      <c r="L107" s="130">
        <f>'Distributor Secondary'!I20*'DSR con %'!L107</f>
        <v>38.307106598984774</v>
      </c>
      <c r="M107" s="130">
        <f>'Distributor Secondary'!J20*'DSR con %'!M107</f>
        <v>22.229007633587784</v>
      </c>
      <c r="N107" s="130">
        <f>'Distributor Secondary'!K20*'DSR con %'!N107</f>
        <v>22.033536585365855</v>
      </c>
      <c r="O107" s="130">
        <f>'Distributor Secondary'!L20*'DSR con %'!O107</f>
        <v>8.5126903553299496</v>
      </c>
      <c r="P107" s="130">
        <f>'Distributor Secondary'!M20*'DSR con %'!P107</f>
        <v>43.290697674418603</v>
      </c>
      <c r="Q107" s="130">
        <f>'Distributor Secondary'!N20*'DSR con %'!Q107</f>
        <v>38.893536121673002</v>
      </c>
      <c r="R107" s="130">
        <f>'Distributor Secondary'!O20*'DSR con %'!R107</f>
        <v>29.691780821917806</v>
      </c>
      <c r="S107" s="130">
        <f>'Distributor Secondary'!P20*'DSR con %'!S107</f>
        <v>42.952198852772469</v>
      </c>
      <c r="T107" s="130">
        <f>'Distributor Secondary'!Q20*'DSR con %'!T107</f>
        <v>48.5</v>
      </c>
      <c r="U107" s="130">
        <f>'Distributor Secondary'!R20*'DSR con %'!U107</f>
        <v>13.665644171779141</v>
      </c>
      <c r="V107" s="130">
        <f>'Distributor Secondary'!S20*'DSR con %'!V107</f>
        <v>19.3</v>
      </c>
      <c r="W107" s="130">
        <f>'Distributor Secondary'!T20*'DSR con %'!W107</f>
        <v>9.1198257080610023</v>
      </c>
      <c r="X107" s="130">
        <f>'Distributor Secondary'!U20*'DSR con %'!X107</f>
        <v>13.757668711656441</v>
      </c>
      <c r="Y107" s="130">
        <f>'Distributor Secondary'!V20*'DSR con %'!Y107</f>
        <v>11</v>
      </c>
      <c r="Z107" s="130">
        <f>'Distributor Secondary'!W20*'DSR con %'!Z107</f>
        <v>6.2045454545454541</v>
      </c>
      <c r="AA107" s="130">
        <f>'Distributor Secondary'!X20*'DSR con %'!AA107</f>
        <v>6.0666666666666664</v>
      </c>
      <c r="AB107" s="130">
        <f>'Distributor Secondary'!Y20*'DSR con %'!AB107</f>
        <v>5.0420168067226889</v>
      </c>
      <c r="AC107" s="130">
        <f>'Distributor Secondary'!Z20*'DSR con %'!AC107</f>
        <v>6.2045454545454541</v>
      </c>
      <c r="AD107" s="130">
        <f>'Distributor Secondary'!AA20*'DSR con %'!AD107</f>
        <v>11.727272727272727</v>
      </c>
      <c r="AE107" s="130">
        <f>'Distributor Secondary'!AB20*'DSR con %'!AE107</f>
        <v>9.7653061224489797</v>
      </c>
      <c r="AF107" s="130">
        <f>'Distributor Secondary'!AC20*'DSR con %'!AF107</f>
        <v>8.5736434108527124</v>
      </c>
      <c r="AG107" s="130">
        <f>'Distributor Secondary'!AD20*'DSR con %'!AG107</f>
        <v>11.793103448275863</v>
      </c>
      <c r="AH107" s="130">
        <f>'Distributor Secondary'!AE20*'DSR con %'!AH107</f>
        <v>13.540229885057473</v>
      </c>
      <c r="AI107" s="130">
        <f>'Distributor Secondary'!AF20*'DSR con %'!AI107</f>
        <v>13.673003802281368</v>
      </c>
      <c r="AJ107" s="131">
        <f>'Distributor Secondary'!AG20*'DSR con %'!AJ107</f>
        <v>25.802281368821294</v>
      </c>
    </row>
    <row r="108" spans="1:88" s="110" customFormat="1">
      <c r="A108" s="132"/>
      <c r="B108" s="132"/>
      <c r="C108" s="132"/>
      <c r="D108" s="132"/>
      <c r="E108" s="132"/>
      <c r="F108" s="132">
        <f>SUM(F100:F107)</f>
        <v>13861765</v>
      </c>
      <c r="G108" s="132">
        <f>SUM(G100:G107)</f>
        <v>6335</v>
      </c>
      <c r="H108" s="133">
        <f>SUM(H100:H107)</f>
        <v>285</v>
      </c>
      <c r="I108" s="133">
        <f t="shared" ref="I108:AJ108" si="28">SUM(I100:I107)</f>
        <v>379</v>
      </c>
      <c r="J108" s="133">
        <f t="shared" si="28"/>
        <v>620.00000000000011</v>
      </c>
      <c r="K108" s="133">
        <f t="shared" si="28"/>
        <v>107</v>
      </c>
      <c r="L108" s="133">
        <f t="shared" si="28"/>
        <v>387</v>
      </c>
      <c r="M108" s="133">
        <f t="shared" si="28"/>
        <v>224</v>
      </c>
      <c r="N108" s="133">
        <f t="shared" si="28"/>
        <v>219.00000000000003</v>
      </c>
      <c r="O108" s="133">
        <f t="shared" si="28"/>
        <v>86.000000000000014</v>
      </c>
      <c r="P108" s="133">
        <f t="shared" si="28"/>
        <v>438</v>
      </c>
      <c r="Q108" s="133">
        <f t="shared" si="28"/>
        <v>385.99999999999994</v>
      </c>
      <c r="R108" s="133">
        <f t="shared" si="28"/>
        <v>289</v>
      </c>
      <c r="S108" s="133">
        <f t="shared" si="28"/>
        <v>432</v>
      </c>
      <c r="T108" s="133">
        <f t="shared" si="28"/>
        <v>485</v>
      </c>
      <c r="U108" s="133">
        <f t="shared" si="28"/>
        <v>135</v>
      </c>
      <c r="V108" s="133">
        <f t="shared" si="28"/>
        <v>193</v>
      </c>
      <c r="W108" s="133">
        <f t="shared" si="28"/>
        <v>91</v>
      </c>
      <c r="X108" s="133">
        <f t="shared" si="28"/>
        <v>138</v>
      </c>
      <c r="Y108" s="133">
        <f t="shared" si="28"/>
        <v>164.99999999999997</v>
      </c>
      <c r="Z108" s="133">
        <f t="shared" si="28"/>
        <v>90.999999999999986</v>
      </c>
      <c r="AA108" s="133">
        <f t="shared" si="28"/>
        <v>91</v>
      </c>
      <c r="AB108" s="133">
        <f t="shared" si="28"/>
        <v>75</v>
      </c>
      <c r="AC108" s="133">
        <f t="shared" si="28"/>
        <v>90.999999999999986</v>
      </c>
      <c r="AD108" s="133">
        <f t="shared" si="28"/>
        <v>171.99999999999997</v>
      </c>
      <c r="AE108" s="133">
        <f t="shared" si="28"/>
        <v>86.999999999999986</v>
      </c>
      <c r="AF108" s="133">
        <f t="shared" si="28"/>
        <v>78.999999999999986</v>
      </c>
      <c r="AG108" s="133">
        <f t="shared" si="28"/>
        <v>107.99999999999999</v>
      </c>
      <c r="AH108" s="133">
        <f t="shared" si="28"/>
        <v>124.00000000000001</v>
      </c>
      <c r="AI108" s="133">
        <f t="shared" si="28"/>
        <v>124.00000000000001</v>
      </c>
      <c r="AJ108" s="134">
        <f t="shared" si="28"/>
        <v>234</v>
      </c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  <c r="CB108" s="99"/>
      <c r="CC108" s="99"/>
      <c r="CD108" s="99"/>
      <c r="CE108" s="99"/>
      <c r="CF108" s="99"/>
      <c r="CG108" s="99"/>
      <c r="CH108" s="99"/>
      <c r="CI108" s="99"/>
      <c r="CJ108" s="99"/>
    </row>
    <row r="109" spans="1:88">
      <c r="A109" s="98" t="s">
        <v>229</v>
      </c>
      <c r="B109" s="135"/>
      <c r="C109" s="135"/>
      <c r="D109" s="135"/>
      <c r="E109" s="135"/>
      <c r="F109" s="136">
        <f>F5+F17+F21+F27+F33+F37+F42+F49+F54+F59+F67+F73+F80+F89+F94+F99+F108</f>
        <v>154794246</v>
      </c>
      <c r="G109" s="136">
        <f t="shared" ref="G109:AJ109" si="29">G5+G17+G21+G27+G33+G37+G42+G49+G54+G59+G67+G73+G80+G89+G94+G99+G108</f>
        <v>89110</v>
      </c>
      <c r="H109" s="136">
        <f t="shared" si="29"/>
        <v>4399</v>
      </c>
      <c r="I109" s="136">
        <f t="shared" si="29"/>
        <v>5864</v>
      </c>
      <c r="J109" s="136">
        <f t="shared" si="29"/>
        <v>9531</v>
      </c>
      <c r="K109" s="136">
        <f t="shared" si="29"/>
        <v>1693</v>
      </c>
      <c r="L109" s="136">
        <f t="shared" si="29"/>
        <v>5935</v>
      </c>
      <c r="M109" s="136">
        <f t="shared" si="29"/>
        <v>3393</v>
      </c>
      <c r="N109" s="136">
        <f t="shared" si="29"/>
        <v>3372</v>
      </c>
      <c r="O109" s="136">
        <f t="shared" si="29"/>
        <v>1349</v>
      </c>
      <c r="P109" s="136">
        <f t="shared" si="29"/>
        <v>6746</v>
      </c>
      <c r="Q109" s="136">
        <f t="shared" si="29"/>
        <v>5907</v>
      </c>
      <c r="R109" s="136">
        <f t="shared" si="29"/>
        <v>4462</v>
      </c>
      <c r="S109" s="136">
        <f t="shared" si="29"/>
        <v>6692</v>
      </c>
      <c r="T109" s="136">
        <f t="shared" si="29"/>
        <v>7437</v>
      </c>
      <c r="U109" s="136">
        <f t="shared" si="29"/>
        <v>2082</v>
      </c>
      <c r="V109" s="136">
        <f t="shared" si="29"/>
        <v>2972</v>
      </c>
      <c r="W109" s="136">
        <f t="shared" si="29"/>
        <v>1415</v>
      </c>
      <c r="X109" s="136">
        <f t="shared" si="29"/>
        <v>2119</v>
      </c>
      <c r="Y109" s="136">
        <f t="shared" si="29"/>
        <v>2563</v>
      </c>
      <c r="Z109" s="136">
        <f t="shared" si="29"/>
        <v>767</v>
      </c>
      <c r="AA109" s="136">
        <f t="shared" si="29"/>
        <v>767</v>
      </c>
      <c r="AB109" s="136">
        <f t="shared" si="29"/>
        <v>638</v>
      </c>
      <c r="AC109" s="136">
        <f t="shared" si="29"/>
        <v>767</v>
      </c>
      <c r="AD109" s="136">
        <f t="shared" si="29"/>
        <v>1434</v>
      </c>
      <c r="AE109" s="136">
        <f t="shared" si="29"/>
        <v>717</v>
      </c>
      <c r="AF109" s="136">
        <f t="shared" si="29"/>
        <v>712</v>
      </c>
      <c r="AG109" s="136">
        <f t="shared" si="29"/>
        <v>967</v>
      </c>
      <c r="AH109" s="136">
        <f t="shared" si="29"/>
        <v>1137</v>
      </c>
      <c r="AI109" s="136">
        <f t="shared" si="29"/>
        <v>1137</v>
      </c>
      <c r="AJ109" s="137">
        <f t="shared" si="29"/>
        <v>2136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3"/>
  </conditionalFormatting>
  <conditionalFormatting sqref="G21 G27 G33">
    <cfRule type="cellIs" dxfId="24" priority="1" operator="lessThan">
      <formula>-1</formula>
    </cfRule>
  </conditionalFormatting>
  <conditionalFormatting sqref="D3:D17">
    <cfRule type="duplicateValues" dxfId="23" priority="11"/>
  </conditionalFormatting>
  <conditionalFormatting sqref="D28:D33">
    <cfRule type="duplicateValues" dxfId="22" priority="4"/>
    <cfRule type="duplicateValues" dxfId="21" priority="5"/>
  </conditionalFormatting>
  <conditionalFormatting sqref="D22:D27">
    <cfRule type="duplicateValues" dxfId="20" priority="2"/>
    <cfRule type="duplicateValues" dxfId="19" priority="3"/>
  </conditionalFormatting>
  <conditionalFormatting sqref="D18:D21">
    <cfRule type="duplicateValues" dxfId="18" priority="6"/>
    <cfRule type="duplicateValues" dxfId="17" priority="7"/>
  </conditionalFormatting>
  <conditionalFormatting sqref="D28:E33">
    <cfRule type="duplicateValues" dxfId="16" priority="8"/>
  </conditionalFormatting>
  <conditionalFormatting sqref="D22:E27">
    <cfRule type="duplicateValues" dxfId="15" priority="9"/>
  </conditionalFormatting>
  <conditionalFormatting sqref="D18:E21">
    <cfRule type="duplicateValues" dxfId="14" priority="10"/>
  </conditionalFormatting>
  <conditionalFormatting sqref="D34:E89">
    <cfRule type="duplicateValues" dxfId="13" priority="1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0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12" sqref="G12"/>
    </sheetView>
  </sheetViews>
  <sheetFormatPr defaultColWidth="22.7109375" defaultRowHeight="12"/>
  <cols>
    <col min="1" max="1" width="23" style="16" bestFit="1" customWidth="1"/>
    <col min="2" max="2" width="9.42578125" style="16" bestFit="1" customWidth="1"/>
    <col min="3" max="3" width="7.42578125" style="16" bestFit="1" customWidth="1"/>
    <col min="4" max="4" width="9.140625" style="16" bestFit="1" customWidth="1"/>
    <col min="5" max="5" width="21.42578125" style="16" bestFit="1" customWidth="1"/>
    <col min="6" max="6" width="8.7109375" style="16" bestFit="1" customWidth="1"/>
    <col min="7" max="7" width="10.5703125" style="16" bestFit="1" customWidth="1"/>
    <col min="8" max="8" width="5.42578125" style="16" bestFit="1" customWidth="1"/>
    <col min="9" max="10" width="4.85546875" style="16" bestFit="1" customWidth="1"/>
    <col min="11" max="12" width="5.42578125" style="16" bestFit="1" customWidth="1"/>
    <col min="13" max="13" width="6.42578125" style="16" bestFit="1" customWidth="1"/>
    <col min="14" max="16" width="4.85546875" style="16" bestFit="1" customWidth="1"/>
    <col min="17" max="17" width="9.42578125" style="16" bestFit="1" customWidth="1"/>
    <col min="18" max="21" width="4.85546875" style="16" bestFit="1" customWidth="1"/>
    <col min="22" max="22" width="9.28515625" style="16" bestFit="1" customWidth="1"/>
    <col min="23" max="23" width="4.85546875" style="16" bestFit="1" customWidth="1"/>
    <col min="24" max="24" width="5.42578125" style="16" bestFit="1" customWidth="1"/>
    <col min="25" max="25" width="9.28515625" style="16" bestFit="1" customWidth="1"/>
    <col min="26" max="26" width="11.42578125" style="16" bestFit="1" customWidth="1"/>
    <col min="27" max="27" width="8.42578125" style="16" bestFit="1" customWidth="1"/>
    <col min="28" max="31" width="7.85546875" style="16" bestFit="1" customWidth="1"/>
    <col min="32" max="35" width="8.42578125" style="16" bestFit="1" customWidth="1"/>
    <col min="36" max="36" width="10.7109375" style="16" bestFit="1" customWidth="1"/>
    <col min="37" max="16384" width="22.7109375" style="16"/>
  </cols>
  <sheetData>
    <row r="1" spans="1:36">
      <c r="A1" s="86" t="s">
        <v>35</v>
      </c>
      <c r="B1" s="86" t="s">
        <v>36</v>
      </c>
      <c r="C1" s="86" t="s">
        <v>37</v>
      </c>
      <c r="D1" s="86" t="s">
        <v>38</v>
      </c>
      <c r="E1" s="88" t="s">
        <v>39</v>
      </c>
      <c r="F1" s="85" t="s">
        <v>3</v>
      </c>
      <c r="G1" s="85" t="s">
        <v>40</v>
      </c>
      <c r="H1" s="69">
        <v>780</v>
      </c>
      <c r="I1" s="69">
        <v>790</v>
      </c>
      <c r="J1" s="69">
        <v>760</v>
      </c>
      <c r="K1" s="69">
        <v>935</v>
      </c>
      <c r="L1" s="69">
        <v>835</v>
      </c>
      <c r="M1" s="69">
        <v>920</v>
      </c>
      <c r="N1" s="69">
        <v>890</v>
      </c>
      <c r="O1" s="69">
        <v>1025</v>
      </c>
      <c r="P1" s="69">
        <v>960</v>
      </c>
      <c r="Q1" s="70">
        <v>1200</v>
      </c>
      <c r="R1" s="69">
        <v>960</v>
      </c>
      <c r="S1" s="70">
        <v>990</v>
      </c>
      <c r="T1" s="69">
        <v>1103</v>
      </c>
      <c r="U1" s="69">
        <v>1100</v>
      </c>
      <c r="V1" s="69">
        <v>1150</v>
      </c>
      <c r="W1" s="69">
        <v>1170</v>
      </c>
      <c r="X1" s="69">
        <v>1220</v>
      </c>
      <c r="Y1" s="69">
        <v>1260</v>
      </c>
      <c r="Z1" s="70">
        <v>3640</v>
      </c>
      <c r="AA1" s="69">
        <v>4050</v>
      </c>
      <c r="AB1" s="69">
        <v>4150</v>
      </c>
      <c r="AC1" s="69">
        <v>5170</v>
      </c>
      <c r="AD1" s="69">
        <v>5365</v>
      </c>
      <c r="AE1" s="69">
        <v>6570</v>
      </c>
      <c r="AF1" s="69">
        <v>7790</v>
      </c>
      <c r="AG1" s="69">
        <v>7800</v>
      </c>
      <c r="AH1" s="69">
        <v>7980</v>
      </c>
      <c r="AI1" s="70">
        <v>9300</v>
      </c>
      <c r="AJ1" s="70">
        <v>10270</v>
      </c>
    </row>
    <row r="2" spans="1:36">
      <c r="A2" s="87"/>
      <c r="B2" s="87"/>
      <c r="C2" s="87"/>
      <c r="D2" s="87"/>
      <c r="E2" s="88"/>
      <c r="F2" s="85"/>
      <c r="G2" s="85"/>
      <c r="H2" s="71" t="s">
        <v>5</v>
      </c>
      <c r="I2" s="71" t="s">
        <v>6</v>
      </c>
      <c r="J2" s="71" t="s">
        <v>7</v>
      </c>
      <c r="K2" s="71" t="s">
        <v>8</v>
      </c>
      <c r="L2" s="71" t="s">
        <v>236</v>
      </c>
      <c r="M2" s="71" t="s">
        <v>9</v>
      </c>
      <c r="N2" s="71" t="s">
        <v>237</v>
      </c>
      <c r="O2" s="71" t="s">
        <v>238</v>
      </c>
      <c r="P2" s="71" t="s">
        <v>10</v>
      </c>
      <c r="Q2" s="71" t="s">
        <v>234</v>
      </c>
      <c r="R2" s="71" t="s">
        <v>11</v>
      </c>
      <c r="S2" s="71" t="s">
        <v>12</v>
      </c>
      <c r="T2" s="71" t="s">
        <v>245</v>
      </c>
      <c r="U2" s="71" t="s">
        <v>242</v>
      </c>
      <c r="V2" s="71" t="s">
        <v>239</v>
      </c>
      <c r="W2" s="71" t="s">
        <v>240</v>
      </c>
      <c r="X2" s="71" t="s">
        <v>41</v>
      </c>
      <c r="Y2" s="71" t="s">
        <v>243</v>
      </c>
      <c r="Z2" s="71" t="s">
        <v>235</v>
      </c>
      <c r="AA2" s="71" t="s">
        <v>13</v>
      </c>
      <c r="AB2" s="71" t="s">
        <v>232</v>
      </c>
      <c r="AC2" s="71" t="s">
        <v>241</v>
      </c>
      <c r="AD2" s="71" t="s">
        <v>246</v>
      </c>
      <c r="AE2" s="71" t="s">
        <v>233</v>
      </c>
      <c r="AF2" s="71" t="s">
        <v>244</v>
      </c>
      <c r="AG2" s="71" t="s">
        <v>247</v>
      </c>
      <c r="AH2" s="71" t="s">
        <v>14</v>
      </c>
      <c r="AI2" s="71" t="s">
        <v>15</v>
      </c>
      <c r="AJ2" s="71" t="s">
        <v>248</v>
      </c>
    </row>
    <row r="3" spans="1:36">
      <c r="A3" s="17" t="s">
        <v>16</v>
      </c>
      <c r="B3" s="18" t="s">
        <v>173</v>
      </c>
      <c r="C3" s="17" t="s">
        <v>174</v>
      </c>
      <c r="D3" s="17" t="s">
        <v>197</v>
      </c>
      <c r="E3" s="19" t="s">
        <v>198</v>
      </c>
      <c r="F3" s="20"/>
      <c r="G3" s="21"/>
      <c r="H3" s="72">
        <v>0.40186915887850466</v>
      </c>
      <c r="I3" s="72">
        <v>0.40310077519379844</v>
      </c>
      <c r="J3" s="72">
        <v>0.40310077519379844</v>
      </c>
      <c r="K3" s="72">
        <v>0.38461538461538464</v>
      </c>
      <c r="L3" s="72">
        <v>0.40310077519379844</v>
      </c>
      <c r="M3" s="72">
        <v>0.39534883720930231</v>
      </c>
      <c r="N3" s="72">
        <v>0.40186915887850466</v>
      </c>
      <c r="O3" s="72">
        <v>0.40310077519379844</v>
      </c>
      <c r="P3" s="72">
        <v>0.39285714285714285</v>
      </c>
      <c r="Q3" s="72">
        <v>0.40116279069767441</v>
      </c>
      <c r="R3" s="72">
        <v>0.40425531914893614</v>
      </c>
      <c r="S3" s="72">
        <v>0.40116279069767441</v>
      </c>
      <c r="T3" s="72">
        <v>0.4</v>
      </c>
      <c r="U3" s="72">
        <v>0.40186915887850466</v>
      </c>
      <c r="V3" s="72">
        <v>0.39534883720930231</v>
      </c>
      <c r="W3" s="72">
        <v>0.4</v>
      </c>
      <c r="X3" s="72">
        <v>0.39814814814814814</v>
      </c>
      <c r="Y3" s="72">
        <v>0.41176470588235292</v>
      </c>
      <c r="Z3" s="72">
        <v>0.39534883720930231</v>
      </c>
      <c r="AA3" s="72">
        <v>0.41176470588235292</v>
      </c>
      <c r="AB3" s="72">
        <v>0.41025641025641024</v>
      </c>
      <c r="AC3" s="72">
        <v>0.39534883720930231</v>
      </c>
      <c r="AD3" s="72">
        <v>0.39534883720930231</v>
      </c>
      <c r="AE3" s="72">
        <v>0.40625</v>
      </c>
      <c r="AF3" s="72">
        <v>0.39534883720930231</v>
      </c>
      <c r="AG3" s="72">
        <v>0.40116279069767441</v>
      </c>
      <c r="AH3" s="72">
        <v>0.40116279069767441</v>
      </c>
      <c r="AI3" s="72">
        <v>0.39534883720930231</v>
      </c>
      <c r="AJ3" s="72">
        <v>0.39534883720930231</v>
      </c>
    </row>
    <row r="4" spans="1:36">
      <c r="A4" s="17" t="s">
        <v>16</v>
      </c>
      <c r="B4" s="18" t="s">
        <v>173</v>
      </c>
      <c r="C4" s="17" t="s">
        <v>174</v>
      </c>
      <c r="D4" s="17" t="s">
        <v>199</v>
      </c>
      <c r="E4" s="19" t="s">
        <v>200</v>
      </c>
      <c r="F4" s="20"/>
      <c r="G4" s="21"/>
      <c r="H4" s="72">
        <v>0.59813084112149528</v>
      </c>
      <c r="I4" s="72">
        <v>0.5968992248062015</v>
      </c>
      <c r="J4" s="72">
        <v>0.5968992248062015</v>
      </c>
      <c r="K4" s="72">
        <v>0.61538461538461542</v>
      </c>
      <c r="L4" s="72">
        <v>0.5968992248062015</v>
      </c>
      <c r="M4" s="72">
        <v>0.60465116279069764</v>
      </c>
      <c r="N4" s="72">
        <v>0.59813084112149528</v>
      </c>
      <c r="O4" s="72">
        <v>0.5968992248062015</v>
      </c>
      <c r="P4" s="72">
        <v>0.6071428571428571</v>
      </c>
      <c r="Q4" s="72">
        <v>0.59883720930232553</v>
      </c>
      <c r="R4" s="72">
        <v>0.5957446808510638</v>
      </c>
      <c r="S4" s="72">
        <v>0.59883720930232553</v>
      </c>
      <c r="T4" s="72">
        <v>0.6</v>
      </c>
      <c r="U4" s="72">
        <v>0.59813084112149528</v>
      </c>
      <c r="V4" s="72">
        <v>0.60465116279069764</v>
      </c>
      <c r="W4" s="72">
        <v>0.6</v>
      </c>
      <c r="X4" s="72">
        <v>0.60185185185185186</v>
      </c>
      <c r="Y4" s="72">
        <v>0.58823529411764708</v>
      </c>
      <c r="Z4" s="72">
        <v>0.60465116279069764</v>
      </c>
      <c r="AA4" s="72">
        <v>0.58823529411764708</v>
      </c>
      <c r="AB4" s="72">
        <v>0.58974358974358976</v>
      </c>
      <c r="AC4" s="72">
        <v>0.60465116279069764</v>
      </c>
      <c r="AD4" s="72">
        <v>0.60465116279069764</v>
      </c>
      <c r="AE4" s="72">
        <v>0.59375</v>
      </c>
      <c r="AF4" s="72">
        <v>0.60465116279069764</v>
      </c>
      <c r="AG4" s="72">
        <v>0.59883720930232553</v>
      </c>
      <c r="AH4" s="72">
        <v>0.59883720930232553</v>
      </c>
      <c r="AI4" s="72">
        <v>0.60465116279069764</v>
      </c>
      <c r="AJ4" s="72">
        <v>0.60465116279069764</v>
      </c>
    </row>
    <row r="5" spans="1:36" s="26" customFormat="1">
      <c r="A5" s="22"/>
      <c r="B5" s="23"/>
      <c r="C5" s="22"/>
      <c r="D5" s="22"/>
      <c r="E5" s="24"/>
      <c r="F5" s="37"/>
      <c r="G5" s="25"/>
      <c r="H5" s="73">
        <f>SUM(H3:H4)</f>
        <v>1</v>
      </c>
      <c r="I5" s="73">
        <f t="shared" ref="I5:AJ5" si="0">SUM(I3:I4)</f>
        <v>1</v>
      </c>
      <c r="J5" s="73">
        <f t="shared" si="0"/>
        <v>1</v>
      </c>
      <c r="K5" s="73">
        <f t="shared" si="0"/>
        <v>1</v>
      </c>
      <c r="L5" s="73">
        <f t="shared" si="0"/>
        <v>1</v>
      </c>
      <c r="M5" s="73">
        <f t="shared" si="0"/>
        <v>1</v>
      </c>
      <c r="N5" s="73">
        <f t="shared" si="0"/>
        <v>1</v>
      </c>
      <c r="O5" s="73">
        <f t="shared" si="0"/>
        <v>1</v>
      </c>
      <c r="P5" s="73">
        <f t="shared" si="0"/>
        <v>1</v>
      </c>
      <c r="Q5" s="73">
        <f t="shared" si="0"/>
        <v>1</v>
      </c>
      <c r="R5" s="73">
        <f t="shared" si="0"/>
        <v>1</v>
      </c>
      <c r="S5" s="73">
        <f t="shared" si="0"/>
        <v>1</v>
      </c>
      <c r="T5" s="73">
        <f t="shared" si="0"/>
        <v>1</v>
      </c>
      <c r="U5" s="73">
        <f t="shared" si="0"/>
        <v>1</v>
      </c>
      <c r="V5" s="73">
        <f t="shared" si="0"/>
        <v>1</v>
      </c>
      <c r="W5" s="73">
        <f t="shared" si="0"/>
        <v>1</v>
      </c>
      <c r="X5" s="73">
        <f t="shared" si="0"/>
        <v>1</v>
      </c>
      <c r="Y5" s="73">
        <f t="shared" si="0"/>
        <v>1</v>
      </c>
      <c r="Z5" s="73">
        <f t="shared" si="0"/>
        <v>1</v>
      </c>
      <c r="AA5" s="73">
        <f t="shared" si="0"/>
        <v>1</v>
      </c>
      <c r="AB5" s="73">
        <f t="shared" si="0"/>
        <v>1</v>
      </c>
      <c r="AC5" s="73">
        <f t="shared" si="0"/>
        <v>1</v>
      </c>
      <c r="AD5" s="73">
        <f t="shared" si="0"/>
        <v>1</v>
      </c>
      <c r="AE5" s="73">
        <f t="shared" si="0"/>
        <v>1</v>
      </c>
      <c r="AF5" s="73">
        <f t="shared" si="0"/>
        <v>1</v>
      </c>
      <c r="AG5" s="73">
        <f t="shared" si="0"/>
        <v>1</v>
      </c>
      <c r="AH5" s="73">
        <f t="shared" si="0"/>
        <v>1</v>
      </c>
      <c r="AI5" s="73">
        <f t="shared" si="0"/>
        <v>1</v>
      </c>
      <c r="AJ5" s="73">
        <f t="shared" si="0"/>
        <v>1</v>
      </c>
    </row>
    <row r="6" spans="1:36">
      <c r="A6" s="17" t="s">
        <v>18</v>
      </c>
      <c r="B6" s="18" t="s">
        <v>173</v>
      </c>
      <c r="C6" s="17" t="s">
        <v>174</v>
      </c>
      <c r="D6" s="17" t="s">
        <v>175</v>
      </c>
      <c r="E6" s="19" t="s">
        <v>176</v>
      </c>
      <c r="F6" s="20"/>
      <c r="G6" s="21"/>
      <c r="H6" s="72">
        <v>9.9750623441396513E-2</v>
      </c>
      <c r="I6" s="72">
        <v>9.9792099792099798E-2</v>
      </c>
      <c r="J6" s="72">
        <v>9.9792099792099798E-2</v>
      </c>
      <c r="K6" s="72">
        <v>0.10416666666666667</v>
      </c>
      <c r="L6" s="72">
        <v>9.9792099792099798E-2</v>
      </c>
      <c r="M6" s="72">
        <v>9.9688473520249218E-2</v>
      </c>
      <c r="N6" s="72">
        <v>9.9750623441396513E-2</v>
      </c>
      <c r="O6" s="72">
        <v>9.9792099792099798E-2</v>
      </c>
      <c r="P6" s="72">
        <v>0.10047846889952153</v>
      </c>
      <c r="Q6" s="72">
        <v>9.9137931034482762E-2</v>
      </c>
      <c r="R6" s="72">
        <v>0.10227272727272728</v>
      </c>
      <c r="S6" s="72">
        <v>9.9688473520249218E-2</v>
      </c>
      <c r="T6" s="72">
        <v>9.8214285714285712E-2</v>
      </c>
      <c r="U6" s="72">
        <v>9.9750623441396513E-2</v>
      </c>
      <c r="V6" s="72">
        <v>9.9688473520249218E-2</v>
      </c>
      <c r="W6" s="72">
        <v>9.9644128113879002E-2</v>
      </c>
      <c r="X6" s="72">
        <v>9.9750623441396513E-2</v>
      </c>
      <c r="Y6" s="72">
        <v>0.10344827586206896</v>
      </c>
      <c r="Z6" s="72">
        <v>0.10344827586206896</v>
      </c>
      <c r="AA6" s="72">
        <v>0.10344827586206896</v>
      </c>
      <c r="AB6" s="72">
        <v>0.10344827586206896</v>
      </c>
      <c r="AC6" s="72">
        <v>3.4482758620689655E-2</v>
      </c>
      <c r="AD6" s="72">
        <v>0.10344827586206896</v>
      </c>
      <c r="AE6" s="72">
        <v>9.9585062240663894E-2</v>
      </c>
      <c r="AF6" s="72">
        <v>0.1</v>
      </c>
      <c r="AG6" s="72">
        <v>9.9688473520249218E-2</v>
      </c>
      <c r="AH6" s="72">
        <v>9.9688473520249218E-2</v>
      </c>
      <c r="AI6" s="72">
        <v>9.9688473520249218E-2</v>
      </c>
      <c r="AJ6" s="72">
        <v>9.9688473520249218E-2</v>
      </c>
    </row>
    <row r="7" spans="1:36">
      <c r="A7" s="17" t="s">
        <v>18</v>
      </c>
      <c r="B7" s="18" t="s">
        <v>173</v>
      </c>
      <c r="C7" s="17" t="s">
        <v>174</v>
      </c>
      <c r="D7" s="17" t="s">
        <v>177</v>
      </c>
      <c r="E7" s="19" t="s">
        <v>178</v>
      </c>
      <c r="F7" s="20"/>
      <c r="G7" s="21"/>
      <c r="H7" s="72">
        <v>9.9750623441396513E-2</v>
      </c>
      <c r="I7" s="72">
        <v>4.9896049896049899E-2</v>
      </c>
      <c r="J7" s="72">
        <v>4.9896049896049899E-2</v>
      </c>
      <c r="K7" s="72">
        <v>5.2083333333333336E-2</v>
      </c>
      <c r="L7" s="72">
        <v>9.355509355509356E-2</v>
      </c>
      <c r="M7" s="72">
        <v>0.11526479750778816</v>
      </c>
      <c r="N7" s="72">
        <v>0.12219451371571072</v>
      </c>
      <c r="O7" s="72">
        <v>4.9896049896049899E-2</v>
      </c>
      <c r="P7" s="72">
        <v>4.784688995215311E-2</v>
      </c>
      <c r="Q7" s="72">
        <v>9.2672413793103453E-2</v>
      </c>
      <c r="R7" s="72">
        <v>5.113636363636364E-2</v>
      </c>
      <c r="S7" s="72">
        <v>4.9844236760124609E-2</v>
      </c>
      <c r="T7" s="72">
        <v>5.3571428571428568E-2</v>
      </c>
      <c r="U7" s="72">
        <v>4.9875311720698257E-2</v>
      </c>
      <c r="V7" s="72">
        <v>4.9844236760124609E-2</v>
      </c>
      <c r="W7" s="72">
        <v>4.9822064056939501E-2</v>
      </c>
      <c r="X7" s="72">
        <v>4.9875311720698257E-2</v>
      </c>
      <c r="Y7" s="72">
        <v>5.1724137931034482E-2</v>
      </c>
      <c r="Z7" s="72">
        <v>5.1724137931034482E-2</v>
      </c>
      <c r="AA7" s="72">
        <v>5.1724137931034482E-2</v>
      </c>
      <c r="AB7" s="72">
        <v>1.3793103448275862E-2</v>
      </c>
      <c r="AC7" s="72">
        <v>3.4482758620689655E-2</v>
      </c>
      <c r="AD7" s="72">
        <v>5.1724137931034482E-2</v>
      </c>
      <c r="AE7" s="72">
        <v>0.11203319502074689</v>
      </c>
      <c r="AF7" s="72">
        <v>3.7499999999999999E-2</v>
      </c>
      <c r="AG7" s="72">
        <v>4.9844236760124609E-2</v>
      </c>
      <c r="AH7" s="72">
        <v>4.9844236760124609E-2</v>
      </c>
      <c r="AI7" s="72">
        <v>4.9844236760124609E-2</v>
      </c>
      <c r="AJ7" s="72">
        <v>4.9844236760124609E-2</v>
      </c>
    </row>
    <row r="8" spans="1:36">
      <c r="A8" s="17" t="s">
        <v>18</v>
      </c>
      <c r="B8" s="18" t="s">
        <v>173</v>
      </c>
      <c r="C8" s="17" t="s">
        <v>174</v>
      </c>
      <c r="D8" s="17" t="s">
        <v>179</v>
      </c>
      <c r="E8" s="19" t="s">
        <v>180</v>
      </c>
      <c r="F8" s="20"/>
      <c r="G8" s="21"/>
      <c r="H8" s="72">
        <v>6.9825436408977551E-2</v>
      </c>
      <c r="I8" s="72">
        <v>7.068607068607069E-2</v>
      </c>
      <c r="J8" s="72">
        <v>7.068607068607069E-2</v>
      </c>
      <c r="K8" s="72">
        <v>7.2916666666666671E-2</v>
      </c>
      <c r="L8" s="72">
        <v>7.068607068607069E-2</v>
      </c>
      <c r="M8" s="72">
        <v>6.8535825545171333E-2</v>
      </c>
      <c r="N8" s="72">
        <v>6.9825436408977551E-2</v>
      </c>
      <c r="O8" s="72">
        <v>7.068607068607069E-2</v>
      </c>
      <c r="P8" s="72">
        <v>7.1770334928229665E-2</v>
      </c>
      <c r="Q8" s="72">
        <v>6.8965517241379309E-2</v>
      </c>
      <c r="R8" s="72">
        <v>6.8181818181818177E-2</v>
      </c>
      <c r="S8" s="72">
        <v>9.5015576323987536E-2</v>
      </c>
      <c r="T8" s="72">
        <v>5.3571428571428568E-2</v>
      </c>
      <c r="U8" s="72">
        <v>6.9825436408977551E-2</v>
      </c>
      <c r="V8" s="72">
        <v>6.8535825545171333E-2</v>
      </c>
      <c r="W8" s="72">
        <v>6.9395017793594305E-2</v>
      </c>
      <c r="X8" s="72">
        <v>0.13466334164588528</v>
      </c>
      <c r="Y8" s="72">
        <v>6.8965517241379309E-2</v>
      </c>
      <c r="Z8" s="72">
        <v>6.8965517241379309E-2</v>
      </c>
      <c r="AA8" s="72">
        <v>6.8965517241379309E-2</v>
      </c>
      <c r="AB8" s="72">
        <v>6.2068965517241378E-2</v>
      </c>
      <c r="AC8" s="72">
        <v>3.4482758620689655E-2</v>
      </c>
      <c r="AD8" s="72">
        <v>6.8965517241379309E-2</v>
      </c>
      <c r="AE8" s="72">
        <v>7.0539419087136929E-2</v>
      </c>
      <c r="AF8" s="72">
        <v>6.8750000000000006E-2</v>
      </c>
      <c r="AG8" s="72">
        <v>0.16822429906542055</v>
      </c>
      <c r="AH8" s="72">
        <v>7.0093457943925228E-2</v>
      </c>
      <c r="AI8" s="72">
        <v>6.8535825545171333E-2</v>
      </c>
      <c r="AJ8" s="72">
        <v>6.8535825545171333E-2</v>
      </c>
    </row>
    <row r="9" spans="1:36">
      <c r="A9" s="17" t="s">
        <v>18</v>
      </c>
      <c r="B9" s="18" t="s">
        <v>173</v>
      </c>
      <c r="C9" s="17" t="s">
        <v>174</v>
      </c>
      <c r="D9" s="17" t="s">
        <v>181</v>
      </c>
      <c r="E9" s="19" t="s">
        <v>182</v>
      </c>
      <c r="F9" s="20"/>
      <c r="G9" s="21"/>
      <c r="H9" s="72">
        <v>7.9800498753117205E-2</v>
      </c>
      <c r="I9" s="72">
        <v>7.9002079002079006E-2</v>
      </c>
      <c r="J9" s="72">
        <v>7.9002079002079006E-2</v>
      </c>
      <c r="K9" s="72">
        <v>8.3333333333333329E-2</v>
      </c>
      <c r="L9" s="72">
        <v>7.9002079002079006E-2</v>
      </c>
      <c r="M9" s="72">
        <v>8.0996884735202487E-2</v>
      </c>
      <c r="N9" s="72">
        <v>7.9800498753117205E-2</v>
      </c>
      <c r="O9" s="72">
        <v>7.9002079002079006E-2</v>
      </c>
      <c r="P9" s="72">
        <v>8.1339712918660281E-2</v>
      </c>
      <c r="Q9" s="72">
        <v>7.9741379310344834E-2</v>
      </c>
      <c r="R9" s="72">
        <v>7.9545454545454544E-2</v>
      </c>
      <c r="S9" s="72">
        <v>7.9439252336448593E-2</v>
      </c>
      <c r="T9" s="72">
        <v>8.0357142857142863E-2</v>
      </c>
      <c r="U9" s="72">
        <v>0.14962593516209477</v>
      </c>
      <c r="V9" s="72">
        <v>0.13707165109034267</v>
      </c>
      <c r="W9" s="72">
        <v>8.0071174377224205E-2</v>
      </c>
      <c r="X9" s="72">
        <v>0.10972568578553615</v>
      </c>
      <c r="Y9" s="72">
        <v>7.7586206896551727E-2</v>
      </c>
      <c r="Z9" s="72">
        <v>7.7586206896551727E-2</v>
      </c>
      <c r="AA9" s="72">
        <v>7.7586206896551727E-2</v>
      </c>
      <c r="AB9" s="72">
        <v>8.2758620689655171E-2</v>
      </c>
      <c r="AC9" s="72">
        <v>7.7586206896551727E-2</v>
      </c>
      <c r="AD9" s="72">
        <v>7.7586206896551727E-2</v>
      </c>
      <c r="AE9" s="72">
        <v>7.8838174273858919E-2</v>
      </c>
      <c r="AF9" s="72">
        <v>8.1250000000000003E-2</v>
      </c>
      <c r="AG9" s="72">
        <v>7.9439252336448593E-2</v>
      </c>
      <c r="AH9" s="72">
        <v>7.9439252336448593E-2</v>
      </c>
      <c r="AI9" s="72">
        <v>8.0996884735202487E-2</v>
      </c>
      <c r="AJ9" s="72">
        <v>8.0996884735202487E-2</v>
      </c>
    </row>
    <row r="10" spans="1:36">
      <c r="A10" s="17" t="s">
        <v>18</v>
      </c>
      <c r="B10" s="18" t="s">
        <v>173</v>
      </c>
      <c r="C10" s="17" t="s">
        <v>174</v>
      </c>
      <c r="D10" s="17" t="s">
        <v>183</v>
      </c>
      <c r="E10" s="19" t="s">
        <v>184</v>
      </c>
      <c r="F10" s="20"/>
      <c r="G10" s="21"/>
      <c r="H10" s="72">
        <v>5.2369077306733167E-2</v>
      </c>
      <c r="I10" s="72">
        <v>3.5343035343035345E-2</v>
      </c>
      <c r="J10" s="72">
        <v>0.11018711018711019</v>
      </c>
      <c r="K10" s="72">
        <v>0.11458333333333333</v>
      </c>
      <c r="L10" s="72">
        <v>0.11018711018711019</v>
      </c>
      <c r="M10" s="72">
        <v>0.10903426791277258</v>
      </c>
      <c r="N10" s="72">
        <v>0.10972568578553615</v>
      </c>
      <c r="O10" s="72">
        <v>0.11018711018711019</v>
      </c>
      <c r="P10" s="72">
        <v>0.11004784688995216</v>
      </c>
      <c r="Q10" s="72">
        <v>0.10991379310344827</v>
      </c>
      <c r="R10" s="72">
        <v>0.10795454545454546</v>
      </c>
      <c r="S10" s="72">
        <v>0.11059190031152648</v>
      </c>
      <c r="T10" s="72">
        <v>0.10714285714285714</v>
      </c>
      <c r="U10" s="72">
        <v>0.10972568578553615</v>
      </c>
      <c r="V10" s="72">
        <v>0.10903426791277258</v>
      </c>
      <c r="W10" s="72">
        <v>0.1103202846975089</v>
      </c>
      <c r="X10" s="72">
        <v>0.10972568578553615</v>
      </c>
      <c r="Y10" s="72">
        <v>0.11206896551724138</v>
      </c>
      <c r="Z10" s="72">
        <v>0.11206896551724138</v>
      </c>
      <c r="AA10" s="72">
        <v>0.11206896551724138</v>
      </c>
      <c r="AB10" s="72">
        <v>0.1103448275862069</v>
      </c>
      <c r="AC10" s="72">
        <v>0.17241379310344829</v>
      </c>
      <c r="AD10" s="72">
        <v>0.1206896551724138</v>
      </c>
      <c r="AE10" s="72">
        <v>0.11203319502074689</v>
      </c>
      <c r="AF10" s="72">
        <v>0.1125</v>
      </c>
      <c r="AG10" s="72">
        <v>0.11059190031152648</v>
      </c>
      <c r="AH10" s="72">
        <v>0.16822429906542055</v>
      </c>
      <c r="AI10" s="72">
        <v>0.21183800623052959</v>
      </c>
      <c r="AJ10" s="72">
        <v>0.14330218068535824</v>
      </c>
    </row>
    <row r="11" spans="1:36">
      <c r="A11" s="17" t="s">
        <v>18</v>
      </c>
      <c r="B11" s="18" t="s">
        <v>173</v>
      </c>
      <c r="C11" s="17" t="s">
        <v>174</v>
      </c>
      <c r="D11" s="17" t="s">
        <v>185</v>
      </c>
      <c r="E11" s="19" t="s">
        <v>186</v>
      </c>
      <c r="F11" s="20"/>
      <c r="G11" s="21"/>
      <c r="H11" s="72">
        <v>0.1396508728179551</v>
      </c>
      <c r="I11" s="72">
        <v>0.1392931392931393</v>
      </c>
      <c r="J11" s="72">
        <v>0.1392931392931393</v>
      </c>
      <c r="K11" s="72">
        <v>0.13541666666666666</v>
      </c>
      <c r="L11" s="72">
        <v>0.1392931392931393</v>
      </c>
      <c r="M11" s="72">
        <v>0.14018691588785046</v>
      </c>
      <c r="N11" s="72">
        <v>0.1396508728179551</v>
      </c>
      <c r="O11" s="72">
        <v>0.1392931392931393</v>
      </c>
      <c r="P11" s="72">
        <v>0.13875598086124402</v>
      </c>
      <c r="Q11" s="72">
        <v>0.14008620689655171</v>
      </c>
      <c r="R11" s="72">
        <v>0.14204545454545456</v>
      </c>
      <c r="S11" s="72">
        <v>0.14018691588785046</v>
      </c>
      <c r="T11" s="72">
        <v>0.14285714285714285</v>
      </c>
      <c r="U11" s="72">
        <v>0.1396508728179551</v>
      </c>
      <c r="V11" s="72">
        <v>0.14018691588785046</v>
      </c>
      <c r="W11" s="72">
        <v>0.14056939501779359</v>
      </c>
      <c r="X11" s="72">
        <v>0.1396508728179551</v>
      </c>
      <c r="Y11" s="72">
        <v>0.13793103448275862</v>
      </c>
      <c r="Z11" s="72">
        <v>0.13793103448275862</v>
      </c>
      <c r="AA11" s="72">
        <v>0.13793103448275862</v>
      </c>
      <c r="AB11" s="72">
        <v>0.13793103448275862</v>
      </c>
      <c r="AC11" s="72">
        <v>0.13793103448275862</v>
      </c>
      <c r="AD11" s="72">
        <v>6.8965517241379309E-2</v>
      </c>
      <c r="AE11" s="72">
        <v>0.14107883817427386</v>
      </c>
      <c r="AF11" s="72">
        <v>0.13750000000000001</v>
      </c>
      <c r="AG11" s="72">
        <v>0.14018691588785046</v>
      </c>
      <c r="AH11" s="72">
        <v>0.14018691588785046</v>
      </c>
      <c r="AI11" s="72">
        <v>0.14018691588785046</v>
      </c>
      <c r="AJ11" s="72">
        <v>0.14018691588785046</v>
      </c>
    </row>
    <row r="12" spans="1:36">
      <c r="A12" s="17" t="s">
        <v>18</v>
      </c>
      <c r="B12" s="18" t="s">
        <v>173</v>
      </c>
      <c r="C12" s="17" t="s">
        <v>174</v>
      </c>
      <c r="D12" s="17" t="s">
        <v>187</v>
      </c>
      <c r="E12" s="19" t="s">
        <v>188</v>
      </c>
      <c r="F12" s="20"/>
      <c r="G12" s="21"/>
      <c r="H12" s="72">
        <v>0.10972568578553615</v>
      </c>
      <c r="I12" s="72">
        <v>0.11018711018711019</v>
      </c>
      <c r="J12" s="72">
        <v>0.11018711018711019</v>
      </c>
      <c r="K12" s="72">
        <v>0.11458333333333333</v>
      </c>
      <c r="L12" s="72">
        <v>0.11018711018711019</v>
      </c>
      <c r="M12" s="72">
        <v>0.10903426791277258</v>
      </c>
      <c r="N12" s="72">
        <v>0.10972568578553615</v>
      </c>
      <c r="O12" s="72">
        <v>0.11018711018711019</v>
      </c>
      <c r="P12" s="72">
        <v>0.11004784688995216</v>
      </c>
      <c r="Q12" s="72">
        <v>0.10991379310344827</v>
      </c>
      <c r="R12" s="72">
        <v>0.10795454545454546</v>
      </c>
      <c r="S12" s="72">
        <v>0.11059190031152648</v>
      </c>
      <c r="T12" s="72">
        <v>0.10714285714285714</v>
      </c>
      <c r="U12" s="72">
        <v>0.10972568578553615</v>
      </c>
      <c r="V12" s="72">
        <v>0.10903426791277258</v>
      </c>
      <c r="W12" s="72">
        <v>0.15658362989323843</v>
      </c>
      <c r="X12" s="72">
        <v>0.10972568578553615</v>
      </c>
      <c r="Y12" s="72">
        <v>0.11206896551724138</v>
      </c>
      <c r="Z12" s="72">
        <v>0.11206896551724138</v>
      </c>
      <c r="AA12" s="72">
        <v>0.11206896551724138</v>
      </c>
      <c r="AB12" s="72">
        <v>0.1103448275862069</v>
      </c>
      <c r="AC12" s="72">
        <v>0.11206896551724138</v>
      </c>
      <c r="AD12" s="72">
        <v>0.11206896551724138</v>
      </c>
      <c r="AE12" s="72">
        <v>0.11203319502074689</v>
      </c>
      <c r="AF12" s="72">
        <v>0.1125</v>
      </c>
      <c r="AG12" s="72">
        <v>0.11059190031152648</v>
      </c>
      <c r="AH12" s="72">
        <v>0.11059190031152648</v>
      </c>
      <c r="AI12" s="72">
        <v>0.10903426791277258</v>
      </c>
      <c r="AJ12" s="72">
        <v>0.17757009345794392</v>
      </c>
    </row>
    <row r="13" spans="1:36">
      <c r="A13" s="17" t="s">
        <v>18</v>
      </c>
      <c r="B13" s="18" t="s">
        <v>173</v>
      </c>
      <c r="C13" s="17" t="s">
        <v>174</v>
      </c>
      <c r="D13" s="17" t="s">
        <v>189</v>
      </c>
      <c r="E13" s="19" t="s">
        <v>190</v>
      </c>
      <c r="F13" s="20"/>
      <c r="G13" s="21"/>
      <c r="H13" s="72">
        <v>9.9750623441396513E-2</v>
      </c>
      <c r="I13" s="72">
        <v>0.16632016632016633</v>
      </c>
      <c r="J13" s="72">
        <v>0.15800415800415801</v>
      </c>
      <c r="K13" s="72">
        <v>7.2916666666666671E-2</v>
      </c>
      <c r="L13" s="72">
        <v>0.14137214137214138</v>
      </c>
      <c r="M13" s="72">
        <v>9.9688473520249218E-2</v>
      </c>
      <c r="N13" s="72">
        <v>9.9750623441396513E-2</v>
      </c>
      <c r="O13" s="72">
        <v>0.1891891891891892</v>
      </c>
      <c r="P13" s="72">
        <v>9.0909090909090912E-2</v>
      </c>
      <c r="Q13" s="72">
        <v>9.9137931034482762E-2</v>
      </c>
      <c r="R13" s="72">
        <v>0.10227272727272728</v>
      </c>
      <c r="S13" s="72">
        <v>9.9688473520249218E-2</v>
      </c>
      <c r="T13" s="72">
        <v>9.8214285714285712E-2</v>
      </c>
      <c r="U13" s="72">
        <v>9.9750623441396513E-2</v>
      </c>
      <c r="V13" s="72">
        <v>9.9688473520249218E-2</v>
      </c>
      <c r="W13" s="72">
        <v>9.9644128113879002E-2</v>
      </c>
      <c r="X13" s="72">
        <v>9.9750623441396513E-2</v>
      </c>
      <c r="Y13" s="72">
        <v>5.1724137931034482E-2</v>
      </c>
      <c r="Z13" s="72">
        <v>5.1724137931034482E-2</v>
      </c>
      <c r="AA13" s="72">
        <v>5.1724137931034482E-2</v>
      </c>
      <c r="AB13" s="72">
        <v>6.2068965517241378E-2</v>
      </c>
      <c r="AC13" s="72">
        <v>6.8965517241379309E-2</v>
      </c>
      <c r="AD13" s="72">
        <v>0.10344827586206896</v>
      </c>
      <c r="AE13" s="72">
        <v>9.9585062240663894E-2</v>
      </c>
      <c r="AF13" s="72">
        <v>0.1</v>
      </c>
      <c r="AG13" s="72">
        <v>9.9688473520249218E-2</v>
      </c>
      <c r="AH13" s="72">
        <v>9.9688473520249218E-2</v>
      </c>
      <c r="AI13" s="72">
        <v>9.9688473520249218E-2</v>
      </c>
      <c r="AJ13" s="72">
        <v>9.9688473520249218E-2</v>
      </c>
    </row>
    <row r="14" spans="1:36">
      <c r="A14" s="17" t="s">
        <v>18</v>
      </c>
      <c r="B14" s="18" t="s">
        <v>173</v>
      </c>
      <c r="C14" s="17" t="s">
        <v>174</v>
      </c>
      <c r="D14" s="17" t="s">
        <v>191</v>
      </c>
      <c r="E14" s="19" t="s">
        <v>192</v>
      </c>
      <c r="F14" s="20"/>
      <c r="G14" s="21"/>
      <c r="H14" s="72">
        <v>0.1396508728179551</v>
      </c>
      <c r="I14" s="72">
        <v>0.1392931392931393</v>
      </c>
      <c r="J14" s="72">
        <v>7.2765072765072769E-2</v>
      </c>
      <c r="K14" s="72">
        <v>0.13541666666666666</v>
      </c>
      <c r="L14" s="72">
        <v>4.5738045738045741E-2</v>
      </c>
      <c r="M14" s="72">
        <v>6.8535825545171333E-2</v>
      </c>
      <c r="N14" s="72">
        <v>5.9850374064837904E-2</v>
      </c>
      <c r="O14" s="72">
        <v>4.1580041580041582E-2</v>
      </c>
      <c r="P14" s="72">
        <v>0.13875598086124402</v>
      </c>
      <c r="Q14" s="72">
        <v>4.3103448275862072E-2</v>
      </c>
      <c r="R14" s="72">
        <v>0.14204545454545456</v>
      </c>
      <c r="S14" s="72">
        <v>5.4517133956386292E-2</v>
      </c>
      <c r="T14" s="72">
        <v>0.14285714285714285</v>
      </c>
      <c r="U14" s="72">
        <v>6.2344139650872821E-2</v>
      </c>
      <c r="V14" s="72">
        <v>7.7881619937694699E-2</v>
      </c>
      <c r="W14" s="72">
        <v>4.4483985765124558E-2</v>
      </c>
      <c r="X14" s="72">
        <v>3.7406483790523692E-2</v>
      </c>
      <c r="Y14" s="72">
        <v>0.17241379310344829</v>
      </c>
      <c r="Z14" s="72">
        <v>0.17241379310344829</v>
      </c>
      <c r="AA14" s="72">
        <v>0.17241379310344829</v>
      </c>
      <c r="AB14" s="72">
        <v>0.20689655172413793</v>
      </c>
      <c r="AC14" s="72">
        <v>0.21551724137931033</v>
      </c>
      <c r="AD14" s="72">
        <v>0.21551724137931033</v>
      </c>
      <c r="AE14" s="72">
        <v>4.9792531120331947E-2</v>
      </c>
      <c r="AF14" s="72">
        <v>0.13750000000000001</v>
      </c>
      <c r="AG14" s="72">
        <v>3.1152647975077882E-2</v>
      </c>
      <c r="AH14" s="72">
        <v>3.1152647975077882E-2</v>
      </c>
      <c r="AI14" s="72">
        <v>3.1152647975077882E-2</v>
      </c>
      <c r="AJ14" s="72">
        <v>3.1152647975077882E-2</v>
      </c>
    </row>
    <row r="15" spans="1:36">
      <c r="A15" s="17" t="s">
        <v>18</v>
      </c>
      <c r="B15" s="18" t="s">
        <v>173</v>
      </c>
      <c r="C15" s="17" t="s">
        <v>174</v>
      </c>
      <c r="D15" s="17" t="s">
        <v>193</v>
      </c>
      <c r="E15" s="19" t="s">
        <v>194</v>
      </c>
      <c r="F15" s="20"/>
      <c r="G15" s="21"/>
      <c r="H15" s="72">
        <v>4.9875311720698257E-2</v>
      </c>
      <c r="I15" s="72">
        <v>4.9896049896049899E-2</v>
      </c>
      <c r="J15" s="72">
        <v>4.9896049896049899E-2</v>
      </c>
      <c r="K15" s="72">
        <v>5.2083333333333336E-2</v>
      </c>
      <c r="L15" s="72">
        <v>4.9896049896049899E-2</v>
      </c>
      <c r="M15" s="72">
        <v>4.9844236760124609E-2</v>
      </c>
      <c r="N15" s="72">
        <v>4.9875311720698257E-2</v>
      </c>
      <c r="O15" s="72">
        <v>4.9896049896049899E-2</v>
      </c>
      <c r="P15" s="72">
        <v>4.784688995215311E-2</v>
      </c>
      <c r="Q15" s="72">
        <v>4.9568965517241381E-2</v>
      </c>
      <c r="R15" s="72">
        <v>5.113636363636364E-2</v>
      </c>
      <c r="S15" s="72">
        <v>9.9688473520249218E-2</v>
      </c>
      <c r="T15" s="72">
        <v>5.3571428571428568E-2</v>
      </c>
      <c r="U15" s="72">
        <v>4.9875311720698257E-2</v>
      </c>
      <c r="V15" s="72">
        <v>4.9844236760124609E-2</v>
      </c>
      <c r="W15" s="72">
        <v>8.8967971530249115E-2</v>
      </c>
      <c r="X15" s="72">
        <v>4.9875311720698257E-2</v>
      </c>
      <c r="Y15" s="72">
        <v>5.1724137931034482E-2</v>
      </c>
      <c r="Z15" s="72">
        <v>5.1724137931034482E-2</v>
      </c>
      <c r="AA15" s="72">
        <v>5.1724137931034482E-2</v>
      </c>
      <c r="AB15" s="72">
        <v>4.8275862068965517E-2</v>
      </c>
      <c r="AC15" s="72">
        <v>2.5862068965517241E-2</v>
      </c>
      <c r="AD15" s="72">
        <v>2.5862068965517241E-2</v>
      </c>
      <c r="AE15" s="72">
        <v>4.9792531120331947E-2</v>
      </c>
      <c r="AF15" s="72">
        <v>0.05</v>
      </c>
      <c r="AG15" s="72">
        <v>4.9844236760124609E-2</v>
      </c>
      <c r="AH15" s="72">
        <v>9.0342679127725853E-2</v>
      </c>
      <c r="AI15" s="72">
        <v>4.9844236760124609E-2</v>
      </c>
      <c r="AJ15" s="72">
        <v>4.9844236760124609E-2</v>
      </c>
    </row>
    <row r="16" spans="1:36">
      <c r="A16" s="17" t="s">
        <v>18</v>
      </c>
      <c r="B16" s="18" t="s">
        <v>173</v>
      </c>
      <c r="C16" s="17" t="s">
        <v>174</v>
      </c>
      <c r="D16" s="17" t="s">
        <v>195</v>
      </c>
      <c r="E16" s="19" t="s">
        <v>196</v>
      </c>
      <c r="F16" s="20"/>
      <c r="G16" s="21"/>
      <c r="H16" s="72">
        <v>5.9850374064837904E-2</v>
      </c>
      <c r="I16" s="72">
        <v>6.0291060291060294E-2</v>
      </c>
      <c r="J16" s="72">
        <v>6.0291060291060294E-2</v>
      </c>
      <c r="K16" s="72">
        <v>6.25E-2</v>
      </c>
      <c r="L16" s="72">
        <v>6.0291060291060294E-2</v>
      </c>
      <c r="M16" s="72">
        <v>5.9190031152647975E-2</v>
      </c>
      <c r="N16" s="72">
        <v>5.9850374064837904E-2</v>
      </c>
      <c r="O16" s="72">
        <v>6.0291060291060294E-2</v>
      </c>
      <c r="P16" s="72">
        <v>6.2200956937799042E-2</v>
      </c>
      <c r="Q16" s="72">
        <v>0.10775862068965517</v>
      </c>
      <c r="R16" s="72">
        <v>4.5454545454545456E-2</v>
      </c>
      <c r="S16" s="72">
        <v>6.0747663551401869E-2</v>
      </c>
      <c r="T16" s="72">
        <v>6.25E-2</v>
      </c>
      <c r="U16" s="72">
        <v>5.9850374064837904E-2</v>
      </c>
      <c r="V16" s="72">
        <v>5.9190031152647975E-2</v>
      </c>
      <c r="W16" s="72">
        <v>6.0498220640569395E-2</v>
      </c>
      <c r="X16" s="72">
        <v>5.9850374064837904E-2</v>
      </c>
      <c r="Y16" s="72">
        <v>6.0344827586206899E-2</v>
      </c>
      <c r="Z16" s="72">
        <v>6.0344827586206899E-2</v>
      </c>
      <c r="AA16" s="72">
        <v>6.0344827586206899E-2</v>
      </c>
      <c r="AB16" s="72">
        <v>6.2068965517241378E-2</v>
      </c>
      <c r="AC16" s="72">
        <v>8.6206896551724144E-2</v>
      </c>
      <c r="AD16" s="72">
        <v>5.1724137931034482E-2</v>
      </c>
      <c r="AE16" s="72">
        <v>7.4688796680497924E-2</v>
      </c>
      <c r="AF16" s="72">
        <v>6.25E-2</v>
      </c>
      <c r="AG16" s="72">
        <v>6.0747663551401869E-2</v>
      </c>
      <c r="AH16" s="72">
        <v>6.0747663551401869E-2</v>
      </c>
      <c r="AI16" s="72">
        <v>5.9190031152647975E-2</v>
      </c>
      <c r="AJ16" s="72">
        <v>5.9190031152647975E-2</v>
      </c>
    </row>
    <row r="17" spans="1:36" s="26" customFormat="1">
      <c r="A17" s="27"/>
      <c r="B17" s="23"/>
      <c r="C17" s="22"/>
      <c r="D17" s="22"/>
      <c r="E17" s="24"/>
      <c r="F17" s="37"/>
      <c r="G17" s="25"/>
      <c r="H17" s="73">
        <f>SUM(H6:H16)</f>
        <v>1</v>
      </c>
      <c r="I17" s="73">
        <f t="shared" ref="I17:AJ17" si="1">SUM(I6:I16)</f>
        <v>1</v>
      </c>
      <c r="J17" s="73">
        <f t="shared" si="1"/>
        <v>1</v>
      </c>
      <c r="K17" s="73">
        <f t="shared" si="1"/>
        <v>1</v>
      </c>
      <c r="L17" s="73">
        <f t="shared" si="1"/>
        <v>1</v>
      </c>
      <c r="M17" s="73">
        <f t="shared" si="1"/>
        <v>1</v>
      </c>
      <c r="N17" s="73">
        <f t="shared" si="1"/>
        <v>1</v>
      </c>
      <c r="O17" s="73">
        <f t="shared" si="1"/>
        <v>1</v>
      </c>
      <c r="P17" s="73">
        <f t="shared" si="1"/>
        <v>1</v>
      </c>
      <c r="Q17" s="73">
        <f t="shared" si="1"/>
        <v>1.0000000000000002</v>
      </c>
      <c r="R17" s="73">
        <f t="shared" si="1"/>
        <v>1</v>
      </c>
      <c r="S17" s="73">
        <f t="shared" si="1"/>
        <v>0.99999999999999989</v>
      </c>
      <c r="T17" s="73">
        <f t="shared" si="1"/>
        <v>1</v>
      </c>
      <c r="U17" s="73">
        <f t="shared" si="1"/>
        <v>1</v>
      </c>
      <c r="V17" s="73">
        <f t="shared" si="1"/>
        <v>1</v>
      </c>
      <c r="W17" s="73">
        <f t="shared" si="1"/>
        <v>1</v>
      </c>
      <c r="X17" s="73">
        <f t="shared" si="1"/>
        <v>1</v>
      </c>
      <c r="Y17" s="73">
        <f t="shared" si="1"/>
        <v>0.99999999999999989</v>
      </c>
      <c r="Z17" s="73">
        <f t="shared" si="1"/>
        <v>0.99999999999999989</v>
      </c>
      <c r="AA17" s="73">
        <f t="shared" si="1"/>
        <v>0.99999999999999989</v>
      </c>
      <c r="AB17" s="73">
        <f t="shared" si="1"/>
        <v>0.99999999999999989</v>
      </c>
      <c r="AC17" s="73">
        <f t="shared" si="1"/>
        <v>1</v>
      </c>
      <c r="AD17" s="73">
        <f t="shared" si="1"/>
        <v>0.99999999999999989</v>
      </c>
      <c r="AE17" s="73">
        <f t="shared" si="1"/>
        <v>1.0000000000000002</v>
      </c>
      <c r="AF17" s="73">
        <f t="shared" si="1"/>
        <v>1.0000000000000002</v>
      </c>
      <c r="AG17" s="73">
        <f t="shared" si="1"/>
        <v>0.99999999999999989</v>
      </c>
      <c r="AH17" s="73">
        <f t="shared" si="1"/>
        <v>0.99999999999999989</v>
      </c>
      <c r="AI17" s="73">
        <f t="shared" si="1"/>
        <v>1</v>
      </c>
      <c r="AJ17" s="73">
        <f t="shared" si="1"/>
        <v>1</v>
      </c>
    </row>
    <row r="18" spans="1:36">
      <c r="A18" s="28" t="s">
        <v>19</v>
      </c>
      <c r="B18" s="29" t="s">
        <v>201</v>
      </c>
      <c r="C18" s="30" t="s">
        <v>202</v>
      </c>
      <c r="D18" s="31" t="s">
        <v>203</v>
      </c>
      <c r="E18" s="31" t="s">
        <v>204</v>
      </c>
      <c r="F18" s="20"/>
      <c r="G18" s="32"/>
      <c r="H18" s="72">
        <v>0.47674418604651164</v>
      </c>
      <c r="I18" s="72">
        <v>0.4854368932038835</v>
      </c>
      <c r="J18" s="72">
        <v>0.4854368932038835</v>
      </c>
      <c r="K18" s="72">
        <v>0.47619047619047616</v>
      </c>
      <c r="L18" s="72">
        <v>0.53398058252427183</v>
      </c>
      <c r="M18" s="72">
        <v>0.48571428571428571</v>
      </c>
      <c r="N18" s="72">
        <v>0.50574712643678166</v>
      </c>
      <c r="O18" s="72">
        <v>0.47572815533980584</v>
      </c>
      <c r="P18" s="72">
        <v>0.48888888888888887</v>
      </c>
      <c r="Q18" s="72">
        <v>0.5</v>
      </c>
      <c r="R18" s="72">
        <v>0.47368421052631576</v>
      </c>
      <c r="S18" s="72">
        <v>0.47101449275362317</v>
      </c>
      <c r="T18" s="72">
        <v>0.45833333333333331</v>
      </c>
      <c r="U18" s="72">
        <v>0.47674418604651164</v>
      </c>
      <c r="V18" s="72">
        <v>0.5</v>
      </c>
      <c r="W18" s="72">
        <v>0.47933884297520662</v>
      </c>
      <c r="X18" s="72">
        <v>0.5</v>
      </c>
      <c r="Y18" s="72">
        <v>0.5</v>
      </c>
      <c r="Z18" s="72">
        <v>0.48571428571428571</v>
      </c>
      <c r="AA18" s="72">
        <v>0.6071428571428571</v>
      </c>
      <c r="AB18" s="72">
        <v>0.45161290322580644</v>
      </c>
      <c r="AC18" s="72">
        <v>0.45714285714285713</v>
      </c>
      <c r="AD18" s="72">
        <v>0.48571428571428571</v>
      </c>
      <c r="AE18" s="72">
        <v>0.5</v>
      </c>
      <c r="AF18" s="72">
        <v>0.51428571428571423</v>
      </c>
      <c r="AG18" s="72">
        <v>0.49640287769784175</v>
      </c>
      <c r="AH18" s="72">
        <v>0.48920863309352519</v>
      </c>
      <c r="AI18" s="72">
        <v>0.5</v>
      </c>
      <c r="AJ18" s="72">
        <v>0.48571428571428571</v>
      </c>
    </row>
    <row r="19" spans="1:36">
      <c r="A19" s="28" t="s">
        <v>19</v>
      </c>
      <c r="B19" s="29" t="s">
        <v>201</v>
      </c>
      <c r="C19" s="30" t="s">
        <v>202</v>
      </c>
      <c r="D19" s="31" t="s">
        <v>205</v>
      </c>
      <c r="E19" s="31" t="s">
        <v>206</v>
      </c>
      <c r="F19" s="20"/>
      <c r="G19" s="32"/>
      <c r="H19" s="72">
        <v>0.27906976744186046</v>
      </c>
      <c r="I19" s="72">
        <v>0.26213592233009708</v>
      </c>
      <c r="J19" s="72">
        <v>0.26213592233009708</v>
      </c>
      <c r="K19" s="72">
        <v>0.2857142857142857</v>
      </c>
      <c r="L19" s="72">
        <v>0.23300970873786409</v>
      </c>
      <c r="M19" s="72">
        <v>0.25714285714285712</v>
      </c>
      <c r="N19" s="72">
        <v>0.27586206896551724</v>
      </c>
      <c r="O19" s="72">
        <v>0.29126213592233008</v>
      </c>
      <c r="P19" s="72">
        <v>0.26666666666666666</v>
      </c>
      <c r="Q19" s="72">
        <v>0.28260869565217389</v>
      </c>
      <c r="R19" s="72">
        <v>0.26315789473684209</v>
      </c>
      <c r="S19" s="72">
        <v>0.27536231884057971</v>
      </c>
      <c r="T19" s="72">
        <v>0.29166666666666669</v>
      </c>
      <c r="U19" s="72">
        <v>0.26744186046511625</v>
      </c>
      <c r="V19" s="72">
        <v>0.27142857142857141</v>
      </c>
      <c r="W19" s="72">
        <v>0.27272727272727271</v>
      </c>
      <c r="X19" s="72">
        <v>0.26436781609195403</v>
      </c>
      <c r="Y19" s="72">
        <v>0.25</v>
      </c>
      <c r="Z19" s="72">
        <v>0.25714285714285712</v>
      </c>
      <c r="AA19" s="72">
        <v>0.21428571428571427</v>
      </c>
      <c r="AB19" s="72">
        <v>0.29032258064516131</v>
      </c>
      <c r="AC19" s="72">
        <v>0.2857142857142857</v>
      </c>
      <c r="AD19" s="72">
        <v>0.31428571428571428</v>
      </c>
      <c r="AE19" s="72">
        <v>0.26923076923076922</v>
      </c>
      <c r="AF19" s="72">
        <v>0.25714285714285712</v>
      </c>
      <c r="AG19" s="72">
        <v>0.26618705035971224</v>
      </c>
      <c r="AH19" s="72">
        <v>0.25899280575539568</v>
      </c>
      <c r="AI19" s="72">
        <v>0.27142857142857141</v>
      </c>
      <c r="AJ19" s="72">
        <v>0.25714285714285712</v>
      </c>
    </row>
    <row r="20" spans="1:36">
      <c r="A20" s="28" t="s">
        <v>19</v>
      </c>
      <c r="B20" s="29" t="s">
        <v>201</v>
      </c>
      <c r="C20" s="30" t="s">
        <v>202</v>
      </c>
      <c r="D20" s="31" t="s">
        <v>207</v>
      </c>
      <c r="E20" s="31" t="s">
        <v>208</v>
      </c>
      <c r="F20" s="20"/>
      <c r="G20" s="32"/>
      <c r="H20" s="72">
        <v>0.2441860465116279</v>
      </c>
      <c r="I20" s="72">
        <v>0.25242718446601942</v>
      </c>
      <c r="J20" s="72">
        <v>0.25242718446601942</v>
      </c>
      <c r="K20" s="72">
        <v>0.23809523809523808</v>
      </c>
      <c r="L20" s="72">
        <v>0.23300970873786409</v>
      </c>
      <c r="M20" s="72">
        <v>0.25714285714285712</v>
      </c>
      <c r="N20" s="72">
        <v>0.21839080459770116</v>
      </c>
      <c r="O20" s="72">
        <v>0.23300970873786409</v>
      </c>
      <c r="P20" s="72">
        <v>0.24444444444444444</v>
      </c>
      <c r="Q20" s="72">
        <v>0.21739130434782608</v>
      </c>
      <c r="R20" s="72">
        <v>0.26315789473684209</v>
      </c>
      <c r="S20" s="72">
        <v>0.25362318840579712</v>
      </c>
      <c r="T20" s="72">
        <v>0.25</v>
      </c>
      <c r="U20" s="72">
        <v>0.2558139534883721</v>
      </c>
      <c r="V20" s="72">
        <v>0.22857142857142856</v>
      </c>
      <c r="W20" s="72">
        <v>0.24793388429752067</v>
      </c>
      <c r="X20" s="72">
        <v>0.23563218390804597</v>
      </c>
      <c r="Y20" s="72">
        <v>0.25</v>
      </c>
      <c r="Z20" s="72">
        <v>0.25714285714285712</v>
      </c>
      <c r="AA20" s="72">
        <v>0.17857142857142858</v>
      </c>
      <c r="AB20" s="72">
        <v>0.25806451612903225</v>
      </c>
      <c r="AC20" s="72">
        <v>0.25714285714285712</v>
      </c>
      <c r="AD20" s="72">
        <v>0.2</v>
      </c>
      <c r="AE20" s="72">
        <v>0.23076923076923078</v>
      </c>
      <c r="AF20" s="72">
        <v>0.22857142857142856</v>
      </c>
      <c r="AG20" s="72">
        <v>0.23741007194244604</v>
      </c>
      <c r="AH20" s="72">
        <v>0.25179856115107913</v>
      </c>
      <c r="AI20" s="72">
        <v>0.22857142857142856</v>
      </c>
      <c r="AJ20" s="72">
        <v>0.25714285714285712</v>
      </c>
    </row>
    <row r="21" spans="1:36" s="26" customFormat="1">
      <c r="A21" s="33"/>
      <c r="B21" s="34"/>
      <c r="C21" s="35"/>
      <c r="D21" s="36"/>
      <c r="E21" s="36"/>
      <c r="F21" s="37"/>
      <c r="G21" s="38"/>
      <c r="H21" s="73">
        <f>SUM(H18:H20)</f>
        <v>1</v>
      </c>
      <c r="I21" s="73">
        <f t="shared" ref="I21:AJ21" si="2">SUM(I18:I20)</f>
        <v>1</v>
      </c>
      <c r="J21" s="73">
        <f t="shared" si="2"/>
        <v>1</v>
      </c>
      <c r="K21" s="73">
        <f t="shared" si="2"/>
        <v>1</v>
      </c>
      <c r="L21" s="73">
        <f t="shared" si="2"/>
        <v>1</v>
      </c>
      <c r="M21" s="73">
        <f t="shared" si="2"/>
        <v>1</v>
      </c>
      <c r="N21" s="73">
        <f t="shared" si="2"/>
        <v>1</v>
      </c>
      <c r="O21" s="73">
        <f t="shared" si="2"/>
        <v>1</v>
      </c>
      <c r="P21" s="73">
        <f t="shared" si="2"/>
        <v>1</v>
      </c>
      <c r="Q21" s="73">
        <f t="shared" si="2"/>
        <v>0.99999999999999989</v>
      </c>
      <c r="R21" s="73">
        <f t="shared" si="2"/>
        <v>1</v>
      </c>
      <c r="S21" s="73">
        <f t="shared" si="2"/>
        <v>1</v>
      </c>
      <c r="T21" s="73">
        <f t="shared" si="2"/>
        <v>1</v>
      </c>
      <c r="U21" s="73">
        <f t="shared" si="2"/>
        <v>1</v>
      </c>
      <c r="V21" s="73">
        <f t="shared" si="2"/>
        <v>0.99999999999999989</v>
      </c>
      <c r="W21" s="73">
        <f t="shared" si="2"/>
        <v>1</v>
      </c>
      <c r="X21" s="73">
        <f t="shared" si="2"/>
        <v>1</v>
      </c>
      <c r="Y21" s="73">
        <f t="shared" si="2"/>
        <v>1</v>
      </c>
      <c r="Z21" s="73">
        <f t="shared" si="2"/>
        <v>1</v>
      </c>
      <c r="AA21" s="73">
        <f t="shared" si="2"/>
        <v>1</v>
      </c>
      <c r="AB21" s="73">
        <f t="shared" si="2"/>
        <v>1</v>
      </c>
      <c r="AC21" s="73">
        <f t="shared" si="2"/>
        <v>1</v>
      </c>
      <c r="AD21" s="73">
        <f t="shared" si="2"/>
        <v>1</v>
      </c>
      <c r="AE21" s="73">
        <f t="shared" si="2"/>
        <v>1</v>
      </c>
      <c r="AF21" s="73">
        <f t="shared" si="2"/>
        <v>0.99999999999999989</v>
      </c>
      <c r="AG21" s="73">
        <f t="shared" si="2"/>
        <v>1</v>
      </c>
      <c r="AH21" s="73">
        <f t="shared" si="2"/>
        <v>1</v>
      </c>
      <c r="AI21" s="73">
        <f t="shared" si="2"/>
        <v>0.99999999999999989</v>
      </c>
      <c r="AJ21" s="73">
        <f t="shared" si="2"/>
        <v>1</v>
      </c>
    </row>
    <row r="22" spans="1:36">
      <c r="A22" s="39" t="s">
        <v>20</v>
      </c>
      <c r="B22" s="29" t="s">
        <v>201</v>
      </c>
      <c r="C22" s="30" t="s">
        <v>202</v>
      </c>
      <c r="D22" s="31" t="s">
        <v>219</v>
      </c>
      <c r="E22" s="31" t="s">
        <v>220</v>
      </c>
      <c r="F22" s="20"/>
      <c r="G22" s="32"/>
      <c r="H22" s="72">
        <v>0.17733990147783252</v>
      </c>
      <c r="I22" s="72">
        <v>0.18106995884773663</v>
      </c>
      <c r="J22" s="72">
        <v>0.18106995884773663</v>
      </c>
      <c r="K22" s="72">
        <v>0.18367346938775511</v>
      </c>
      <c r="L22" s="72">
        <v>0.18930041152263374</v>
      </c>
      <c r="M22" s="72">
        <v>0.18292682926829268</v>
      </c>
      <c r="N22" s="72">
        <v>0.18048780487804877</v>
      </c>
      <c r="O22" s="72">
        <v>0.18930041152263374</v>
      </c>
      <c r="P22" s="72">
        <v>0.18691588785046728</v>
      </c>
      <c r="Q22" s="72">
        <v>0.18098159509202455</v>
      </c>
      <c r="R22" s="72">
        <v>0.17777777777777778</v>
      </c>
      <c r="S22" s="72">
        <v>0.18153846153846154</v>
      </c>
      <c r="T22" s="72">
        <v>0.17543859649122806</v>
      </c>
      <c r="U22" s="72">
        <v>0.17733990147783252</v>
      </c>
      <c r="V22" s="72">
        <v>0.17682926829268292</v>
      </c>
      <c r="W22" s="72">
        <v>0.18245614035087721</v>
      </c>
      <c r="X22" s="72">
        <v>0.17560975609756097</v>
      </c>
      <c r="Y22" s="72">
        <v>0.18461538461538463</v>
      </c>
      <c r="Z22" s="72">
        <v>0.18292682926829268</v>
      </c>
      <c r="AA22" s="72">
        <v>0.21212121212121213</v>
      </c>
      <c r="AB22" s="72">
        <v>0.20270270270270271</v>
      </c>
      <c r="AC22" s="72">
        <v>0.21951219512195122</v>
      </c>
      <c r="AD22" s="72">
        <v>0.1951219512195122</v>
      </c>
      <c r="AE22" s="72">
        <v>0.2032520325203252</v>
      </c>
      <c r="AF22" s="72">
        <v>0.1951219512195122</v>
      </c>
      <c r="AG22" s="72">
        <v>0.1798780487804878</v>
      </c>
      <c r="AH22" s="72">
        <v>0.18902439024390244</v>
      </c>
      <c r="AI22" s="72">
        <v>0.17682926829268292</v>
      </c>
      <c r="AJ22" s="72">
        <v>0.18902439024390244</v>
      </c>
    </row>
    <row r="23" spans="1:36">
      <c r="A23" s="39" t="s">
        <v>20</v>
      </c>
      <c r="B23" s="29" t="s">
        <v>201</v>
      </c>
      <c r="C23" s="30" t="s">
        <v>202</v>
      </c>
      <c r="D23" s="31" t="s">
        <v>221</v>
      </c>
      <c r="E23" s="31" t="s">
        <v>222</v>
      </c>
      <c r="F23" s="20"/>
      <c r="G23" s="32"/>
      <c r="H23" s="72">
        <v>0.17733990147783252</v>
      </c>
      <c r="I23" s="72">
        <v>0.1728395061728395</v>
      </c>
      <c r="J23" s="72">
        <v>0.1728395061728395</v>
      </c>
      <c r="K23" s="72">
        <v>0.16326530612244897</v>
      </c>
      <c r="L23" s="72">
        <v>0.16872427983539096</v>
      </c>
      <c r="M23" s="72">
        <v>0.17073170731707318</v>
      </c>
      <c r="N23" s="72">
        <v>0.16585365853658537</v>
      </c>
      <c r="O23" s="72">
        <v>0.15637860082304528</v>
      </c>
      <c r="P23" s="72">
        <v>0.16822429906542055</v>
      </c>
      <c r="Q23" s="72">
        <v>0.16871165644171779</v>
      </c>
      <c r="R23" s="72">
        <v>0.17777777777777778</v>
      </c>
      <c r="S23" s="72">
        <v>0.16615384615384615</v>
      </c>
      <c r="T23" s="72">
        <v>0.17543859649122806</v>
      </c>
      <c r="U23" s="72">
        <v>0.16748768472906403</v>
      </c>
      <c r="V23" s="72">
        <v>0.16463414634146342</v>
      </c>
      <c r="W23" s="72">
        <v>0.1649122807017544</v>
      </c>
      <c r="X23" s="72">
        <v>0.16585365853658537</v>
      </c>
      <c r="Y23" s="72">
        <v>0.18461538461538463</v>
      </c>
      <c r="Z23" s="72">
        <v>0.18292682926829268</v>
      </c>
      <c r="AA23" s="72">
        <v>0.21212121212121213</v>
      </c>
      <c r="AB23" s="72">
        <v>0.1891891891891892</v>
      </c>
      <c r="AC23" s="72">
        <v>0.1951219512195122</v>
      </c>
      <c r="AD23" s="72">
        <v>0.15853658536585366</v>
      </c>
      <c r="AE23" s="72">
        <v>0.15447154471544716</v>
      </c>
      <c r="AF23" s="72">
        <v>0.15853658536585366</v>
      </c>
      <c r="AG23" s="72">
        <v>0.17073170731707318</v>
      </c>
      <c r="AH23" s="72">
        <v>0.1676829268292683</v>
      </c>
      <c r="AI23" s="72">
        <v>0.17073170731707318</v>
      </c>
      <c r="AJ23" s="72">
        <v>0.16463414634146342</v>
      </c>
    </row>
    <row r="24" spans="1:36">
      <c r="A24" s="39" t="s">
        <v>20</v>
      </c>
      <c r="B24" s="29" t="s">
        <v>201</v>
      </c>
      <c r="C24" s="30" t="s">
        <v>202</v>
      </c>
      <c r="D24" s="31" t="s">
        <v>223</v>
      </c>
      <c r="E24" s="31" t="s">
        <v>224</v>
      </c>
      <c r="F24" s="20"/>
      <c r="G24" s="32"/>
      <c r="H24" s="72">
        <v>0.23645320197044334</v>
      </c>
      <c r="I24" s="72">
        <v>0.23456790123456789</v>
      </c>
      <c r="J24" s="72">
        <v>0.23456790123456789</v>
      </c>
      <c r="K24" s="72">
        <v>0.22448979591836735</v>
      </c>
      <c r="L24" s="72">
        <v>0.23045267489711935</v>
      </c>
      <c r="M24" s="72">
        <v>0.23170731707317074</v>
      </c>
      <c r="N24" s="72">
        <v>0.23414634146341465</v>
      </c>
      <c r="O24" s="72">
        <v>0.23045267489711935</v>
      </c>
      <c r="P24" s="72">
        <v>0.21495327102803738</v>
      </c>
      <c r="Q24" s="72">
        <v>0.23312883435582821</v>
      </c>
      <c r="R24" s="72">
        <v>0.22222222222222221</v>
      </c>
      <c r="S24" s="72">
        <v>0.23076923076923078</v>
      </c>
      <c r="T24" s="72">
        <v>0.21052631578947367</v>
      </c>
      <c r="U24" s="72">
        <v>0.22660098522167488</v>
      </c>
      <c r="V24" s="72">
        <v>0.23780487804878048</v>
      </c>
      <c r="W24" s="72">
        <v>0.23157894736842105</v>
      </c>
      <c r="X24" s="72">
        <v>0.23902439024390243</v>
      </c>
      <c r="Y24" s="72">
        <v>0.2153846153846154</v>
      </c>
      <c r="Z24" s="72">
        <v>0.21951219512195122</v>
      </c>
      <c r="AA24" s="72">
        <v>0.21212121212121213</v>
      </c>
      <c r="AB24" s="72">
        <v>0.20270270270270271</v>
      </c>
      <c r="AC24" s="72">
        <v>0.1951219512195122</v>
      </c>
      <c r="AD24" s="72">
        <v>0.21951219512195122</v>
      </c>
      <c r="AE24" s="72">
        <v>0.21951219512195122</v>
      </c>
      <c r="AF24" s="72">
        <v>0.23170731707317074</v>
      </c>
      <c r="AG24" s="72">
        <v>0.23170731707317074</v>
      </c>
      <c r="AH24" s="72">
        <v>0.22560975609756098</v>
      </c>
      <c r="AI24" s="72">
        <v>0.23170731707317074</v>
      </c>
      <c r="AJ24" s="72">
        <v>0.22560975609756098</v>
      </c>
    </row>
    <row r="25" spans="1:36">
      <c r="A25" s="39" t="s">
        <v>20</v>
      </c>
      <c r="B25" s="29" t="s">
        <v>201</v>
      </c>
      <c r="C25" s="30" t="s">
        <v>202</v>
      </c>
      <c r="D25" s="31" t="s">
        <v>225</v>
      </c>
      <c r="E25" s="31" t="s">
        <v>226</v>
      </c>
      <c r="F25" s="20"/>
      <c r="G25" s="32"/>
      <c r="H25" s="72">
        <v>0.26600985221674878</v>
      </c>
      <c r="I25" s="72">
        <v>0.27572016460905352</v>
      </c>
      <c r="J25" s="72">
        <v>0.27572016460905352</v>
      </c>
      <c r="K25" s="72">
        <v>0.2857142857142857</v>
      </c>
      <c r="L25" s="72">
        <v>0.2880658436213992</v>
      </c>
      <c r="M25" s="72">
        <v>0.27439024390243905</v>
      </c>
      <c r="N25" s="72">
        <v>0.27317073170731709</v>
      </c>
      <c r="O25" s="72">
        <v>0.27983539094650206</v>
      </c>
      <c r="P25" s="72">
        <v>0.28037383177570091</v>
      </c>
      <c r="Q25" s="72">
        <v>0.27300613496932513</v>
      </c>
      <c r="R25" s="72">
        <v>0.27777777777777779</v>
      </c>
      <c r="S25" s="72">
        <v>0.27692307692307694</v>
      </c>
      <c r="T25" s="72">
        <v>0.2982456140350877</v>
      </c>
      <c r="U25" s="72">
        <v>0.28078817733990147</v>
      </c>
      <c r="V25" s="72">
        <v>0.28048780487804881</v>
      </c>
      <c r="W25" s="72">
        <v>0.27719298245614032</v>
      </c>
      <c r="X25" s="72">
        <v>0.28048780487804881</v>
      </c>
      <c r="Y25" s="72">
        <v>0.26153846153846155</v>
      </c>
      <c r="Z25" s="72">
        <v>0.25609756097560976</v>
      </c>
      <c r="AA25" s="72">
        <v>0.21212121212121213</v>
      </c>
      <c r="AB25" s="72">
        <v>0.28378378378378377</v>
      </c>
      <c r="AC25" s="72">
        <v>0.25609756097560976</v>
      </c>
      <c r="AD25" s="72">
        <v>0.26829268292682928</v>
      </c>
      <c r="AE25" s="72">
        <v>0.28455284552845528</v>
      </c>
      <c r="AF25" s="72">
        <v>0.28048780487804881</v>
      </c>
      <c r="AG25" s="72">
        <v>0.27134146341463417</v>
      </c>
      <c r="AH25" s="72">
        <v>0.2652439024390244</v>
      </c>
      <c r="AI25" s="72">
        <v>0.27439024390243905</v>
      </c>
      <c r="AJ25" s="72">
        <v>0.26829268292682928</v>
      </c>
    </row>
    <row r="26" spans="1:36">
      <c r="A26" s="39" t="s">
        <v>20</v>
      </c>
      <c r="B26" s="29" t="s">
        <v>201</v>
      </c>
      <c r="C26" s="30" t="s">
        <v>202</v>
      </c>
      <c r="D26" s="31" t="s">
        <v>227</v>
      </c>
      <c r="E26" s="31" t="s">
        <v>228</v>
      </c>
      <c r="F26" s="20"/>
      <c r="G26" s="32"/>
      <c r="H26" s="72">
        <v>0.14285714285714285</v>
      </c>
      <c r="I26" s="72">
        <v>0.13580246913580246</v>
      </c>
      <c r="J26" s="72">
        <v>0.13580246913580246</v>
      </c>
      <c r="K26" s="72">
        <v>0.14285714285714285</v>
      </c>
      <c r="L26" s="72">
        <v>0.12345679012345678</v>
      </c>
      <c r="M26" s="72">
        <v>0.1402439024390244</v>
      </c>
      <c r="N26" s="72">
        <v>0.14634146341463414</v>
      </c>
      <c r="O26" s="72">
        <v>0.1440329218106996</v>
      </c>
      <c r="P26" s="72">
        <v>0.14953271028037382</v>
      </c>
      <c r="Q26" s="72">
        <v>0.14417177914110429</v>
      </c>
      <c r="R26" s="72">
        <v>0.14444444444444443</v>
      </c>
      <c r="S26" s="72">
        <v>0.14461538461538462</v>
      </c>
      <c r="T26" s="72">
        <v>0.14035087719298245</v>
      </c>
      <c r="U26" s="72">
        <v>0.14778325123152711</v>
      </c>
      <c r="V26" s="72">
        <v>0.1402439024390244</v>
      </c>
      <c r="W26" s="72">
        <v>0.14385964912280702</v>
      </c>
      <c r="X26" s="72">
        <v>0.13902439024390245</v>
      </c>
      <c r="Y26" s="72">
        <v>0.15384615384615385</v>
      </c>
      <c r="Z26" s="72">
        <v>0.15853658536585366</v>
      </c>
      <c r="AA26" s="72">
        <v>0.15151515151515152</v>
      </c>
      <c r="AB26" s="72">
        <v>0.12162162162162163</v>
      </c>
      <c r="AC26" s="72">
        <v>0.13414634146341464</v>
      </c>
      <c r="AD26" s="72">
        <v>0.15853658536585366</v>
      </c>
      <c r="AE26" s="72">
        <v>0.13821138211382114</v>
      </c>
      <c r="AF26" s="72">
        <v>0.13414634146341464</v>
      </c>
      <c r="AG26" s="72">
        <v>0.14634146341463414</v>
      </c>
      <c r="AH26" s="72">
        <v>0.1524390243902439</v>
      </c>
      <c r="AI26" s="72">
        <v>0.14634146341463414</v>
      </c>
      <c r="AJ26" s="72">
        <v>0.1524390243902439</v>
      </c>
    </row>
    <row r="27" spans="1:36" s="26" customFormat="1">
      <c r="A27" s="33"/>
      <c r="B27" s="34"/>
      <c r="C27" s="35"/>
      <c r="D27" s="36"/>
      <c r="E27" s="36"/>
      <c r="F27" s="37"/>
      <c r="G27" s="38"/>
      <c r="H27" s="73">
        <f>SUM(H22:H26)</f>
        <v>1</v>
      </c>
      <c r="I27" s="73">
        <f t="shared" ref="I27:AJ27" si="3">SUM(I22:I26)</f>
        <v>1</v>
      </c>
      <c r="J27" s="73">
        <f t="shared" si="3"/>
        <v>1</v>
      </c>
      <c r="K27" s="73">
        <f t="shared" si="3"/>
        <v>1</v>
      </c>
      <c r="L27" s="73">
        <f t="shared" si="3"/>
        <v>1</v>
      </c>
      <c r="M27" s="73">
        <f t="shared" si="3"/>
        <v>1</v>
      </c>
      <c r="N27" s="73">
        <f t="shared" si="3"/>
        <v>1</v>
      </c>
      <c r="O27" s="73">
        <f t="shared" si="3"/>
        <v>1</v>
      </c>
      <c r="P27" s="73">
        <f t="shared" si="3"/>
        <v>1</v>
      </c>
      <c r="Q27" s="73">
        <f t="shared" si="3"/>
        <v>1</v>
      </c>
      <c r="R27" s="73">
        <f t="shared" si="3"/>
        <v>1</v>
      </c>
      <c r="S27" s="73">
        <f t="shared" si="3"/>
        <v>1</v>
      </c>
      <c r="T27" s="73">
        <f t="shared" si="3"/>
        <v>1</v>
      </c>
      <c r="U27" s="73">
        <f t="shared" si="3"/>
        <v>1</v>
      </c>
      <c r="V27" s="73">
        <f t="shared" si="3"/>
        <v>1</v>
      </c>
      <c r="W27" s="73">
        <f t="shared" si="3"/>
        <v>1</v>
      </c>
      <c r="X27" s="73">
        <f t="shared" si="3"/>
        <v>1</v>
      </c>
      <c r="Y27" s="73">
        <f t="shared" si="3"/>
        <v>1</v>
      </c>
      <c r="Z27" s="73">
        <f t="shared" si="3"/>
        <v>1</v>
      </c>
      <c r="AA27" s="73">
        <f t="shared" si="3"/>
        <v>1</v>
      </c>
      <c r="AB27" s="73">
        <f t="shared" si="3"/>
        <v>1</v>
      </c>
      <c r="AC27" s="73">
        <f t="shared" si="3"/>
        <v>1</v>
      </c>
      <c r="AD27" s="73">
        <f t="shared" si="3"/>
        <v>1</v>
      </c>
      <c r="AE27" s="73">
        <f t="shared" si="3"/>
        <v>1</v>
      </c>
      <c r="AF27" s="73">
        <f t="shared" si="3"/>
        <v>1</v>
      </c>
      <c r="AG27" s="73">
        <f t="shared" si="3"/>
        <v>1</v>
      </c>
      <c r="AH27" s="73">
        <f t="shared" si="3"/>
        <v>1</v>
      </c>
      <c r="AI27" s="73">
        <f t="shared" si="3"/>
        <v>1</v>
      </c>
      <c r="AJ27" s="73">
        <f t="shared" si="3"/>
        <v>1</v>
      </c>
    </row>
    <row r="28" spans="1:36">
      <c r="A28" s="40" t="s">
        <v>21</v>
      </c>
      <c r="B28" s="30" t="s">
        <v>201</v>
      </c>
      <c r="C28" s="30" t="s">
        <v>202</v>
      </c>
      <c r="D28" s="40" t="s">
        <v>209</v>
      </c>
      <c r="E28" s="41" t="s">
        <v>210</v>
      </c>
      <c r="F28" s="20"/>
      <c r="G28" s="32"/>
      <c r="H28" s="72">
        <v>0.2930232558139535</v>
      </c>
      <c r="I28" s="72">
        <v>0.28294573643410853</v>
      </c>
      <c r="J28" s="72">
        <v>0.28294573643410853</v>
      </c>
      <c r="K28" s="72">
        <v>0.28846153846153844</v>
      </c>
      <c r="L28" s="72">
        <v>0.29457364341085274</v>
      </c>
      <c r="M28" s="72">
        <v>0.27586206896551724</v>
      </c>
      <c r="N28" s="72">
        <v>0.29493087557603687</v>
      </c>
      <c r="O28" s="72">
        <v>0.28294573643410853</v>
      </c>
      <c r="P28" s="72">
        <v>0.27433628318584069</v>
      </c>
      <c r="Q28" s="72">
        <v>0.29275362318840581</v>
      </c>
      <c r="R28" s="72">
        <v>0.28421052631578947</v>
      </c>
      <c r="S28" s="72">
        <v>0.28488372093023256</v>
      </c>
      <c r="T28" s="72">
        <v>0.29508196721311475</v>
      </c>
      <c r="U28" s="72">
        <v>0.28372093023255812</v>
      </c>
      <c r="V28" s="72">
        <v>0.28735632183908044</v>
      </c>
      <c r="W28" s="72">
        <v>0.2857142857142857</v>
      </c>
      <c r="X28" s="72">
        <v>0.28341013824884792</v>
      </c>
      <c r="Y28" s="72">
        <v>0.28985507246376813</v>
      </c>
      <c r="Z28" s="72">
        <v>0.28735632183908044</v>
      </c>
      <c r="AA28" s="72">
        <v>0.2318840579710145</v>
      </c>
      <c r="AB28" s="72">
        <v>0.20512820512820512</v>
      </c>
      <c r="AC28" s="72">
        <v>0.27586206896551724</v>
      </c>
      <c r="AD28" s="72">
        <v>0.27586206896551724</v>
      </c>
      <c r="AE28" s="72">
        <v>0.27692307692307694</v>
      </c>
      <c r="AF28" s="72">
        <v>0.26436781609195403</v>
      </c>
      <c r="AG28" s="72">
        <v>0.27953890489913547</v>
      </c>
      <c r="AH28" s="72">
        <v>0.2737752161383285</v>
      </c>
      <c r="AI28" s="72">
        <v>0.28160919540229884</v>
      </c>
      <c r="AJ28" s="72">
        <v>0.27011494252873564</v>
      </c>
    </row>
    <row r="29" spans="1:36">
      <c r="A29" s="40" t="s">
        <v>21</v>
      </c>
      <c r="B29" s="30" t="s">
        <v>201</v>
      </c>
      <c r="C29" s="30" t="s">
        <v>202</v>
      </c>
      <c r="D29" s="40" t="s">
        <v>211</v>
      </c>
      <c r="E29" s="41" t="s">
        <v>212</v>
      </c>
      <c r="F29" s="20"/>
      <c r="G29" s="32"/>
      <c r="H29" s="72">
        <v>0.20465116279069767</v>
      </c>
      <c r="I29" s="72">
        <v>0.22093023255813954</v>
      </c>
      <c r="J29" s="72">
        <v>0.22093023255813954</v>
      </c>
      <c r="K29" s="72">
        <v>0.23076923076923078</v>
      </c>
      <c r="L29" s="72">
        <v>0.20542635658914729</v>
      </c>
      <c r="M29" s="72">
        <v>0.22413793103448276</v>
      </c>
      <c r="N29" s="72">
        <v>0.20276497695852536</v>
      </c>
      <c r="O29" s="72">
        <v>0.21705426356589147</v>
      </c>
      <c r="P29" s="72">
        <v>0.23008849557522124</v>
      </c>
      <c r="Q29" s="72">
        <v>0.2</v>
      </c>
      <c r="R29" s="72">
        <v>0.22105263157894736</v>
      </c>
      <c r="S29" s="72">
        <v>0.20348837209302326</v>
      </c>
      <c r="T29" s="72">
        <v>0.19672131147540983</v>
      </c>
      <c r="U29" s="72">
        <v>0.21860465116279071</v>
      </c>
      <c r="V29" s="72">
        <v>0.21264367816091953</v>
      </c>
      <c r="W29" s="72">
        <v>0.20265780730897009</v>
      </c>
      <c r="X29" s="72">
        <v>0.21428571428571427</v>
      </c>
      <c r="Y29" s="72">
        <v>0.33333333333333331</v>
      </c>
      <c r="Z29" s="72">
        <v>0.33333333333333331</v>
      </c>
      <c r="AA29" s="72">
        <v>0.28985507246376813</v>
      </c>
      <c r="AB29" s="72">
        <v>0.25641025641025639</v>
      </c>
      <c r="AC29" s="72">
        <v>0.2988505747126437</v>
      </c>
      <c r="AD29" s="72">
        <v>0.2988505747126437</v>
      </c>
      <c r="AE29" s="72">
        <v>0.2153846153846154</v>
      </c>
      <c r="AF29" s="72">
        <v>0.19540229885057472</v>
      </c>
      <c r="AG29" s="72">
        <v>0.20461095100864554</v>
      </c>
      <c r="AH29" s="72">
        <v>0.19596541786743515</v>
      </c>
      <c r="AI29" s="72">
        <v>0.20689655172413793</v>
      </c>
      <c r="AJ29" s="72">
        <v>0.20114942528735633</v>
      </c>
    </row>
    <row r="30" spans="1:36">
      <c r="A30" s="40" t="s">
        <v>21</v>
      </c>
      <c r="B30" s="30" t="s">
        <v>201</v>
      </c>
      <c r="C30" s="30" t="s">
        <v>202</v>
      </c>
      <c r="D30" s="40" t="s">
        <v>213</v>
      </c>
      <c r="E30" s="41" t="s">
        <v>214</v>
      </c>
      <c r="F30" s="20"/>
      <c r="G30" s="32"/>
      <c r="H30" s="72">
        <v>0.18139534883720931</v>
      </c>
      <c r="I30" s="72">
        <v>0.18217054263565891</v>
      </c>
      <c r="J30" s="72">
        <v>0.18217054263565891</v>
      </c>
      <c r="K30" s="72">
        <v>0.17307692307692307</v>
      </c>
      <c r="L30" s="72">
        <v>0.18217054263565891</v>
      </c>
      <c r="M30" s="72">
        <v>0.18390804597701149</v>
      </c>
      <c r="N30" s="72">
        <v>0.17972350230414746</v>
      </c>
      <c r="O30" s="72">
        <v>0.18217054263565891</v>
      </c>
      <c r="P30" s="72">
        <v>0.17699115044247787</v>
      </c>
      <c r="Q30" s="72">
        <v>0.17971014492753623</v>
      </c>
      <c r="R30" s="72">
        <v>0.17894736842105263</v>
      </c>
      <c r="S30" s="72">
        <v>0.18313953488372092</v>
      </c>
      <c r="T30" s="72">
        <v>0.18032786885245902</v>
      </c>
      <c r="U30" s="72">
        <v>0.18604651162790697</v>
      </c>
      <c r="V30" s="72">
        <v>0.17816091954022989</v>
      </c>
      <c r="W30" s="72">
        <v>0.18272425249169436</v>
      </c>
      <c r="X30" s="72">
        <v>0.17972350230414746</v>
      </c>
      <c r="Y30" s="72">
        <v>0.15942028985507245</v>
      </c>
      <c r="Z30" s="72">
        <v>0.16091954022988506</v>
      </c>
      <c r="AA30" s="72">
        <v>0.15942028985507245</v>
      </c>
      <c r="AB30" s="72">
        <v>0.17948717948717949</v>
      </c>
      <c r="AC30" s="72">
        <v>0.17241379310344829</v>
      </c>
      <c r="AD30" s="72">
        <v>0.18390804597701149</v>
      </c>
      <c r="AE30" s="72">
        <v>0.2153846153846154</v>
      </c>
      <c r="AF30" s="72">
        <v>0.21839080459770116</v>
      </c>
      <c r="AG30" s="72">
        <v>0.19020172910662825</v>
      </c>
      <c r="AH30" s="72">
        <v>0.19020172910662825</v>
      </c>
      <c r="AI30" s="72">
        <v>0.18965517241379309</v>
      </c>
      <c r="AJ30" s="72">
        <v>0.18965517241379309</v>
      </c>
    </row>
    <row r="31" spans="1:36">
      <c r="A31" s="40" t="s">
        <v>21</v>
      </c>
      <c r="B31" s="42" t="s">
        <v>201</v>
      </c>
      <c r="C31" s="30" t="s">
        <v>202</v>
      </c>
      <c r="D31" s="40" t="s">
        <v>215</v>
      </c>
      <c r="E31" s="41" t="s">
        <v>216</v>
      </c>
      <c r="F31" s="20"/>
      <c r="G31" s="32"/>
      <c r="H31" s="72">
        <v>0.16744186046511628</v>
      </c>
      <c r="I31" s="72">
        <v>0.16279069767441862</v>
      </c>
      <c r="J31" s="72">
        <v>0.16279069767441862</v>
      </c>
      <c r="K31" s="72">
        <v>0.15384615384615385</v>
      </c>
      <c r="L31" s="72">
        <v>0.15891472868217055</v>
      </c>
      <c r="M31" s="72">
        <v>0.16666666666666666</v>
      </c>
      <c r="N31" s="72">
        <v>0.17050691244239632</v>
      </c>
      <c r="O31" s="72">
        <v>0.15891472868217055</v>
      </c>
      <c r="P31" s="72">
        <v>0.15929203539823009</v>
      </c>
      <c r="Q31" s="72">
        <v>0.17391304347826086</v>
      </c>
      <c r="R31" s="72">
        <v>0.15789473684210525</v>
      </c>
      <c r="S31" s="72">
        <v>0.16569767441860464</v>
      </c>
      <c r="T31" s="72">
        <v>0.16393442622950818</v>
      </c>
      <c r="U31" s="72">
        <v>0.15813953488372093</v>
      </c>
      <c r="V31" s="72">
        <v>0.16666666666666666</v>
      </c>
      <c r="W31" s="72">
        <v>0.16611295681063123</v>
      </c>
      <c r="X31" s="72">
        <v>0.17050691244239632</v>
      </c>
      <c r="Y31" s="72">
        <v>0.11594202898550725</v>
      </c>
      <c r="Z31" s="72">
        <v>0.11494252873563218</v>
      </c>
      <c r="AA31" s="72">
        <v>0.15942028985507245</v>
      </c>
      <c r="AB31" s="72">
        <v>0.17948717948717949</v>
      </c>
      <c r="AC31" s="72">
        <v>0.12643678160919541</v>
      </c>
      <c r="AD31" s="72">
        <v>0.12643678160919541</v>
      </c>
      <c r="AE31" s="72">
        <v>0.14615384615384616</v>
      </c>
      <c r="AF31" s="72">
        <v>0.16091954022988506</v>
      </c>
      <c r="AG31" s="72">
        <v>0.16426512968299711</v>
      </c>
      <c r="AH31" s="72">
        <v>0.1729106628242075</v>
      </c>
      <c r="AI31" s="72">
        <v>0.16091954022988506</v>
      </c>
      <c r="AJ31" s="72">
        <v>0.17241379310344829</v>
      </c>
    </row>
    <row r="32" spans="1:36">
      <c r="A32" s="40" t="s">
        <v>21</v>
      </c>
      <c r="B32" s="42" t="s">
        <v>201</v>
      </c>
      <c r="C32" s="30" t="s">
        <v>202</v>
      </c>
      <c r="D32" s="40" t="s">
        <v>217</v>
      </c>
      <c r="E32" s="41" t="s">
        <v>218</v>
      </c>
      <c r="F32" s="20"/>
      <c r="G32" s="32"/>
      <c r="H32" s="72">
        <v>0.15348837209302327</v>
      </c>
      <c r="I32" s="72">
        <v>0.15116279069767441</v>
      </c>
      <c r="J32" s="72">
        <v>0.15116279069767441</v>
      </c>
      <c r="K32" s="72">
        <v>0.15384615384615385</v>
      </c>
      <c r="L32" s="72">
        <v>0.15891472868217055</v>
      </c>
      <c r="M32" s="72">
        <v>0.14942528735632185</v>
      </c>
      <c r="N32" s="72">
        <v>0.15207373271889402</v>
      </c>
      <c r="O32" s="72">
        <v>0.15891472868217055</v>
      </c>
      <c r="P32" s="72">
        <v>0.15929203539823009</v>
      </c>
      <c r="Q32" s="72">
        <v>0.15362318840579711</v>
      </c>
      <c r="R32" s="72">
        <v>0.15789473684210525</v>
      </c>
      <c r="S32" s="72">
        <v>0.16279069767441862</v>
      </c>
      <c r="T32" s="72">
        <v>0.16393442622950818</v>
      </c>
      <c r="U32" s="72">
        <v>0.15348837209302327</v>
      </c>
      <c r="V32" s="72">
        <v>0.15517241379310345</v>
      </c>
      <c r="W32" s="72">
        <v>0.16279069767441862</v>
      </c>
      <c r="X32" s="72">
        <v>0.15207373271889402</v>
      </c>
      <c r="Y32" s="72">
        <v>0.10144927536231885</v>
      </c>
      <c r="Z32" s="72">
        <v>0.10344827586206896</v>
      </c>
      <c r="AA32" s="72">
        <v>0.15942028985507245</v>
      </c>
      <c r="AB32" s="72">
        <v>0.17948717948717949</v>
      </c>
      <c r="AC32" s="72">
        <v>0.12643678160919541</v>
      </c>
      <c r="AD32" s="72">
        <v>0.11494252873563218</v>
      </c>
      <c r="AE32" s="72">
        <v>0.14615384615384616</v>
      </c>
      <c r="AF32" s="72">
        <v>0.16091954022988506</v>
      </c>
      <c r="AG32" s="72">
        <v>0.16138328530259366</v>
      </c>
      <c r="AH32" s="72">
        <v>0.16714697406340057</v>
      </c>
      <c r="AI32" s="72">
        <v>0.16091954022988506</v>
      </c>
      <c r="AJ32" s="72">
        <v>0.16666666666666666</v>
      </c>
    </row>
    <row r="33" spans="1:36" s="26" customFormat="1">
      <c r="A33" s="43"/>
      <c r="B33" s="44"/>
      <c r="C33" s="35"/>
      <c r="D33" s="43"/>
      <c r="E33" s="45"/>
      <c r="F33" s="37"/>
      <c r="G33" s="38"/>
      <c r="H33" s="73">
        <f>SUM(H28:H32)</f>
        <v>0.99999999999999989</v>
      </c>
      <c r="I33" s="73">
        <f t="shared" ref="I33:AJ33" si="4">SUM(I28:I32)</f>
        <v>1</v>
      </c>
      <c r="J33" s="73">
        <f t="shared" si="4"/>
        <v>1</v>
      </c>
      <c r="K33" s="73">
        <f t="shared" si="4"/>
        <v>1</v>
      </c>
      <c r="L33" s="73">
        <f t="shared" si="4"/>
        <v>1</v>
      </c>
      <c r="M33" s="73">
        <f t="shared" si="4"/>
        <v>1</v>
      </c>
      <c r="N33" s="73">
        <f t="shared" si="4"/>
        <v>1</v>
      </c>
      <c r="O33" s="73">
        <f t="shared" si="4"/>
        <v>1</v>
      </c>
      <c r="P33" s="73">
        <f t="shared" si="4"/>
        <v>1</v>
      </c>
      <c r="Q33" s="73">
        <f t="shared" si="4"/>
        <v>1</v>
      </c>
      <c r="R33" s="73">
        <f t="shared" si="4"/>
        <v>1</v>
      </c>
      <c r="S33" s="73">
        <f t="shared" si="4"/>
        <v>1</v>
      </c>
      <c r="T33" s="73">
        <f t="shared" si="4"/>
        <v>0.99999999999999989</v>
      </c>
      <c r="U33" s="73">
        <f t="shared" si="4"/>
        <v>1</v>
      </c>
      <c r="V33" s="73">
        <f t="shared" si="4"/>
        <v>0.99999999999999989</v>
      </c>
      <c r="W33" s="73">
        <f t="shared" si="4"/>
        <v>1</v>
      </c>
      <c r="X33" s="73">
        <f t="shared" si="4"/>
        <v>1</v>
      </c>
      <c r="Y33" s="73">
        <f t="shared" si="4"/>
        <v>0.99999999999999989</v>
      </c>
      <c r="Z33" s="73">
        <f t="shared" si="4"/>
        <v>0.99999999999999989</v>
      </c>
      <c r="AA33" s="73">
        <f t="shared" si="4"/>
        <v>1</v>
      </c>
      <c r="AB33" s="73">
        <f t="shared" si="4"/>
        <v>1</v>
      </c>
      <c r="AC33" s="73">
        <f t="shared" si="4"/>
        <v>1</v>
      </c>
      <c r="AD33" s="73">
        <f t="shared" si="4"/>
        <v>0.99999999999999989</v>
      </c>
      <c r="AE33" s="73">
        <f t="shared" si="4"/>
        <v>1</v>
      </c>
      <c r="AF33" s="73">
        <f t="shared" si="4"/>
        <v>1</v>
      </c>
      <c r="AG33" s="73">
        <f t="shared" si="4"/>
        <v>1</v>
      </c>
      <c r="AH33" s="73">
        <f t="shared" si="4"/>
        <v>1</v>
      </c>
      <c r="AI33" s="73">
        <f t="shared" si="4"/>
        <v>1</v>
      </c>
      <c r="AJ33" s="73">
        <f t="shared" si="4"/>
        <v>1</v>
      </c>
    </row>
    <row r="34" spans="1:36">
      <c r="A34" s="46" t="s">
        <v>22</v>
      </c>
      <c r="B34" s="18" t="s">
        <v>17</v>
      </c>
      <c r="C34" s="17" t="s">
        <v>17</v>
      </c>
      <c r="D34" s="47" t="s">
        <v>132</v>
      </c>
      <c r="E34" s="46" t="s">
        <v>133</v>
      </c>
      <c r="F34" s="20"/>
      <c r="G34" s="48"/>
      <c r="H34" s="72">
        <v>7.7669902912621352E-2</v>
      </c>
      <c r="I34" s="72">
        <v>0.23333333333333334</v>
      </c>
      <c r="J34" s="72">
        <v>0.17499999999999999</v>
      </c>
      <c r="K34" s="72">
        <v>0.29166666666666669</v>
      </c>
      <c r="L34" s="72">
        <v>5.7851239669421489E-2</v>
      </c>
      <c r="M34" s="72">
        <v>6.097560975609756E-2</v>
      </c>
      <c r="N34" s="72">
        <v>0.11881188118811881</v>
      </c>
      <c r="O34" s="72">
        <v>6.6666666666666666E-2</v>
      </c>
      <c r="P34" s="72">
        <v>0.13461538461538461</v>
      </c>
      <c r="Q34" s="72">
        <v>0.11801242236024845</v>
      </c>
      <c r="R34" s="72">
        <v>0.23076923076923078</v>
      </c>
      <c r="S34" s="72">
        <v>0.2814814814814815</v>
      </c>
      <c r="T34" s="72">
        <v>0.16</v>
      </c>
      <c r="U34" s="72">
        <v>0.13793103448275862</v>
      </c>
      <c r="V34" s="72">
        <v>0.14084507042253522</v>
      </c>
      <c r="W34" s="72">
        <v>0.2661290322580645</v>
      </c>
      <c r="X34" s="72">
        <v>0.27976190476190477</v>
      </c>
      <c r="Y34" s="72">
        <v>0.5</v>
      </c>
      <c r="Z34" s="72">
        <v>0.41666666666666669</v>
      </c>
      <c r="AA34" s="72">
        <v>0.44444444444444442</v>
      </c>
      <c r="AB34" s="72">
        <v>9.0909090909090912E-2</v>
      </c>
      <c r="AC34" s="72">
        <v>7.6923076923076927E-2</v>
      </c>
      <c r="AD34" s="72">
        <v>0.23076923076923078</v>
      </c>
      <c r="AE34" s="72">
        <v>0.13207547169811321</v>
      </c>
      <c r="AF34" s="72">
        <v>0.31428571428571428</v>
      </c>
      <c r="AG34" s="72">
        <v>0.17142857142857143</v>
      </c>
      <c r="AH34" s="72">
        <v>0.17142857142857143</v>
      </c>
      <c r="AI34" s="72">
        <v>0.323943661971831</v>
      </c>
      <c r="AJ34" s="72">
        <v>0.323943661971831</v>
      </c>
    </row>
    <row r="35" spans="1:36">
      <c r="A35" s="46" t="s">
        <v>22</v>
      </c>
      <c r="B35" s="18" t="s">
        <v>17</v>
      </c>
      <c r="C35" s="17" t="s">
        <v>17</v>
      </c>
      <c r="D35" s="47" t="s">
        <v>134</v>
      </c>
      <c r="E35" s="46" t="s">
        <v>135</v>
      </c>
      <c r="F35" s="20"/>
      <c r="G35" s="48"/>
      <c r="H35" s="72">
        <v>0.38834951456310679</v>
      </c>
      <c r="I35" s="72">
        <v>0.35</v>
      </c>
      <c r="J35" s="72">
        <v>0.46666666666666667</v>
      </c>
      <c r="K35" s="72">
        <v>0.33333333333333331</v>
      </c>
      <c r="L35" s="72">
        <v>0.54545454545454541</v>
      </c>
      <c r="M35" s="72">
        <v>0.54878048780487809</v>
      </c>
      <c r="N35" s="72">
        <v>0.46534653465346537</v>
      </c>
      <c r="O35" s="72">
        <v>0.49166666666666664</v>
      </c>
      <c r="P35" s="72">
        <v>0.5</v>
      </c>
      <c r="Q35" s="72">
        <v>0.46583850931677018</v>
      </c>
      <c r="R35" s="72">
        <v>0.35897435897435898</v>
      </c>
      <c r="S35" s="72">
        <v>0.27407407407407408</v>
      </c>
      <c r="T35" s="72">
        <v>0.52</v>
      </c>
      <c r="U35" s="72">
        <v>0.40229885057471265</v>
      </c>
      <c r="V35" s="72">
        <v>0.39436619718309857</v>
      </c>
      <c r="W35" s="72">
        <v>0.38709677419354838</v>
      </c>
      <c r="X35" s="72">
        <v>0.27380952380952384</v>
      </c>
      <c r="Y35" s="72">
        <v>0.2</v>
      </c>
      <c r="Z35" s="72">
        <v>0.33333333333333331</v>
      </c>
      <c r="AA35" s="72">
        <v>0.33333333333333331</v>
      </c>
      <c r="AB35" s="72">
        <v>0.36363636363636365</v>
      </c>
      <c r="AC35" s="72">
        <v>0.38461538461538464</v>
      </c>
      <c r="AD35" s="72">
        <v>0.23076923076923078</v>
      </c>
      <c r="AE35" s="72">
        <v>0.58490566037735847</v>
      </c>
      <c r="AF35" s="72">
        <v>0.45714285714285713</v>
      </c>
      <c r="AG35" s="72">
        <v>0.5</v>
      </c>
      <c r="AH35" s="72">
        <v>0.5</v>
      </c>
      <c r="AI35" s="72">
        <v>0.46478873239436619</v>
      </c>
      <c r="AJ35" s="72">
        <v>0.46478873239436619</v>
      </c>
    </row>
    <row r="36" spans="1:36">
      <c r="A36" s="46" t="s">
        <v>22</v>
      </c>
      <c r="B36" s="18" t="s">
        <v>17</v>
      </c>
      <c r="C36" s="17" t="s">
        <v>17</v>
      </c>
      <c r="D36" s="47" t="s">
        <v>136</v>
      </c>
      <c r="E36" s="46" t="s">
        <v>137</v>
      </c>
      <c r="F36" s="20"/>
      <c r="G36" s="48"/>
      <c r="H36" s="72">
        <v>0.53398058252427183</v>
      </c>
      <c r="I36" s="72">
        <v>0.41666666666666669</v>
      </c>
      <c r="J36" s="72">
        <v>0.35833333333333334</v>
      </c>
      <c r="K36" s="72">
        <v>0.375</v>
      </c>
      <c r="L36" s="72">
        <v>0.39669421487603307</v>
      </c>
      <c r="M36" s="72">
        <v>0.3902439024390244</v>
      </c>
      <c r="N36" s="72">
        <v>0.41584158415841582</v>
      </c>
      <c r="O36" s="72">
        <v>0.44166666666666665</v>
      </c>
      <c r="P36" s="72">
        <v>0.36538461538461536</v>
      </c>
      <c r="Q36" s="72">
        <v>0.41614906832298137</v>
      </c>
      <c r="R36" s="72">
        <v>0.41025641025641024</v>
      </c>
      <c r="S36" s="72">
        <v>0.44444444444444442</v>
      </c>
      <c r="T36" s="72">
        <v>0.32</v>
      </c>
      <c r="U36" s="72">
        <v>0.45977011494252873</v>
      </c>
      <c r="V36" s="72">
        <v>0.46478873239436619</v>
      </c>
      <c r="W36" s="72">
        <v>0.34677419354838712</v>
      </c>
      <c r="X36" s="72">
        <v>0.44642857142857145</v>
      </c>
      <c r="Y36" s="72">
        <v>0.3</v>
      </c>
      <c r="Z36" s="72">
        <v>0.25</v>
      </c>
      <c r="AA36" s="72">
        <v>0.22222222222222221</v>
      </c>
      <c r="AB36" s="72">
        <v>0.54545454545454541</v>
      </c>
      <c r="AC36" s="72">
        <v>0.53846153846153844</v>
      </c>
      <c r="AD36" s="72">
        <v>0.53846153846153844</v>
      </c>
      <c r="AE36" s="72">
        <v>0.28301886792452829</v>
      </c>
      <c r="AF36" s="72">
        <v>0.22857142857142856</v>
      </c>
      <c r="AG36" s="72">
        <v>0.32857142857142857</v>
      </c>
      <c r="AH36" s="72">
        <v>0.32857142857142857</v>
      </c>
      <c r="AI36" s="72">
        <v>0.21126760563380281</v>
      </c>
      <c r="AJ36" s="72">
        <v>0.21126760563380281</v>
      </c>
    </row>
    <row r="37" spans="1:36" s="26" customFormat="1">
      <c r="A37" s="49"/>
      <c r="B37" s="23"/>
      <c r="C37" s="22"/>
      <c r="D37" s="50"/>
      <c r="E37" s="49"/>
      <c r="F37" s="37"/>
      <c r="G37" s="51"/>
      <c r="H37" s="73">
        <f>SUM(H34:H36)</f>
        <v>1</v>
      </c>
      <c r="I37" s="73">
        <f t="shared" ref="I37:AJ37" si="5">SUM(I34:I36)</f>
        <v>1</v>
      </c>
      <c r="J37" s="73">
        <f t="shared" si="5"/>
        <v>1</v>
      </c>
      <c r="K37" s="73">
        <f t="shared" si="5"/>
        <v>1</v>
      </c>
      <c r="L37" s="73">
        <f t="shared" si="5"/>
        <v>1</v>
      </c>
      <c r="M37" s="73">
        <f t="shared" si="5"/>
        <v>1</v>
      </c>
      <c r="N37" s="73">
        <f t="shared" si="5"/>
        <v>1</v>
      </c>
      <c r="O37" s="73">
        <f t="shared" si="5"/>
        <v>1</v>
      </c>
      <c r="P37" s="73">
        <f t="shared" si="5"/>
        <v>1</v>
      </c>
      <c r="Q37" s="73">
        <f t="shared" si="5"/>
        <v>1</v>
      </c>
      <c r="R37" s="73">
        <f t="shared" si="5"/>
        <v>1</v>
      </c>
      <c r="S37" s="73">
        <f t="shared" si="5"/>
        <v>1</v>
      </c>
      <c r="T37" s="73">
        <f t="shared" si="5"/>
        <v>1</v>
      </c>
      <c r="U37" s="73">
        <f t="shared" si="5"/>
        <v>1</v>
      </c>
      <c r="V37" s="73">
        <f t="shared" si="5"/>
        <v>1</v>
      </c>
      <c r="W37" s="73">
        <f t="shared" si="5"/>
        <v>1</v>
      </c>
      <c r="X37" s="73">
        <f t="shared" si="5"/>
        <v>1</v>
      </c>
      <c r="Y37" s="73">
        <f t="shared" si="5"/>
        <v>1</v>
      </c>
      <c r="Z37" s="73">
        <f t="shared" si="5"/>
        <v>1</v>
      </c>
      <c r="AA37" s="73">
        <f t="shared" si="5"/>
        <v>0.99999999999999989</v>
      </c>
      <c r="AB37" s="73">
        <f t="shared" si="5"/>
        <v>1</v>
      </c>
      <c r="AC37" s="73">
        <f t="shared" si="5"/>
        <v>1</v>
      </c>
      <c r="AD37" s="73">
        <f t="shared" si="5"/>
        <v>1</v>
      </c>
      <c r="AE37" s="73">
        <f t="shared" si="5"/>
        <v>1</v>
      </c>
      <c r="AF37" s="73">
        <f t="shared" si="5"/>
        <v>0.99999999999999989</v>
      </c>
      <c r="AG37" s="73">
        <f t="shared" si="5"/>
        <v>1</v>
      </c>
      <c r="AH37" s="73">
        <f t="shared" si="5"/>
        <v>1</v>
      </c>
      <c r="AI37" s="73">
        <f t="shared" si="5"/>
        <v>1</v>
      </c>
      <c r="AJ37" s="73">
        <f t="shared" si="5"/>
        <v>1</v>
      </c>
    </row>
    <row r="38" spans="1:36">
      <c r="A38" s="52" t="s">
        <v>23</v>
      </c>
      <c r="B38" s="18" t="s">
        <v>17</v>
      </c>
      <c r="C38" s="17" t="s">
        <v>71</v>
      </c>
      <c r="D38" s="52" t="s">
        <v>88</v>
      </c>
      <c r="E38" s="52" t="s">
        <v>89</v>
      </c>
      <c r="F38" s="20"/>
      <c r="G38" s="48"/>
      <c r="H38" s="72">
        <v>0.2711864406779661</v>
      </c>
      <c r="I38" s="72">
        <v>0.26811594202898553</v>
      </c>
      <c r="J38" s="72">
        <v>0.26811594202898553</v>
      </c>
      <c r="K38" s="72">
        <v>0.27586206896551724</v>
      </c>
      <c r="L38" s="72">
        <v>0.26811594202898553</v>
      </c>
      <c r="M38" s="72">
        <v>0.27173913043478259</v>
      </c>
      <c r="N38" s="72">
        <v>0.26956521739130435</v>
      </c>
      <c r="O38" s="72">
        <v>0.26811594202898553</v>
      </c>
      <c r="P38" s="72">
        <v>0.26666666666666666</v>
      </c>
      <c r="Q38" s="72">
        <v>0.26775956284153007</v>
      </c>
      <c r="R38" s="72">
        <v>0.27272727272727271</v>
      </c>
      <c r="S38" s="72">
        <v>0.27083333333333331</v>
      </c>
      <c r="T38" s="72">
        <v>0.2857142857142857</v>
      </c>
      <c r="U38" s="72">
        <v>0.27049180327868855</v>
      </c>
      <c r="V38" s="72">
        <v>0.27</v>
      </c>
      <c r="W38" s="72">
        <v>0.27272727272727271</v>
      </c>
      <c r="X38" s="72">
        <v>0.26970954356846472</v>
      </c>
      <c r="Y38" s="72">
        <v>0.20512820512820512</v>
      </c>
      <c r="Z38" s="72">
        <v>0.20408163265306123</v>
      </c>
      <c r="AA38" s="72">
        <v>0.20512820512820512</v>
      </c>
      <c r="AB38" s="72">
        <v>0.2</v>
      </c>
      <c r="AC38" s="72">
        <v>0.20408163265306123</v>
      </c>
      <c r="AD38" s="72">
        <v>0.20408163265306123</v>
      </c>
      <c r="AE38" s="72">
        <v>0.26666666666666666</v>
      </c>
      <c r="AF38" s="72">
        <v>0.27450980392156865</v>
      </c>
      <c r="AG38" s="72">
        <v>0.27</v>
      </c>
      <c r="AH38" s="72">
        <v>0.27</v>
      </c>
      <c r="AI38" s="72">
        <v>0.27</v>
      </c>
      <c r="AJ38" s="72">
        <v>0.27</v>
      </c>
    </row>
    <row r="39" spans="1:36">
      <c r="A39" s="52" t="s">
        <v>23</v>
      </c>
      <c r="B39" s="18" t="s">
        <v>17</v>
      </c>
      <c r="C39" s="17" t="s">
        <v>71</v>
      </c>
      <c r="D39" s="52" t="s">
        <v>90</v>
      </c>
      <c r="E39" s="52" t="s">
        <v>91</v>
      </c>
      <c r="F39" s="20"/>
      <c r="G39" s="48"/>
      <c r="H39" s="72">
        <v>0.26271186440677968</v>
      </c>
      <c r="I39" s="72">
        <v>0.2608695652173913</v>
      </c>
      <c r="J39" s="72">
        <v>0.2608695652173913</v>
      </c>
      <c r="K39" s="72">
        <v>0.2413793103448276</v>
      </c>
      <c r="L39" s="72">
        <v>0.2608695652173913</v>
      </c>
      <c r="M39" s="72">
        <v>0.2608695652173913</v>
      </c>
      <c r="N39" s="72">
        <v>0.2608695652173913</v>
      </c>
      <c r="O39" s="72">
        <v>0.2608695652173913</v>
      </c>
      <c r="P39" s="72">
        <v>0.26666666666666666</v>
      </c>
      <c r="Q39" s="72">
        <v>0.26229508196721313</v>
      </c>
      <c r="R39" s="72">
        <v>0.25454545454545452</v>
      </c>
      <c r="S39" s="72">
        <v>0.26041666666666669</v>
      </c>
      <c r="T39" s="72">
        <v>0.25714285714285712</v>
      </c>
      <c r="U39" s="72">
        <v>0.26229508196721313</v>
      </c>
      <c r="V39" s="72">
        <v>0.26</v>
      </c>
      <c r="W39" s="72">
        <v>0.26136363636363635</v>
      </c>
      <c r="X39" s="72">
        <v>0.26141078838174275</v>
      </c>
      <c r="Y39" s="72">
        <v>0.35897435897435898</v>
      </c>
      <c r="Z39" s="72">
        <v>0.34693877551020408</v>
      </c>
      <c r="AA39" s="72">
        <v>0.35897435897435898</v>
      </c>
      <c r="AB39" s="72">
        <v>0.35555555555555557</v>
      </c>
      <c r="AC39" s="72">
        <v>0.34693877551020408</v>
      </c>
      <c r="AD39" s="72">
        <v>0.34693877551020408</v>
      </c>
      <c r="AE39" s="72">
        <v>0.26666666666666666</v>
      </c>
      <c r="AF39" s="72">
        <v>0.25490196078431371</v>
      </c>
      <c r="AG39" s="72">
        <v>0.26</v>
      </c>
      <c r="AH39" s="72">
        <v>0.26</v>
      </c>
      <c r="AI39" s="72">
        <v>0.26</v>
      </c>
      <c r="AJ39" s="72">
        <v>0.26</v>
      </c>
    </row>
    <row r="40" spans="1:36">
      <c r="A40" s="52" t="s">
        <v>23</v>
      </c>
      <c r="B40" s="18" t="s">
        <v>17</v>
      </c>
      <c r="C40" s="17" t="s">
        <v>71</v>
      </c>
      <c r="D40" s="52" t="s">
        <v>92</v>
      </c>
      <c r="E40" s="52" t="s">
        <v>93</v>
      </c>
      <c r="F40" s="20"/>
      <c r="G40" s="48"/>
      <c r="H40" s="72">
        <v>0.23728813559322035</v>
      </c>
      <c r="I40" s="72">
        <v>0.2391304347826087</v>
      </c>
      <c r="J40" s="72">
        <v>0.2391304347826087</v>
      </c>
      <c r="K40" s="72">
        <v>0.2413793103448276</v>
      </c>
      <c r="L40" s="72">
        <v>0.2391304347826087</v>
      </c>
      <c r="M40" s="72">
        <v>0.2391304347826087</v>
      </c>
      <c r="N40" s="72">
        <v>0.24347826086956523</v>
      </c>
      <c r="O40" s="72">
        <v>0.2391304347826087</v>
      </c>
      <c r="P40" s="72">
        <v>0.23333333333333334</v>
      </c>
      <c r="Q40" s="72">
        <v>0.24043715846994534</v>
      </c>
      <c r="R40" s="72">
        <v>0.23636363636363636</v>
      </c>
      <c r="S40" s="72">
        <v>0.22916666666666666</v>
      </c>
      <c r="T40" s="72">
        <v>0.22857142857142856</v>
      </c>
      <c r="U40" s="72">
        <v>0.22950819672131148</v>
      </c>
      <c r="V40" s="72">
        <v>0.23</v>
      </c>
      <c r="W40" s="72">
        <v>0.22727272727272727</v>
      </c>
      <c r="X40" s="72">
        <v>0.22821576763485477</v>
      </c>
      <c r="Y40" s="72">
        <v>0.17948717948717949</v>
      </c>
      <c r="Z40" s="72">
        <v>0.18367346938775511</v>
      </c>
      <c r="AA40" s="72">
        <v>0.17948717948717949</v>
      </c>
      <c r="AB40" s="72">
        <v>0.17777777777777778</v>
      </c>
      <c r="AC40" s="72">
        <v>0.18367346938775511</v>
      </c>
      <c r="AD40" s="72">
        <v>0.18367346938775511</v>
      </c>
      <c r="AE40" s="72">
        <v>0.22666666666666666</v>
      </c>
      <c r="AF40" s="72">
        <v>0.23529411764705882</v>
      </c>
      <c r="AG40" s="72">
        <v>0.23</v>
      </c>
      <c r="AH40" s="72">
        <v>0.23</v>
      </c>
      <c r="AI40" s="72">
        <v>0.23</v>
      </c>
      <c r="AJ40" s="72">
        <v>0.23</v>
      </c>
    </row>
    <row r="41" spans="1:36">
      <c r="A41" s="52" t="s">
        <v>23</v>
      </c>
      <c r="B41" s="18" t="s">
        <v>17</v>
      </c>
      <c r="C41" s="17" t="s">
        <v>71</v>
      </c>
      <c r="D41" s="52" t="s">
        <v>94</v>
      </c>
      <c r="E41" s="52" t="s">
        <v>95</v>
      </c>
      <c r="F41" s="20"/>
      <c r="G41" s="48"/>
      <c r="H41" s="72">
        <v>0.2288135593220339</v>
      </c>
      <c r="I41" s="72">
        <v>0.2318840579710145</v>
      </c>
      <c r="J41" s="72">
        <v>0.2318840579710145</v>
      </c>
      <c r="K41" s="72">
        <v>0.2413793103448276</v>
      </c>
      <c r="L41" s="72">
        <v>0.2318840579710145</v>
      </c>
      <c r="M41" s="72">
        <v>0.22826086956521738</v>
      </c>
      <c r="N41" s="72">
        <v>0.22608695652173913</v>
      </c>
      <c r="O41" s="72">
        <v>0.2318840579710145</v>
      </c>
      <c r="P41" s="72">
        <v>0.23333333333333334</v>
      </c>
      <c r="Q41" s="72">
        <v>0.22950819672131148</v>
      </c>
      <c r="R41" s="72">
        <v>0.23636363636363636</v>
      </c>
      <c r="S41" s="72">
        <v>0.23958333333333334</v>
      </c>
      <c r="T41" s="72">
        <v>0.22857142857142856</v>
      </c>
      <c r="U41" s="72">
        <v>0.23770491803278687</v>
      </c>
      <c r="V41" s="72">
        <v>0.24</v>
      </c>
      <c r="W41" s="72">
        <v>0.23863636363636365</v>
      </c>
      <c r="X41" s="72">
        <v>0.24066390041493776</v>
      </c>
      <c r="Y41" s="72">
        <v>0.25641025641025639</v>
      </c>
      <c r="Z41" s="72">
        <v>0.26530612244897961</v>
      </c>
      <c r="AA41" s="72">
        <v>0.25641025641025639</v>
      </c>
      <c r="AB41" s="72">
        <v>0.26666666666666666</v>
      </c>
      <c r="AC41" s="72">
        <v>0.26530612244897961</v>
      </c>
      <c r="AD41" s="72">
        <v>0.26530612244897961</v>
      </c>
      <c r="AE41" s="72">
        <v>0.24</v>
      </c>
      <c r="AF41" s="72">
        <v>0.23529411764705882</v>
      </c>
      <c r="AG41" s="72">
        <v>0.24</v>
      </c>
      <c r="AH41" s="72">
        <v>0.24</v>
      </c>
      <c r="AI41" s="72">
        <v>0.24</v>
      </c>
      <c r="AJ41" s="72">
        <v>0.24</v>
      </c>
    </row>
    <row r="42" spans="1:36" s="26" customFormat="1">
      <c r="A42" s="53"/>
      <c r="B42" s="23"/>
      <c r="C42" s="22"/>
      <c r="D42" s="53"/>
      <c r="E42" s="53"/>
      <c r="F42" s="37"/>
      <c r="G42" s="51"/>
      <c r="H42" s="73">
        <f>SUM(H38:H41)</f>
        <v>1</v>
      </c>
      <c r="I42" s="73">
        <f t="shared" ref="I42:AJ42" si="6">SUM(I38:I41)</f>
        <v>1</v>
      </c>
      <c r="J42" s="73">
        <f t="shared" si="6"/>
        <v>1</v>
      </c>
      <c r="K42" s="73">
        <f t="shared" si="6"/>
        <v>1</v>
      </c>
      <c r="L42" s="73">
        <f t="shared" si="6"/>
        <v>1</v>
      </c>
      <c r="M42" s="73">
        <f t="shared" si="6"/>
        <v>0.99999999999999989</v>
      </c>
      <c r="N42" s="73">
        <f t="shared" si="6"/>
        <v>1</v>
      </c>
      <c r="O42" s="73">
        <f t="shared" si="6"/>
        <v>1</v>
      </c>
      <c r="P42" s="73">
        <f t="shared" si="6"/>
        <v>1</v>
      </c>
      <c r="Q42" s="73">
        <f t="shared" si="6"/>
        <v>1</v>
      </c>
      <c r="R42" s="73">
        <f t="shared" si="6"/>
        <v>0.99999999999999989</v>
      </c>
      <c r="S42" s="73">
        <f t="shared" si="6"/>
        <v>1</v>
      </c>
      <c r="T42" s="73">
        <f t="shared" si="6"/>
        <v>0.99999999999999989</v>
      </c>
      <c r="U42" s="73">
        <f t="shared" si="6"/>
        <v>1</v>
      </c>
      <c r="V42" s="73">
        <f t="shared" si="6"/>
        <v>1</v>
      </c>
      <c r="W42" s="73">
        <f t="shared" si="6"/>
        <v>1</v>
      </c>
      <c r="X42" s="73">
        <f t="shared" si="6"/>
        <v>1</v>
      </c>
      <c r="Y42" s="73">
        <f t="shared" si="6"/>
        <v>1</v>
      </c>
      <c r="Z42" s="73">
        <f t="shared" si="6"/>
        <v>1</v>
      </c>
      <c r="AA42" s="73">
        <f t="shared" si="6"/>
        <v>1</v>
      </c>
      <c r="AB42" s="73">
        <f t="shared" si="6"/>
        <v>1</v>
      </c>
      <c r="AC42" s="73">
        <f t="shared" si="6"/>
        <v>1</v>
      </c>
      <c r="AD42" s="73">
        <f t="shared" si="6"/>
        <v>1</v>
      </c>
      <c r="AE42" s="73">
        <f t="shared" si="6"/>
        <v>1</v>
      </c>
      <c r="AF42" s="73">
        <f t="shared" si="6"/>
        <v>1</v>
      </c>
      <c r="AG42" s="73">
        <f t="shared" si="6"/>
        <v>1</v>
      </c>
      <c r="AH42" s="73">
        <f t="shared" si="6"/>
        <v>1</v>
      </c>
      <c r="AI42" s="73">
        <f t="shared" si="6"/>
        <v>1</v>
      </c>
      <c r="AJ42" s="73">
        <f t="shared" si="6"/>
        <v>1</v>
      </c>
    </row>
    <row r="43" spans="1:36">
      <c r="A43" s="52" t="s">
        <v>24</v>
      </c>
      <c r="B43" s="18" t="s">
        <v>17</v>
      </c>
      <c r="C43" s="17" t="s">
        <v>42</v>
      </c>
      <c r="D43" s="52" t="s">
        <v>59</v>
      </c>
      <c r="E43" s="52" t="s">
        <v>60</v>
      </c>
      <c r="F43" s="20"/>
      <c r="G43" s="48"/>
      <c r="H43" s="72">
        <v>0.21256038647342995</v>
      </c>
      <c r="I43" s="72">
        <v>0.13114754098360656</v>
      </c>
      <c r="J43" s="72">
        <v>0.13991769547325103</v>
      </c>
      <c r="K43" s="72">
        <v>0.11764705882352941</v>
      </c>
      <c r="L43" s="72">
        <v>0.16803278688524589</v>
      </c>
      <c r="M43" s="72">
        <v>0.12804878048780488</v>
      </c>
      <c r="N43" s="72">
        <v>0.21463414634146341</v>
      </c>
      <c r="O43" s="72">
        <v>0.22222222222222221</v>
      </c>
      <c r="P43" s="72">
        <v>0.14150943396226415</v>
      </c>
      <c r="Q43" s="72">
        <v>8.9230769230769225E-2</v>
      </c>
      <c r="R43" s="72">
        <v>0.15053763440860216</v>
      </c>
      <c r="S43" s="72">
        <v>0.11214953271028037</v>
      </c>
      <c r="T43" s="72">
        <v>0.10169491525423729</v>
      </c>
      <c r="U43" s="72">
        <v>0.1650485436893204</v>
      </c>
      <c r="V43" s="72">
        <v>0.16666666666666666</v>
      </c>
      <c r="W43" s="72">
        <v>0.11148648648648649</v>
      </c>
      <c r="X43" s="72">
        <v>0.14814814814814814</v>
      </c>
      <c r="Y43" s="72">
        <v>0.33333333333333331</v>
      </c>
      <c r="Z43" s="72">
        <v>0.14285714285714285</v>
      </c>
      <c r="AA43" s="72">
        <v>0.18181818181818182</v>
      </c>
      <c r="AB43" s="72">
        <v>0.15384615384615385</v>
      </c>
      <c r="AC43" s="72">
        <v>0.13333333333333333</v>
      </c>
      <c r="AD43" s="72">
        <v>0.21428571428571427</v>
      </c>
      <c r="AE43" s="72">
        <v>0.15079365079365079</v>
      </c>
      <c r="AF43" s="72">
        <v>0.15476190476190477</v>
      </c>
      <c r="AG43" s="72">
        <v>0.14414414414414414</v>
      </c>
      <c r="AH43" s="72">
        <v>0.1407185628742515</v>
      </c>
      <c r="AI43" s="72">
        <v>0.14201183431952663</v>
      </c>
      <c r="AJ43" s="72">
        <v>0.14705882352941177</v>
      </c>
    </row>
    <row r="44" spans="1:36">
      <c r="A44" s="52" t="s">
        <v>24</v>
      </c>
      <c r="B44" s="18" t="s">
        <v>17</v>
      </c>
      <c r="C44" s="17" t="s">
        <v>42</v>
      </c>
      <c r="D44" s="52" t="s">
        <v>61</v>
      </c>
      <c r="E44" s="52" t="s">
        <v>62</v>
      </c>
      <c r="F44" s="20"/>
      <c r="G44" s="48"/>
      <c r="H44" s="72">
        <v>0.19323671497584541</v>
      </c>
      <c r="I44" s="72">
        <v>0.18442622950819673</v>
      </c>
      <c r="J44" s="72">
        <v>0.2139917695473251</v>
      </c>
      <c r="K44" s="72">
        <v>0.15686274509803921</v>
      </c>
      <c r="L44" s="72">
        <v>0.13524590163934427</v>
      </c>
      <c r="M44" s="72">
        <v>0.17682926829268292</v>
      </c>
      <c r="N44" s="72">
        <v>0.12682926829268293</v>
      </c>
      <c r="O44" s="72">
        <v>0.1111111111111111</v>
      </c>
      <c r="P44" s="72">
        <v>0.10377358490566038</v>
      </c>
      <c r="Q44" s="72">
        <v>8.3076923076923076E-2</v>
      </c>
      <c r="R44" s="72">
        <v>0.10752688172043011</v>
      </c>
      <c r="S44" s="72">
        <v>0.1277258566978193</v>
      </c>
      <c r="T44" s="72">
        <v>0.10169491525423729</v>
      </c>
      <c r="U44" s="72">
        <v>0.16019417475728157</v>
      </c>
      <c r="V44" s="72">
        <v>0.13095238095238096</v>
      </c>
      <c r="W44" s="72">
        <v>0.10810810810810811</v>
      </c>
      <c r="X44" s="72">
        <v>0.12839506172839507</v>
      </c>
      <c r="Y44" s="72">
        <v>8.3333333333333329E-2</v>
      </c>
      <c r="Z44" s="72">
        <v>7.1428571428571425E-2</v>
      </c>
      <c r="AA44" s="72">
        <v>0</v>
      </c>
      <c r="AB44" s="72">
        <v>7.6923076923076927E-2</v>
      </c>
      <c r="AC44" s="72">
        <v>6.6666666666666666E-2</v>
      </c>
      <c r="AD44" s="72">
        <v>7.1428571428571425E-2</v>
      </c>
      <c r="AE44" s="72">
        <v>0.20634920634920634</v>
      </c>
      <c r="AF44" s="72">
        <v>0.19047619047619047</v>
      </c>
      <c r="AG44" s="72">
        <v>0.18018018018018017</v>
      </c>
      <c r="AH44" s="72">
        <v>0.1377245508982036</v>
      </c>
      <c r="AI44" s="72">
        <v>0.13609467455621302</v>
      </c>
      <c r="AJ44" s="72">
        <v>0.18235294117647058</v>
      </c>
    </row>
    <row r="45" spans="1:36">
      <c r="A45" s="52" t="s">
        <v>24</v>
      </c>
      <c r="B45" s="18" t="s">
        <v>17</v>
      </c>
      <c r="C45" s="17" t="s">
        <v>42</v>
      </c>
      <c r="D45" s="52" t="s">
        <v>63</v>
      </c>
      <c r="E45" s="52" t="s">
        <v>64</v>
      </c>
      <c r="F45" s="20"/>
      <c r="G45" s="48"/>
      <c r="H45" s="72">
        <v>0.18840579710144928</v>
      </c>
      <c r="I45" s="72">
        <v>0.15163934426229508</v>
      </c>
      <c r="J45" s="72">
        <v>0.12345679012345678</v>
      </c>
      <c r="K45" s="72">
        <v>0.27450980392156865</v>
      </c>
      <c r="L45" s="72">
        <v>0.20491803278688525</v>
      </c>
      <c r="M45" s="72">
        <v>0.13414634146341464</v>
      </c>
      <c r="N45" s="72">
        <v>0.17560975609756097</v>
      </c>
      <c r="O45" s="72">
        <v>0.17695473251028807</v>
      </c>
      <c r="P45" s="72">
        <v>0.21698113207547171</v>
      </c>
      <c r="Q45" s="72">
        <v>0.10461538461538461</v>
      </c>
      <c r="R45" s="72">
        <v>0.30107526881720431</v>
      </c>
      <c r="S45" s="72">
        <v>0.27414330218068533</v>
      </c>
      <c r="T45" s="72">
        <v>0.20338983050847459</v>
      </c>
      <c r="U45" s="72">
        <v>0.19902912621359223</v>
      </c>
      <c r="V45" s="72">
        <v>0.22619047619047619</v>
      </c>
      <c r="W45" s="72">
        <v>0.28378378378378377</v>
      </c>
      <c r="X45" s="72">
        <v>0.20493827160493827</v>
      </c>
      <c r="Y45" s="72">
        <v>0.33333333333333331</v>
      </c>
      <c r="Z45" s="72">
        <v>0.6428571428571429</v>
      </c>
      <c r="AA45" s="72">
        <v>0.63636363636363635</v>
      </c>
      <c r="AB45" s="72">
        <v>0.61538461538461542</v>
      </c>
      <c r="AC45" s="72">
        <v>0.46666666666666667</v>
      </c>
      <c r="AD45" s="72">
        <v>0.6428571428571429</v>
      </c>
      <c r="AE45" s="72">
        <v>0.16666666666666666</v>
      </c>
      <c r="AF45" s="72">
        <v>0.21428571428571427</v>
      </c>
      <c r="AG45" s="72">
        <v>0.15615615615615616</v>
      </c>
      <c r="AH45" s="72">
        <v>0.16167664670658682</v>
      </c>
      <c r="AI45" s="72">
        <v>0.15976331360946747</v>
      </c>
      <c r="AJ45" s="72">
        <v>0.15294117647058825</v>
      </c>
    </row>
    <row r="46" spans="1:36">
      <c r="A46" s="52" t="s">
        <v>24</v>
      </c>
      <c r="B46" s="18" t="s">
        <v>17</v>
      </c>
      <c r="C46" s="17" t="s">
        <v>42</v>
      </c>
      <c r="D46" s="52" t="s">
        <v>65</v>
      </c>
      <c r="E46" s="52" t="s">
        <v>66</v>
      </c>
      <c r="F46" s="20"/>
      <c r="G46" s="48"/>
      <c r="H46" s="72">
        <v>0.14492753623188406</v>
      </c>
      <c r="I46" s="72">
        <v>0.1721311475409836</v>
      </c>
      <c r="J46" s="72">
        <v>9.4650205761316872E-2</v>
      </c>
      <c r="K46" s="72">
        <v>0.15686274509803921</v>
      </c>
      <c r="L46" s="72">
        <v>0.13114754098360656</v>
      </c>
      <c r="M46" s="72">
        <v>0.20121951219512196</v>
      </c>
      <c r="N46" s="72">
        <v>0.16097560975609757</v>
      </c>
      <c r="O46" s="72">
        <v>0.16049382716049382</v>
      </c>
      <c r="P46" s="72">
        <v>0.16981132075471697</v>
      </c>
      <c r="Q46" s="72">
        <v>0.27076923076923076</v>
      </c>
      <c r="R46" s="72">
        <v>7.5268817204301078E-2</v>
      </c>
      <c r="S46" s="72">
        <v>0.11526479750778816</v>
      </c>
      <c r="T46" s="72">
        <v>0.1864406779661017</v>
      </c>
      <c r="U46" s="72">
        <v>6.3106796116504854E-2</v>
      </c>
      <c r="V46" s="72">
        <v>9.5238095238095233E-2</v>
      </c>
      <c r="W46" s="72">
        <v>0.125</v>
      </c>
      <c r="X46" s="72">
        <v>0.13333333333333333</v>
      </c>
      <c r="Y46" s="72">
        <v>8.3333333333333329E-2</v>
      </c>
      <c r="Z46" s="72">
        <v>7.1428571428571425E-2</v>
      </c>
      <c r="AA46" s="72">
        <v>9.0909090909090912E-2</v>
      </c>
      <c r="AB46" s="72">
        <v>7.6923076923076927E-2</v>
      </c>
      <c r="AC46" s="72">
        <v>0.2</v>
      </c>
      <c r="AD46" s="72">
        <v>0</v>
      </c>
      <c r="AE46" s="72">
        <v>0.16666666666666666</v>
      </c>
      <c r="AF46" s="72">
        <v>0.13095238095238096</v>
      </c>
      <c r="AG46" s="72">
        <v>0.17717717717717718</v>
      </c>
      <c r="AH46" s="72">
        <v>0.19461077844311378</v>
      </c>
      <c r="AI46" s="72">
        <v>0.19526627218934911</v>
      </c>
      <c r="AJ46" s="72">
        <v>0.17647058823529413</v>
      </c>
    </row>
    <row r="47" spans="1:36">
      <c r="A47" s="31" t="s">
        <v>24</v>
      </c>
      <c r="B47" s="18" t="s">
        <v>17</v>
      </c>
      <c r="C47" s="17" t="s">
        <v>42</v>
      </c>
      <c r="D47" s="31" t="s">
        <v>67</v>
      </c>
      <c r="E47" s="31" t="s">
        <v>68</v>
      </c>
      <c r="F47" s="20"/>
      <c r="G47" s="48"/>
      <c r="H47" s="72">
        <v>0.19806763285024154</v>
      </c>
      <c r="I47" s="72">
        <v>0.23770491803278687</v>
      </c>
      <c r="J47" s="72">
        <v>0.36625514403292181</v>
      </c>
      <c r="K47" s="72">
        <v>0.21568627450980393</v>
      </c>
      <c r="L47" s="72">
        <v>0.28688524590163933</v>
      </c>
      <c r="M47" s="72">
        <v>0.23780487804878048</v>
      </c>
      <c r="N47" s="72">
        <v>0.19024390243902439</v>
      </c>
      <c r="O47" s="72">
        <v>0.20987654320987653</v>
      </c>
      <c r="P47" s="72">
        <v>0.25471698113207547</v>
      </c>
      <c r="Q47" s="72">
        <v>0.34153846153846151</v>
      </c>
      <c r="R47" s="72">
        <v>0.29032258064516131</v>
      </c>
      <c r="S47" s="72">
        <v>0.28037383177570091</v>
      </c>
      <c r="T47" s="72">
        <v>0.33898305084745761</v>
      </c>
      <c r="U47" s="72">
        <v>0.29126213592233008</v>
      </c>
      <c r="V47" s="72">
        <v>0.26785714285714285</v>
      </c>
      <c r="W47" s="72">
        <v>0.28040540540540543</v>
      </c>
      <c r="X47" s="72">
        <v>0.25185185185185183</v>
      </c>
      <c r="Y47" s="72">
        <v>8.3333333333333329E-2</v>
      </c>
      <c r="Z47" s="72">
        <v>0</v>
      </c>
      <c r="AA47" s="72">
        <v>0</v>
      </c>
      <c r="AB47" s="72">
        <v>0</v>
      </c>
      <c r="AC47" s="72">
        <v>6.6666666666666666E-2</v>
      </c>
      <c r="AD47" s="72">
        <v>7.1428571428571425E-2</v>
      </c>
      <c r="AE47" s="72">
        <v>0.16666666666666666</v>
      </c>
      <c r="AF47" s="72">
        <v>0.19047619047619047</v>
      </c>
      <c r="AG47" s="72">
        <v>0.18618618618618618</v>
      </c>
      <c r="AH47" s="72">
        <v>0.21856287425149701</v>
      </c>
      <c r="AI47" s="72">
        <v>0.21893491124260356</v>
      </c>
      <c r="AJ47" s="72">
        <v>0.18235294117647058</v>
      </c>
    </row>
    <row r="48" spans="1:36">
      <c r="A48" s="31" t="s">
        <v>24</v>
      </c>
      <c r="B48" s="18" t="s">
        <v>17</v>
      </c>
      <c r="C48" s="17" t="s">
        <v>42</v>
      </c>
      <c r="D48" s="31" t="s">
        <v>69</v>
      </c>
      <c r="E48" s="31" t="s">
        <v>70</v>
      </c>
      <c r="F48" s="20"/>
      <c r="G48" s="48"/>
      <c r="H48" s="72">
        <v>6.280193236714976E-2</v>
      </c>
      <c r="I48" s="72">
        <v>0.12295081967213115</v>
      </c>
      <c r="J48" s="72">
        <v>6.1728395061728392E-2</v>
      </c>
      <c r="K48" s="72">
        <v>7.8431372549019607E-2</v>
      </c>
      <c r="L48" s="72">
        <v>7.3770491803278687E-2</v>
      </c>
      <c r="M48" s="72">
        <v>0.12195121951219512</v>
      </c>
      <c r="N48" s="72">
        <v>0.13170731707317074</v>
      </c>
      <c r="O48" s="72">
        <v>0.11934156378600823</v>
      </c>
      <c r="P48" s="72">
        <v>0.11320754716981132</v>
      </c>
      <c r="Q48" s="72">
        <v>0.11076923076923077</v>
      </c>
      <c r="R48" s="72">
        <v>7.5268817204301078E-2</v>
      </c>
      <c r="S48" s="72">
        <v>9.0342679127725853E-2</v>
      </c>
      <c r="T48" s="72">
        <v>6.7796610169491525E-2</v>
      </c>
      <c r="U48" s="72">
        <v>0.12135922330097088</v>
      </c>
      <c r="V48" s="72">
        <v>0.1130952380952381</v>
      </c>
      <c r="W48" s="72">
        <v>9.1216216216216214E-2</v>
      </c>
      <c r="X48" s="72">
        <v>0.13333333333333333</v>
      </c>
      <c r="Y48" s="72">
        <v>8.3333333333333329E-2</v>
      </c>
      <c r="Z48" s="72">
        <v>7.1428571428571425E-2</v>
      </c>
      <c r="AA48" s="72">
        <v>9.0909090909090912E-2</v>
      </c>
      <c r="AB48" s="72">
        <v>7.6923076923076927E-2</v>
      </c>
      <c r="AC48" s="72">
        <v>6.6666666666666666E-2</v>
      </c>
      <c r="AD48" s="72">
        <v>0</v>
      </c>
      <c r="AE48" s="72">
        <v>0.14285714285714285</v>
      </c>
      <c r="AF48" s="72">
        <v>0.11904761904761904</v>
      </c>
      <c r="AG48" s="72">
        <v>0.15615615615615616</v>
      </c>
      <c r="AH48" s="72">
        <v>0.1467065868263473</v>
      </c>
      <c r="AI48" s="72">
        <v>0.14792899408284024</v>
      </c>
      <c r="AJ48" s="72">
        <v>0.1588235294117647</v>
      </c>
    </row>
    <row r="49" spans="1:36" s="26" customFormat="1">
      <c r="A49" s="36"/>
      <c r="B49" s="23"/>
      <c r="C49" s="22"/>
      <c r="D49" s="36"/>
      <c r="E49" s="36"/>
      <c r="F49" s="37"/>
      <c r="G49" s="51"/>
      <c r="H49" s="73">
        <f>SUM(H43:H48)</f>
        <v>1</v>
      </c>
      <c r="I49" s="73">
        <f t="shared" ref="I49:AJ49" si="7">SUM(I43:I48)</f>
        <v>1</v>
      </c>
      <c r="J49" s="73">
        <f t="shared" si="7"/>
        <v>1</v>
      </c>
      <c r="K49" s="73">
        <f t="shared" si="7"/>
        <v>1</v>
      </c>
      <c r="L49" s="73">
        <f t="shared" si="7"/>
        <v>1</v>
      </c>
      <c r="M49" s="73">
        <f t="shared" si="7"/>
        <v>1</v>
      </c>
      <c r="N49" s="73">
        <f t="shared" si="7"/>
        <v>1</v>
      </c>
      <c r="O49" s="73">
        <f t="shared" si="7"/>
        <v>1</v>
      </c>
      <c r="P49" s="73">
        <f t="shared" si="7"/>
        <v>1</v>
      </c>
      <c r="Q49" s="73">
        <f t="shared" si="7"/>
        <v>1</v>
      </c>
      <c r="R49" s="73">
        <f t="shared" si="7"/>
        <v>1</v>
      </c>
      <c r="S49" s="73">
        <f t="shared" si="7"/>
        <v>0.99999999999999989</v>
      </c>
      <c r="T49" s="73">
        <f t="shared" si="7"/>
        <v>1</v>
      </c>
      <c r="U49" s="73">
        <f t="shared" si="7"/>
        <v>1</v>
      </c>
      <c r="V49" s="73">
        <f t="shared" si="7"/>
        <v>1</v>
      </c>
      <c r="W49" s="73">
        <f t="shared" si="7"/>
        <v>1</v>
      </c>
      <c r="X49" s="73">
        <f t="shared" si="7"/>
        <v>1</v>
      </c>
      <c r="Y49" s="73">
        <f t="shared" si="7"/>
        <v>1</v>
      </c>
      <c r="Z49" s="73">
        <f t="shared" si="7"/>
        <v>1</v>
      </c>
      <c r="AA49" s="73">
        <f t="shared" si="7"/>
        <v>1</v>
      </c>
      <c r="AB49" s="73">
        <f t="shared" si="7"/>
        <v>1</v>
      </c>
      <c r="AC49" s="73">
        <f t="shared" si="7"/>
        <v>1</v>
      </c>
      <c r="AD49" s="73">
        <f t="shared" si="7"/>
        <v>1</v>
      </c>
      <c r="AE49" s="73">
        <f t="shared" si="7"/>
        <v>0.99999999999999978</v>
      </c>
      <c r="AF49" s="73">
        <f t="shared" si="7"/>
        <v>1</v>
      </c>
      <c r="AG49" s="73">
        <f t="shared" si="7"/>
        <v>1</v>
      </c>
      <c r="AH49" s="73">
        <f t="shared" si="7"/>
        <v>1</v>
      </c>
      <c r="AI49" s="73">
        <f t="shared" si="7"/>
        <v>1</v>
      </c>
      <c r="AJ49" s="73">
        <f t="shared" si="7"/>
        <v>1</v>
      </c>
    </row>
    <row r="50" spans="1:36">
      <c r="A50" s="52" t="s">
        <v>25</v>
      </c>
      <c r="B50" s="18" t="s">
        <v>17</v>
      </c>
      <c r="C50" s="17" t="s">
        <v>71</v>
      </c>
      <c r="D50" s="52" t="s">
        <v>80</v>
      </c>
      <c r="E50" s="52" t="s">
        <v>81</v>
      </c>
      <c r="F50" s="20"/>
      <c r="G50" s="48"/>
      <c r="H50" s="72">
        <v>0.10810810810810811</v>
      </c>
      <c r="I50" s="72">
        <v>0.10687022900763359</v>
      </c>
      <c r="J50" s="72">
        <v>0.10687022900763359</v>
      </c>
      <c r="K50" s="72">
        <v>0.10714285714285714</v>
      </c>
      <c r="L50" s="72">
        <v>0.10687022900763359</v>
      </c>
      <c r="M50" s="72">
        <v>0.11235955056179775</v>
      </c>
      <c r="N50" s="72">
        <v>0.10909090909090909</v>
      </c>
      <c r="O50" s="72">
        <v>0.10687022900763359</v>
      </c>
      <c r="P50" s="72">
        <v>0.10526315789473684</v>
      </c>
      <c r="Q50" s="72">
        <v>0.10857142857142857</v>
      </c>
      <c r="R50" s="72">
        <v>0.15789473684210525</v>
      </c>
      <c r="S50" s="72">
        <v>0.16243654822335024</v>
      </c>
      <c r="T50" s="72">
        <v>0.16216216216216217</v>
      </c>
      <c r="U50" s="72">
        <v>0.15748031496062992</v>
      </c>
      <c r="V50" s="72">
        <v>0.16346153846153846</v>
      </c>
      <c r="W50" s="72">
        <v>0.15934065934065933</v>
      </c>
      <c r="X50" s="72">
        <v>0.16129032258064516</v>
      </c>
      <c r="Y50" s="72">
        <v>0.328125</v>
      </c>
      <c r="Z50" s="72">
        <v>0.32500000000000001</v>
      </c>
      <c r="AA50" s="72">
        <v>0.328125</v>
      </c>
      <c r="AB50" s="72">
        <v>0.32876712328767121</v>
      </c>
      <c r="AC50" s="72">
        <v>0.33333333333333331</v>
      </c>
      <c r="AD50" s="72">
        <v>0.32500000000000001</v>
      </c>
      <c r="AE50" s="72">
        <v>0.15584415584415584</v>
      </c>
      <c r="AF50" s="72">
        <v>0.15384615384615385</v>
      </c>
      <c r="AG50" s="72">
        <v>0.16176470588235295</v>
      </c>
      <c r="AH50" s="72">
        <v>0.16176470588235295</v>
      </c>
      <c r="AI50" s="72">
        <v>0.16346153846153846</v>
      </c>
      <c r="AJ50" s="72">
        <v>0.16346153846153846</v>
      </c>
    </row>
    <row r="51" spans="1:36">
      <c r="A51" s="52" t="s">
        <v>25</v>
      </c>
      <c r="B51" s="18" t="s">
        <v>17</v>
      </c>
      <c r="C51" s="17" t="s">
        <v>71</v>
      </c>
      <c r="D51" s="52" t="s">
        <v>82</v>
      </c>
      <c r="E51" s="52" t="s">
        <v>83</v>
      </c>
      <c r="F51" s="20"/>
      <c r="G51" s="48"/>
      <c r="H51" s="72">
        <v>0.27927927927927926</v>
      </c>
      <c r="I51" s="72">
        <v>0.28244274809160308</v>
      </c>
      <c r="J51" s="72">
        <v>0.28244274809160308</v>
      </c>
      <c r="K51" s="72">
        <v>0.2857142857142857</v>
      </c>
      <c r="L51" s="72">
        <v>0.28244274809160308</v>
      </c>
      <c r="M51" s="72">
        <v>0.2808988764044944</v>
      </c>
      <c r="N51" s="72">
        <v>0.2818181818181818</v>
      </c>
      <c r="O51" s="72">
        <v>0.28244274809160308</v>
      </c>
      <c r="P51" s="72">
        <v>0.2807017543859649</v>
      </c>
      <c r="Q51" s="72">
        <v>0.28000000000000003</v>
      </c>
      <c r="R51" s="72">
        <v>0.2982456140350877</v>
      </c>
      <c r="S51" s="72">
        <v>0.28934010152284262</v>
      </c>
      <c r="T51" s="72">
        <v>0.29729729729729731</v>
      </c>
      <c r="U51" s="72">
        <v>0.29133858267716534</v>
      </c>
      <c r="V51" s="72">
        <v>0.28846153846153844</v>
      </c>
      <c r="W51" s="72">
        <v>0.29120879120879123</v>
      </c>
      <c r="X51" s="72">
        <v>0.29032258064516131</v>
      </c>
      <c r="Y51" s="72">
        <v>0.125</v>
      </c>
      <c r="Z51" s="72">
        <v>0.125</v>
      </c>
      <c r="AA51" s="72">
        <v>0.125</v>
      </c>
      <c r="AB51" s="72">
        <v>0.12328767123287671</v>
      </c>
      <c r="AC51" s="72">
        <v>0.11538461538461539</v>
      </c>
      <c r="AD51" s="72">
        <v>0.125</v>
      </c>
      <c r="AE51" s="72">
        <v>0.29870129870129869</v>
      </c>
      <c r="AF51" s="72">
        <v>0.28846153846153844</v>
      </c>
      <c r="AG51" s="72">
        <v>0.28921568627450983</v>
      </c>
      <c r="AH51" s="72">
        <v>0.28921568627450983</v>
      </c>
      <c r="AI51" s="72">
        <v>0.28846153846153844</v>
      </c>
      <c r="AJ51" s="72">
        <v>0.28846153846153844</v>
      </c>
    </row>
    <row r="52" spans="1:36">
      <c r="A52" s="52" t="s">
        <v>25</v>
      </c>
      <c r="B52" s="18" t="s">
        <v>17</v>
      </c>
      <c r="C52" s="17" t="s">
        <v>71</v>
      </c>
      <c r="D52" s="52" t="s">
        <v>84</v>
      </c>
      <c r="E52" s="52" t="s">
        <v>85</v>
      </c>
      <c r="F52" s="20"/>
      <c r="G52" s="48"/>
      <c r="H52" s="72">
        <v>0.25225225225225223</v>
      </c>
      <c r="I52" s="72">
        <v>0.25190839694656486</v>
      </c>
      <c r="J52" s="72">
        <v>0.25190839694656486</v>
      </c>
      <c r="K52" s="72">
        <v>0.25</v>
      </c>
      <c r="L52" s="72">
        <v>0.25190839694656486</v>
      </c>
      <c r="M52" s="72">
        <v>0.24719101123595505</v>
      </c>
      <c r="N52" s="72">
        <v>0.24545454545454545</v>
      </c>
      <c r="O52" s="72">
        <v>0.25190839694656486</v>
      </c>
      <c r="P52" s="72">
        <v>0.24561403508771928</v>
      </c>
      <c r="Q52" s="72">
        <v>0.25142857142857145</v>
      </c>
      <c r="R52" s="72">
        <v>0.24561403508771928</v>
      </c>
      <c r="S52" s="72">
        <v>0.24873096446700507</v>
      </c>
      <c r="T52" s="72">
        <v>0.24324324324324326</v>
      </c>
      <c r="U52" s="72">
        <v>0.25196850393700787</v>
      </c>
      <c r="V52" s="72">
        <v>0.25</v>
      </c>
      <c r="W52" s="72">
        <v>0.24725274725274726</v>
      </c>
      <c r="X52" s="72">
        <v>0.25</v>
      </c>
      <c r="Y52" s="72">
        <v>0.21875</v>
      </c>
      <c r="Z52" s="72">
        <v>0.22500000000000001</v>
      </c>
      <c r="AA52" s="72">
        <v>0.21875</v>
      </c>
      <c r="AB52" s="72">
        <v>0.21917808219178081</v>
      </c>
      <c r="AC52" s="72">
        <v>0.21794871794871795</v>
      </c>
      <c r="AD52" s="72">
        <v>0.22500000000000001</v>
      </c>
      <c r="AE52" s="72">
        <v>0.24675324675324675</v>
      </c>
      <c r="AF52" s="72">
        <v>0.25</v>
      </c>
      <c r="AG52" s="72">
        <v>0.25</v>
      </c>
      <c r="AH52" s="72">
        <v>0.25</v>
      </c>
      <c r="AI52" s="72">
        <v>0.25</v>
      </c>
      <c r="AJ52" s="72">
        <v>0.25</v>
      </c>
    </row>
    <row r="53" spans="1:36">
      <c r="A53" s="52" t="s">
        <v>25</v>
      </c>
      <c r="B53" s="18" t="s">
        <v>17</v>
      </c>
      <c r="C53" s="17" t="s">
        <v>71</v>
      </c>
      <c r="D53" s="52" t="s">
        <v>86</v>
      </c>
      <c r="E53" s="52" t="s">
        <v>87</v>
      </c>
      <c r="F53" s="20"/>
      <c r="G53" s="48"/>
      <c r="H53" s="72">
        <v>0.36036036036036034</v>
      </c>
      <c r="I53" s="72">
        <v>0.35877862595419846</v>
      </c>
      <c r="J53" s="72">
        <v>0.35877862595419846</v>
      </c>
      <c r="K53" s="72">
        <v>0.35714285714285715</v>
      </c>
      <c r="L53" s="72">
        <v>0.35877862595419846</v>
      </c>
      <c r="M53" s="72">
        <v>0.3595505617977528</v>
      </c>
      <c r="N53" s="72">
        <v>0.36363636363636365</v>
      </c>
      <c r="O53" s="72">
        <v>0.35877862595419846</v>
      </c>
      <c r="P53" s="72">
        <v>0.36842105263157893</v>
      </c>
      <c r="Q53" s="72">
        <v>0.36</v>
      </c>
      <c r="R53" s="72">
        <v>0.2982456140350877</v>
      </c>
      <c r="S53" s="72">
        <v>0.29949238578680204</v>
      </c>
      <c r="T53" s="72">
        <v>0.29729729729729731</v>
      </c>
      <c r="U53" s="72">
        <v>0.29921259842519687</v>
      </c>
      <c r="V53" s="72">
        <v>0.29807692307692307</v>
      </c>
      <c r="W53" s="72">
        <v>0.30219780219780218</v>
      </c>
      <c r="X53" s="72">
        <v>0.29838709677419356</v>
      </c>
      <c r="Y53" s="72">
        <v>0.328125</v>
      </c>
      <c r="Z53" s="72">
        <v>0.32500000000000001</v>
      </c>
      <c r="AA53" s="72">
        <v>0.328125</v>
      </c>
      <c r="AB53" s="72">
        <v>0.32876712328767121</v>
      </c>
      <c r="AC53" s="72">
        <v>0.33333333333333331</v>
      </c>
      <c r="AD53" s="72">
        <v>0.32500000000000001</v>
      </c>
      <c r="AE53" s="72">
        <v>0.29870129870129869</v>
      </c>
      <c r="AF53" s="72">
        <v>0.30769230769230771</v>
      </c>
      <c r="AG53" s="72">
        <v>0.29901960784313725</v>
      </c>
      <c r="AH53" s="72">
        <v>0.29901960784313725</v>
      </c>
      <c r="AI53" s="72">
        <v>0.29807692307692307</v>
      </c>
      <c r="AJ53" s="72">
        <v>0.29807692307692307</v>
      </c>
    </row>
    <row r="54" spans="1:36" s="26" customFormat="1">
      <c r="A54" s="53"/>
      <c r="B54" s="23"/>
      <c r="C54" s="22"/>
      <c r="D54" s="53"/>
      <c r="E54" s="53"/>
      <c r="F54" s="37"/>
      <c r="G54" s="51"/>
      <c r="H54" s="73">
        <f>SUM(H50:H53)</f>
        <v>0.99999999999999989</v>
      </c>
      <c r="I54" s="73">
        <f t="shared" ref="I54:AJ54" si="8">SUM(I50:I53)</f>
        <v>1</v>
      </c>
      <c r="J54" s="73">
        <f t="shared" si="8"/>
        <v>1</v>
      </c>
      <c r="K54" s="73">
        <f t="shared" si="8"/>
        <v>1</v>
      </c>
      <c r="L54" s="73">
        <f t="shared" si="8"/>
        <v>1</v>
      </c>
      <c r="M54" s="73">
        <f t="shared" si="8"/>
        <v>1</v>
      </c>
      <c r="N54" s="73">
        <f t="shared" si="8"/>
        <v>1</v>
      </c>
      <c r="O54" s="73">
        <f t="shared" si="8"/>
        <v>1</v>
      </c>
      <c r="P54" s="73">
        <f t="shared" si="8"/>
        <v>1</v>
      </c>
      <c r="Q54" s="73">
        <f t="shared" si="8"/>
        <v>1</v>
      </c>
      <c r="R54" s="73">
        <f t="shared" si="8"/>
        <v>1</v>
      </c>
      <c r="S54" s="73">
        <f t="shared" si="8"/>
        <v>1</v>
      </c>
      <c r="T54" s="73">
        <f t="shared" si="8"/>
        <v>1</v>
      </c>
      <c r="U54" s="73">
        <f t="shared" si="8"/>
        <v>1</v>
      </c>
      <c r="V54" s="73">
        <f t="shared" si="8"/>
        <v>1</v>
      </c>
      <c r="W54" s="73">
        <f t="shared" si="8"/>
        <v>1</v>
      </c>
      <c r="X54" s="73">
        <f t="shared" si="8"/>
        <v>1</v>
      </c>
      <c r="Y54" s="73">
        <f t="shared" si="8"/>
        <v>1</v>
      </c>
      <c r="Z54" s="73">
        <f t="shared" si="8"/>
        <v>1</v>
      </c>
      <c r="AA54" s="73">
        <f t="shared" si="8"/>
        <v>1</v>
      </c>
      <c r="AB54" s="73">
        <f t="shared" si="8"/>
        <v>1</v>
      </c>
      <c r="AC54" s="73">
        <f t="shared" si="8"/>
        <v>1</v>
      </c>
      <c r="AD54" s="73">
        <f t="shared" si="8"/>
        <v>1</v>
      </c>
      <c r="AE54" s="73">
        <f t="shared" si="8"/>
        <v>1</v>
      </c>
      <c r="AF54" s="73">
        <f t="shared" si="8"/>
        <v>1</v>
      </c>
      <c r="AG54" s="73">
        <f t="shared" si="8"/>
        <v>1</v>
      </c>
      <c r="AH54" s="73">
        <f t="shared" si="8"/>
        <v>1</v>
      </c>
      <c r="AI54" s="73">
        <f t="shared" si="8"/>
        <v>1</v>
      </c>
      <c r="AJ54" s="73">
        <f t="shared" si="8"/>
        <v>1</v>
      </c>
    </row>
    <row r="55" spans="1:36">
      <c r="A55" s="31" t="s">
        <v>26</v>
      </c>
      <c r="B55" s="18" t="s">
        <v>17</v>
      </c>
      <c r="C55" s="17" t="s">
        <v>71</v>
      </c>
      <c r="D55" s="31" t="s">
        <v>72</v>
      </c>
      <c r="E55" s="31" t="s">
        <v>73</v>
      </c>
      <c r="F55" s="20"/>
      <c r="G55" s="48"/>
      <c r="H55" s="72">
        <v>0.22689075630252101</v>
      </c>
      <c r="I55" s="72">
        <v>0.23021582733812951</v>
      </c>
      <c r="J55" s="72">
        <v>0.23021582733812951</v>
      </c>
      <c r="K55" s="72">
        <v>0.2413793103448276</v>
      </c>
      <c r="L55" s="72">
        <v>0.23021582733812951</v>
      </c>
      <c r="M55" s="72">
        <v>0.23157894736842105</v>
      </c>
      <c r="N55" s="72">
        <v>0.23076923076923078</v>
      </c>
      <c r="O55" s="72">
        <v>0.23021582733812951</v>
      </c>
      <c r="P55" s="72">
        <v>0.22950819672131148</v>
      </c>
      <c r="Q55" s="72">
        <v>0.23118279569892472</v>
      </c>
      <c r="R55" s="72">
        <v>0.25641025641025639</v>
      </c>
      <c r="S55" s="72">
        <v>0.25185185185185183</v>
      </c>
      <c r="T55" s="72">
        <v>0.24489795918367346</v>
      </c>
      <c r="U55" s="72">
        <v>0.24855491329479767</v>
      </c>
      <c r="V55" s="72">
        <v>0.25174825174825177</v>
      </c>
      <c r="W55" s="72">
        <v>0.24899598393574296</v>
      </c>
      <c r="X55" s="72">
        <v>0.24926686217008798</v>
      </c>
      <c r="Y55" s="72">
        <v>0.3595505617977528</v>
      </c>
      <c r="Z55" s="72">
        <v>0.3577981651376147</v>
      </c>
      <c r="AA55" s="72">
        <v>0.35632183908045978</v>
      </c>
      <c r="AB55" s="72">
        <v>0.36</v>
      </c>
      <c r="AC55" s="72">
        <v>0.3644859813084112</v>
      </c>
      <c r="AD55" s="72">
        <v>0.3577981651376147</v>
      </c>
      <c r="AE55" s="72">
        <v>0.25</v>
      </c>
      <c r="AF55" s="72">
        <v>0.25</v>
      </c>
      <c r="AG55" s="72">
        <v>0.24911032028469751</v>
      </c>
      <c r="AH55" s="72">
        <v>0.24911032028469751</v>
      </c>
      <c r="AI55" s="72">
        <v>0.25174825174825177</v>
      </c>
      <c r="AJ55" s="72">
        <v>0.25174825174825177</v>
      </c>
    </row>
    <row r="56" spans="1:36">
      <c r="A56" s="31" t="s">
        <v>26</v>
      </c>
      <c r="B56" s="18" t="s">
        <v>17</v>
      </c>
      <c r="C56" s="17" t="s">
        <v>71</v>
      </c>
      <c r="D56" s="31" t="s">
        <v>74</v>
      </c>
      <c r="E56" s="31" t="s">
        <v>75</v>
      </c>
      <c r="F56" s="20"/>
      <c r="G56" s="48"/>
      <c r="H56" s="72">
        <v>0.25210084033613445</v>
      </c>
      <c r="I56" s="72">
        <v>0.25179856115107913</v>
      </c>
      <c r="J56" s="72">
        <v>0.25179856115107913</v>
      </c>
      <c r="K56" s="72">
        <v>0.2413793103448276</v>
      </c>
      <c r="L56" s="72">
        <v>0.25179856115107913</v>
      </c>
      <c r="M56" s="72">
        <v>0.25263157894736843</v>
      </c>
      <c r="N56" s="72">
        <v>0.24786324786324787</v>
      </c>
      <c r="O56" s="72">
        <v>0.25179856115107913</v>
      </c>
      <c r="P56" s="72">
        <v>0.24590163934426229</v>
      </c>
      <c r="Q56" s="72">
        <v>0.24731182795698925</v>
      </c>
      <c r="R56" s="72">
        <v>0.23076923076923078</v>
      </c>
      <c r="S56" s="72">
        <v>0.22962962962962963</v>
      </c>
      <c r="T56" s="72">
        <v>0.22448979591836735</v>
      </c>
      <c r="U56" s="72">
        <v>0.23121387283236994</v>
      </c>
      <c r="V56" s="72">
        <v>0.23076923076923078</v>
      </c>
      <c r="W56" s="72">
        <v>0.2289156626506024</v>
      </c>
      <c r="X56" s="72">
        <v>0.22873900293255131</v>
      </c>
      <c r="Y56" s="72">
        <v>0.20224719101123595</v>
      </c>
      <c r="Z56" s="72">
        <v>0.20183486238532111</v>
      </c>
      <c r="AA56" s="72">
        <v>0.19540229885057472</v>
      </c>
      <c r="AB56" s="72">
        <v>0.2</v>
      </c>
      <c r="AC56" s="72">
        <v>0.19626168224299065</v>
      </c>
      <c r="AD56" s="72">
        <v>0.20183486238532111</v>
      </c>
      <c r="AE56" s="72">
        <v>0.23148148148148148</v>
      </c>
      <c r="AF56" s="72">
        <v>0.22222222222222221</v>
      </c>
      <c r="AG56" s="72">
        <v>0.23131672597864769</v>
      </c>
      <c r="AH56" s="72">
        <v>0.23131672597864769</v>
      </c>
      <c r="AI56" s="72">
        <v>0.23076923076923078</v>
      </c>
      <c r="AJ56" s="72">
        <v>0.23076923076923078</v>
      </c>
    </row>
    <row r="57" spans="1:36">
      <c r="A57" s="52" t="s">
        <v>26</v>
      </c>
      <c r="B57" s="18" t="s">
        <v>17</v>
      </c>
      <c r="C57" s="17" t="s">
        <v>71</v>
      </c>
      <c r="D57" s="52" t="s">
        <v>76</v>
      </c>
      <c r="E57" s="52" t="s">
        <v>77</v>
      </c>
      <c r="F57" s="20"/>
      <c r="G57" s="48"/>
      <c r="H57" s="72">
        <v>0.24369747899159663</v>
      </c>
      <c r="I57" s="72">
        <v>0.23741007194244604</v>
      </c>
      <c r="J57" s="72">
        <v>0.23741007194244604</v>
      </c>
      <c r="K57" s="72">
        <v>0.2413793103448276</v>
      </c>
      <c r="L57" s="72">
        <v>0.23741007194244604</v>
      </c>
      <c r="M57" s="72">
        <v>0.24210526315789474</v>
      </c>
      <c r="N57" s="72">
        <v>0.23931623931623933</v>
      </c>
      <c r="O57" s="72">
        <v>0.23741007194244604</v>
      </c>
      <c r="P57" s="72">
        <v>0.24590163934426229</v>
      </c>
      <c r="Q57" s="72">
        <v>0.24193548387096775</v>
      </c>
      <c r="R57" s="72">
        <v>0.25641025641025639</v>
      </c>
      <c r="S57" s="72">
        <v>0.25925925925925924</v>
      </c>
      <c r="T57" s="72">
        <v>0.26530612244897961</v>
      </c>
      <c r="U57" s="72">
        <v>0.26011560693641617</v>
      </c>
      <c r="V57" s="72">
        <v>0.25874125874125875</v>
      </c>
      <c r="W57" s="72">
        <v>0.26104417670682734</v>
      </c>
      <c r="X57" s="72">
        <v>0.26099706744868034</v>
      </c>
      <c r="Y57" s="72">
        <v>0.25842696629213485</v>
      </c>
      <c r="Z57" s="72">
        <v>0.25688073394495414</v>
      </c>
      <c r="AA57" s="72">
        <v>0.26436781609195403</v>
      </c>
      <c r="AB57" s="72">
        <v>0.26</v>
      </c>
      <c r="AC57" s="72">
        <v>0.26168224299065418</v>
      </c>
      <c r="AD57" s="72">
        <v>0.25688073394495414</v>
      </c>
      <c r="AE57" s="72">
        <v>0.25925925925925924</v>
      </c>
      <c r="AF57" s="72">
        <v>0.2638888888888889</v>
      </c>
      <c r="AG57" s="72">
        <v>0.2597864768683274</v>
      </c>
      <c r="AH57" s="72">
        <v>0.2597864768683274</v>
      </c>
      <c r="AI57" s="72">
        <v>0.25874125874125875</v>
      </c>
      <c r="AJ57" s="72">
        <v>0.25874125874125875</v>
      </c>
    </row>
    <row r="58" spans="1:36">
      <c r="A58" s="52" t="s">
        <v>26</v>
      </c>
      <c r="B58" s="18" t="s">
        <v>17</v>
      </c>
      <c r="C58" s="17" t="s">
        <v>71</v>
      </c>
      <c r="D58" s="52" t="s">
        <v>78</v>
      </c>
      <c r="E58" s="52" t="s">
        <v>79</v>
      </c>
      <c r="F58" s="20"/>
      <c r="G58" s="48"/>
      <c r="H58" s="72">
        <v>0.27731092436974791</v>
      </c>
      <c r="I58" s="72">
        <v>0.2805755395683453</v>
      </c>
      <c r="J58" s="72">
        <v>0.2805755395683453</v>
      </c>
      <c r="K58" s="72">
        <v>0.27586206896551724</v>
      </c>
      <c r="L58" s="72">
        <v>0.2805755395683453</v>
      </c>
      <c r="M58" s="72">
        <v>0.27368421052631581</v>
      </c>
      <c r="N58" s="72">
        <v>0.28205128205128205</v>
      </c>
      <c r="O58" s="72">
        <v>0.2805755395683453</v>
      </c>
      <c r="P58" s="72">
        <v>0.27868852459016391</v>
      </c>
      <c r="Q58" s="72">
        <v>0.27956989247311825</v>
      </c>
      <c r="R58" s="72">
        <v>0.25641025641025639</v>
      </c>
      <c r="S58" s="72">
        <v>0.25925925925925924</v>
      </c>
      <c r="T58" s="72">
        <v>0.26530612244897961</v>
      </c>
      <c r="U58" s="72">
        <v>0.26011560693641617</v>
      </c>
      <c r="V58" s="72">
        <v>0.25874125874125875</v>
      </c>
      <c r="W58" s="72">
        <v>0.26104417670682734</v>
      </c>
      <c r="X58" s="72">
        <v>0.26099706744868034</v>
      </c>
      <c r="Y58" s="72">
        <v>0.1797752808988764</v>
      </c>
      <c r="Z58" s="72">
        <v>0.1834862385321101</v>
      </c>
      <c r="AA58" s="72">
        <v>0.18390804597701149</v>
      </c>
      <c r="AB58" s="72">
        <v>0.18</v>
      </c>
      <c r="AC58" s="72">
        <v>0.17757009345794392</v>
      </c>
      <c r="AD58" s="72">
        <v>0.1834862385321101</v>
      </c>
      <c r="AE58" s="72">
        <v>0.25925925925925924</v>
      </c>
      <c r="AF58" s="72">
        <v>0.2638888888888889</v>
      </c>
      <c r="AG58" s="72">
        <v>0.2597864768683274</v>
      </c>
      <c r="AH58" s="72">
        <v>0.2597864768683274</v>
      </c>
      <c r="AI58" s="72">
        <v>0.25874125874125875</v>
      </c>
      <c r="AJ58" s="72">
        <v>0.25874125874125875</v>
      </c>
    </row>
    <row r="59" spans="1:36" s="26" customFormat="1">
      <c r="A59" s="53"/>
      <c r="B59" s="23"/>
      <c r="C59" s="22"/>
      <c r="D59" s="53"/>
      <c r="E59" s="53"/>
      <c r="F59" s="37"/>
      <c r="G59" s="51"/>
      <c r="H59" s="73">
        <f>SUM(H55:H58)</f>
        <v>1</v>
      </c>
      <c r="I59" s="73">
        <f t="shared" ref="I59:AJ59" si="9">SUM(I55:I58)</f>
        <v>1</v>
      </c>
      <c r="J59" s="73">
        <f t="shared" si="9"/>
        <v>1</v>
      </c>
      <c r="K59" s="73">
        <f t="shared" si="9"/>
        <v>1</v>
      </c>
      <c r="L59" s="73">
        <f t="shared" si="9"/>
        <v>1</v>
      </c>
      <c r="M59" s="73">
        <f t="shared" si="9"/>
        <v>1</v>
      </c>
      <c r="N59" s="73">
        <f t="shared" si="9"/>
        <v>1</v>
      </c>
      <c r="O59" s="73">
        <f t="shared" si="9"/>
        <v>1</v>
      </c>
      <c r="P59" s="73">
        <f t="shared" si="9"/>
        <v>0.99999999999999989</v>
      </c>
      <c r="Q59" s="73">
        <f t="shared" si="9"/>
        <v>1</v>
      </c>
      <c r="R59" s="73">
        <f t="shared" si="9"/>
        <v>1</v>
      </c>
      <c r="S59" s="73">
        <f t="shared" si="9"/>
        <v>1</v>
      </c>
      <c r="T59" s="73">
        <f t="shared" si="9"/>
        <v>1</v>
      </c>
      <c r="U59" s="73">
        <f t="shared" si="9"/>
        <v>1</v>
      </c>
      <c r="V59" s="73">
        <f t="shared" si="9"/>
        <v>1</v>
      </c>
      <c r="W59" s="73">
        <f t="shared" si="9"/>
        <v>1</v>
      </c>
      <c r="X59" s="73">
        <f t="shared" si="9"/>
        <v>1</v>
      </c>
      <c r="Y59" s="73">
        <f t="shared" si="9"/>
        <v>1</v>
      </c>
      <c r="Z59" s="73">
        <f t="shared" si="9"/>
        <v>1</v>
      </c>
      <c r="AA59" s="73">
        <f t="shared" si="9"/>
        <v>1</v>
      </c>
      <c r="AB59" s="73">
        <f t="shared" si="9"/>
        <v>1</v>
      </c>
      <c r="AC59" s="73">
        <f t="shared" si="9"/>
        <v>0.99999999999999989</v>
      </c>
      <c r="AD59" s="73">
        <f t="shared" si="9"/>
        <v>1</v>
      </c>
      <c r="AE59" s="73">
        <f t="shared" si="9"/>
        <v>1</v>
      </c>
      <c r="AF59" s="73">
        <f t="shared" si="9"/>
        <v>1</v>
      </c>
      <c r="AG59" s="73">
        <f t="shared" si="9"/>
        <v>1</v>
      </c>
      <c r="AH59" s="73">
        <f t="shared" si="9"/>
        <v>1</v>
      </c>
      <c r="AI59" s="73">
        <f t="shared" si="9"/>
        <v>1</v>
      </c>
      <c r="AJ59" s="73">
        <f t="shared" si="9"/>
        <v>1</v>
      </c>
    </row>
    <row r="60" spans="1:36">
      <c r="A60" s="46" t="s">
        <v>27</v>
      </c>
      <c r="B60" s="18" t="s">
        <v>17</v>
      </c>
      <c r="C60" s="17" t="s">
        <v>17</v>
      </c>
      <c r="D60" s="47" t="s">
        <v>124</v>
      </c>
      <c r="E60" s="46" t="s">
        <v>125</v>
      </c>
      <c r="F60" s="20"/>
      <c r="G60" s="48"/>
      <c r="H60" s="72">
        <v>0.23</v>
      </c>
      <c r="I60" s="72">
        <v>0.23</v>
      </c>
      <c r="J60" s="72">
        <v>0.23</v>
      </c>
      <c r="K60" s="72">
        <v>0.23</v>
      </c>
      <c r="L60" s="72">
        <v>0.23</v>
      </c>
      <c r="M60" s="72">
        <v>0.23</v>
      </c>
      <c r="N60" s="72">
        <v>0.23</v>
      </c>
      <c r="O60" s="72">
        <v>0.23</v>
      </c>
      <c r="P60" s="72">
        <v>0.23</v>
      </c>
      <c r="Q60" s="72">
        <v>0.23</v>
      </c>
      <c r="R60" s="72">
        <v>0.23</v>
      </c>
      <c r="S60" s="72">
        <v>0.23</v>
      </c>
      <c r="T60" s="72">
        <v>0.23</v>
      </c>
      <c r="U60" s="72">
        <v>0.23</v>
      </c>
      <c r="V60" s="72">
        <v>0.23</v>
      </c>
      <c r="W60" s="72">
        <v>0.23</v>
      </c>
      <c r="X60" s="72">
        <v>0.23</v>
      </c>
      <c r="Y60" s="72">
        <v>0.23</v>
      </c>
      <c r="Z60" s="72">
        <v>0.32</v>
      </c>
      <c r="AA60" s="72">
        <v>0.32</v>
      </c>
      <c r="AB60" s="72">
        <v>0.32</v>
      </c>
      <c r="AC60" s="72">
        <v>0.32</v>
      </c>
      <c r="AD60" s="72">
        <v>0.32</v>
      </c>
      <c r="AE60" s="72">
        <v>0.32</v>
      </c>
      <c r="AF60" s="72">
        <v>0.32</v>
      </c>
      <c r="AG60" s="72">
        <v>0.32</v>
      </c>
      <c r="AH60" s="72">
        <v>0.32</v>
      </c>
      <c r="AI60" s="72">
        <v>0.32</v>
      </c>
      <c r="AJ60" s="72">
        <v>0.32</v>
      </c>
    </row>
    <row r="61" spans="1:36">
      <c r="A61" s="46" t="s">
        <v>27</v>
      </c>
      <c r="B61" s="18" t="s">
        <v>17</v>
      </c>
      <c r="C61" s="17" t="s">
        <v>17</v>
      </c>
      <c r="D61" s="47" t="s">
        <v>126</v>
      </c>
      <c r="E61" s="46" t="s">
        <v>127</v>
      </c>
      <c r="F61" s="20"/>
      <c r="G61" s="48"/>
      <c r="H61" s="72">
        <v>0.11</v>
      </c>
      <c r="I61" s="72">
        <v>0.11</v>
      </c>
      <c r="J61" s="72">
        <v>0.11</v>
      </c>
      <c r="K61" s="72">
        <v>0.11</v>
      </c>
      <c r="L61" s="72">
        <v>0.11</v>
      </c>
      <c r="M61" s="72">
        <v>0.11</v>
      </c>
      <c r="N61" s="72">
        <v>0.11</v>
      </c>
      <c r="O61" s="72">
        <v>0.11</v>
      </c>
      <c r="P61" s="72">
        <v>0.11</v>
      </c>
      <c r="Q61" s="72">
        <v>0.11</v>
      </c>
      <c r="R61" s="72">
        <v>0.11</v>
      </c>
      <c r="S61" s="72">
        <v>0.11</v>
      </c>
      <c r="T61" s="72">
        <v>0.11</v>
      </c>
      <c r="U61" s="72">
        <v>0.11</v>
      </c>
      <c r="V61" s="72">
        <v>0.11</v>
      </c>
      <c r="W61" s="72">
        <v>0.11</v>
      </c>
      <c r="X61" s="72">
        <v>0.11</v>
      </c>
      <c r="Y61" s="72">
        <v>0.11</v>
      </c>
      <c r="Z61" s="72">
        <v>0.12</v>
      </c>
      <c r="AA61" s="72">
        <v>0.12</v>
      </c>
      <c r="AB61" s="72">
        <v>0.12</v>
      </c>
      <c r="AC61" s="72">
        <v>0.12</v>
      </c>
      <c r="AD61" s="72">
        <v>0.12</v>
      </c>
      <c r="AE61" s="72">
        <v>0.12</v>
      </c>
      <c r="AF61" s="72">
        <v>0.12</v>
      </c>
      <c r="AG61" s="72">
        <v>0.12</v>
      </c>
      <c r="AH61" s="72">
        <v>0.12</v>
      </c>
      <c r="AI61" s="72">
        <v>0.12</v>
      </c>
      <c r="AJ61" s="72">
        <v>0.12</v>
      </c>
    </row>
    <row r="62" spans="1:36">
      <c r="A62" s="46" t="s">
        <v>27</v>
      </c>
      <c r="B62" s="18" t="s">
        <v>17</v>
      </c>
      <c r="C62" s="17" t="s">
        <v>17</v>
      </c>
      <c r="D62" s="47" t="s">
        <v>128</v>
      </c>
      <c r="E62" s="46" t="s">
        <v>129</v>
      </c>
      <c r="F62" s="20"/>
      <c r="G62" s="48"/>
      <c r="H62" s="72">
        <v>0.15</v>
      </c>
      <c r="I62" s="72">
        <v>0.15</v>
      </c>
      <c r="J62" s="72">
        <v>0.15</v>
      </c>
      <c r="K62" s="72">
        <v>0.15</v>
      </c>
      <c r="L62" s="72">
        <v>0.15</v>
      </c>
      <c r="M62" s="72">
        <v>0.15</v>
      </c>
      <c r="N62" s="72">
        <v>0.15</v>
      </c>
      <c r="O62" s="72">
        <v>0.15</v>
      </c>
      <c r="P62" s="72">
        <v>0.15</v>
      </c>
      <c r="Q62" s="72">
        <v>0.15</v>
      </c>
      <c r="R62" s="72">
        <v>0.15</v>
      </c>
      <c r="S62" s="72">
        <v>0.15</v>
      </c>
      <c r="T62" s="72">
        <v>0.15</v>
      </c>
      <c r="U62" s="72">
        <v>0.15</v>
      </c>
      <c r="V62" s="72">
        <v>0.15</v>
      </c>
      <c r="W62" s="72">
        <v>0.15</v>
      </c>
      <c r="X62" s="72">
        <v>0.15</v>
      </c>
      <c r="Y62" s="72">
        <v>0.15</v>
      </c>
      <c r="Z62" s="72">
        <v>0.1</v>
      </c>
      <c r="AA62" s="72">
        <v>0.1</v>
      </c>
      <c r="AB62" s="72">
        <v>0.1</v>
      </c>
      <c r="AC62" s="72">
        <v>0.1</v>
      </c>
      <c r="AD62" s="72">
        <v>0.1</v>
      </c>
      <c r="AE62" s="72">
        <v>0.1</v>
      </c>
      <c r="AF62" s="72">
        <v>0.1</v>
      </c>
      <c r="AG62" s="72">
        <v>0.1</v>
      </c>
      <c r="AH62" s="72">
        <v>0.1</v>
      </c>
      <c r="AI62" s="72">
        <v>0.1</v>
      </c>
      <c r="AJ62" s="72">
        <v>0.1</v>
      </c>
    </row>
    <row r="63" spans="1:36">
      <c r="A63" s="46" t="s">
        <v>27</v>
      </c>
      <c r="B63" s="18" t="s">
        <v>17</v>
      </c>
      <c r="C63" s="17" t="s">
        <v>17</v>
      </c>
      <c r="D63" s="47" t="s">
        <v>130</v>
      </c>
      <c r="E63" s="46" t="s">
        <v>131</v>
      </c>
      <c r="F63" s="20"/>
      <c r="G63" s="48"/>
      <c r="H63" s="72">
        <v>0.14000000000000001</v>
      </c>
      <c r="I63" s="72">
        <v>0.14000000000000001</v>
      </c>
      <c r="J63" s="72">
        <v>0.14000000000000001</v>
      </c>
      <c r="K63" s="72">
        <v>0.14000000000000001</v>
      </c>
      <c r="L63" s="72">
        <v>0.14000000000000001</v>
      </c>
      <c r="M63" s="72">
        <v>0.14000000000000001</v>
      </c>
      <c r="N63" s="72">
        <v>0.14000000000000001</v>
      </c>
      <c r="O63" s="72">
        <v>0.14000000000000001</v>
      </c>
      <c r="P63" s="72">
        <v>0.14000000000000001</v>
      </c>
      <c r="Q63" s="72">
        <v>0.14000000000000001</v>
      </c>
      <c r="R63" s="72">
        <v>0.14000000000000001</v>
      </c>
      <c r="S63" s="72">
        <v>0.14000000000000001</v>
      </c>
      <c r="T63" s="72">
        <v>0.14000000000000001</v>
      </c>
      <c r="U63" s="72">
        <v>0.14000000000000001</v>
      </c>
      <c r="V63" s="72">
        <v>0.14000000000000001</v>
      </c>
      <c r="W63" s="72">
        <v>0.14000000000000001</v>
      </c>
      <c r="X63" s="72">
        <v>0.14000000000000001</v>
      </c>
      <c r="Y63" s="72">
        <v>0.14000000000000001</v>
      </c>
      <c r="Z63" s="72">
        <v>7.0000000000000007E-2</v>
      </c>
      <c r="AA63" s="72">
        <v>7.0000000000000007E-2</v>
      </c>
      <c r="AB63" s="72">
        <v>7.0000000000000007E-2</v>
      </c>
      <c r="AC63" s="72">
        <v>7.0000000000000007E-2</v>
      </c>
      <c r="AD63" s="72">
        <v>7.0000000000000007E-2</v>
      </c>
      <c r="AE63" s="72">
        <v>7.0000000000000007E-2</v>
      </c>
      <c r="AF63" s="72">
        <v>7.0000000000000007E-2</v>
      </c>
      <c r="AG63" s="72">
        <v>7.0000000000000007E-2</v>
      </c>
      <c r="AH63" s="72">
        <v>7.0000000000000007E-2</v>
      </c>
      <c r="AI63" s="72">
        <v>7.0000000000000007E-2</v>
      </c>
      <c r="AJ63" s="72">
        <v>7.0000000000000007E-2</v>
      </c>
    </row>
    <row r="64" spans="1:36">
      <c r="A64" s="46" t="s">
        <v>27</v>
      </c>
      <c r="B64" s="18" t="s">
        <v>17</v>
      </c>
      <c r="C64" s="17" t="s">
        <v>17</v>
      </c>
      <c r="D64" s="52" t="s">
        <v>106</v>
      </c>
      <c r="E64" s="52" t="s">
        <v>107</v>
      </c>
      <c r="F64" s="20"/>
      <c r="G64" s="48"/>
      <c r="H64" s="72">
        <v>0.09</v>
      </c>
      <c r="I64" s="72">
        <v>0.09</v>
      </c>
      <c r="J64" s="72">
        <v>0.09</v>
      </c>
      <c r="K64" s="72">
        <v>0.09</v>
      </c>
      <c r="L64" s="72">
        <v>0.09</v>
      </c>
      <c r="M64" s="72">
        <v>0.09</v>
      </c>
      <c r="N64" s="72">
        <v>0.09</v>
      </c>
      <c r="O64" s="72">
        <v>0.09</v>
      </c>
      <c r="P64" s="72">
        <v>0.09</v>
      </c>
      <c r="Q64" s="72">
        <v>0.09</v>
      </c>
      <c r="R64" s="72">
        <v>0.09</v>
      </c>
      <c r="S64" s="72">
        <v>0.09</v>
      </c>
      <c r="T64" s="72">
        <v>0.09</v>
      </c>
      <c r="U64" s="72">
        <v>0.09</v>
      </c>
      <c r="V64" s="72">
        <v>0.09</v>
      </c>
      <c r="W64" s="72">
        <v>0.09</v>
      </c>
      <c r="X64" s="72">
        <v>0.09</v>
      </c>
      <c r="Y64" s="72">
        <v>0.09</v>
      </c>
      <c r="Z64" s="72">
        <v>0.11</v>
      </c>
      <c r="AA64" s="72">
        <v>0.11</v>
      </c>
      <c r="AB64" s="72">
        <v>0.11</v>
      </c>
      <c r="AC64" s="72">
        <v>0.11</v>
      </c>
      <c r="AD64" s="72">
        <v>0.11</v>
      </c>
      <c r="AE64" s="72">
        <v>0.11</v>
      </c>
      <c r="AF64" s="72">
        <v>0.11</v>
      </c>
      <c r="AG64" s="72">
        <v>0.11</v>
      </c>
      <c r="AH64" s="72">
        <v>0.11</v>
      </c>
      <c r="AI64" s="72">
        <v>0.11</v>
      </c>
      <c r="AJ64" s="72">
        <v>0.11</v>
      </c>
    </row>
    <row r="65" spans="1:36">
      <c r="A65" s="46" t="s">
        <v>27</v>
      </c>
      <c r="B65" s="18" t="s">
        <v>17</v>
      </c>
      <c r="C65" s="17" t="s">
        <v>17</v>
      </c>
      <c r="D65" s="52" t="s">
        <v>108</v>
      </c>
      <c r="E65" s="52" t="s">
        <v>109</v>
      </c>
      <c r="F65" s="20"/>
      <c r="G65" s="48"/>
      <c r="H65" s="72">
        <v>0.15</v>
      </c>
      <c r="I65" s="72">
        <v>0.15</v>
      </c>
      <c r="J65" s="72">
        <v>0.15</v>
      </c>
      <c r="K65" s="72">
        <v>0.15</v>
      </c>
      <c r="L65" s="72">
        <v>0.15</v>
      </c>
      <c r="M65" s="72">
        <v>0.15</v>
      </c>
      <c r="N65" s="72">
        <v>0.15</v>
      </c>
      <c r="O65" s="72">
        <v>0.15</v>
      </c>
      <c r="P65" s="72">
        <v>0.15</v>
      </c>
      <c r="Q65" s="72">
        <v>0.15</v>
      </c>
      <c r="R65" s="72">
        <v>0.15</v>
      </c>
      <c r="S65" s="72">
        <v>0.15</v>
      </c>
      <c r="T65" s="72">
        <v>0.15</v>
      </c>
      <c r="U65" s="72">
        <v>0.15</v>
      </c>
      <c r="V65" s="72">
        <v>0.15</v>
      </c>
      <c r="W65" s="72">
        <v>0.15</v>
      </c>
      <c r="X65" s="72">
        <v>0.15</v>
      </c>
      <c r="Y65" s="72">
        <v>0.15</v>
      </c>
      <c r="Z65" s="72">
        <v>0.13</v>
      </c>
      <c r="AA65" s="72">
        <v>0.13</v>
      </c>
      <c r="AB65" s="72">
        <v>0.13</v>
      </c>
      <c r="AC65" s="72">
        <v>0.13</v>
      </c>
      <c r="AD65" s="72">
        <v>0.13</v>
      </c>
      <c r="AE65" s="72">
        <v>0.13</v>
      </c>
      <c r="AF65" s="72">
        <v>0.13</v>
      </c>
      <c r="AG65" s="72">
        <v>0.13</v>
      </c>
      <c r="AH65" s="72">
        <v>0.13</v>
      </c>
      <c r="AI65" s="72">
        <v>0.13</v>
      </c>
      <c r="AJ65" s="72">
        <v>0.13</v>
      </c>
    </row>
    <row r="66" spans="1:36">
      <c r="A66" s="46" t="s">
        <v>27</v>
      </c>
      <c r="B66" s="18" t="s">
        <v>17</v>
      </c>
      <c r="C66" s="17" t="s">
        <v>17</v>
      </c>
      <c r="D66" s="52" t="s">
        <v>110</v>
      </c>
      <c r="E66" s="52" t="s">
        <v>111</v>
      </c>
      <c r="F66" s="20"/>
      <c r="G66" s="48"/>
      <c r="H66" s="72">
        <v>0.13</v>
      </c>
      <c r="I66" s="72">
        <v>0.13</v>
      </c>
      <c r="J66" s="72">
        <v>0.13</v>
      </c>
      <c r="K66" s="72">
        <v>0.13</v>
      </c>
      <c r="L66" s="72">
        <v>0.13</v>
      </c>
      <c r="M66" s="72">
        <v>0.13</v>
      </c>
      <c r="N66" s="72">
        <v>0.13</v>
      </c>
      <c r="O66" s="72">
        <v>0.13</v>
      </c>
      <c r="P66" s="72">
        <v>0.13</v>
      </c>
      <c r="Q66" s="72">
        <v>0.13</v>
      </c>
      <c r="R66" s="72">
        <v>0.13</v>
      </c>
      <c r="S66" s="72">
        <v>0.13</v>
      </c>
      <c r="T66" s="72">
        <v>0.13</v>
      </c>
      <c r="U66" s="72">
        <v>0.13</v>
      </c>
      <c r="V66" s="72">
        <v>0.13</v>
      </c>
      <c r="W66" s="72">
        <v>0.13</v>
      </c>
      <c r="X66" s="72">
        <v>0.13</v>
      </c>
      <c r="Y66" s="72">
        <v>0.13</v>
      </c>
      <c r="Z66" s="72">
        <v>0.15</v>
      </c>
      <c r="AA66" s="72">
        <v>0.15</v>
      </c>
      <c r="AB66" s="72">
        <v>0.15</v>
      </c>
      <c r="AC66" s="72">
        <v>0.15</v>
      </c>
      <c r="AD66" s="72">
        <v>0.15</v>
      </c>
      <c r="AE66" s="72">
        <v>0.15</v>
      </c>
      <c r="AF66" s="72">
        <v>0.15</v>
      </c>
      <c r="AG66" s="72">
        <v>0.15</v>
      </c>
      <c r="AH66" s="72">
        <v>0.15</v>
      </c>
      <c r="AI66" s="72">
        <v>0.15</v>
      </c>
      <c r="AJ66" s="72">
        <v>0.15</v>
      </c>
    </row>
    <row r="67" spans="1:36" s="26" customFormat="1">
      <c r="A67" s="49"/>
      <c r="B67" s="23"/>
      <c r="C67" s="22"/>
      <c r="D67" s="50"/>
      <c r="E67" s="49"/>
      <c r="F67" s="37"/>
      <c r="G67" s="51"/>
      <c r="H67" s="73">
        <f>SUM(H60:H66)</f>
        <v>1</v>
      </c>
      <c r="I67" s="73">
        <f t="shared" ref="I67:AJ67" si="10">SUM(I60:I66)</f>
        <v>1</v>
      </c>
      <c r="J67" s="73">
        <f t="shared" si="10"/>
        <v>1</v>
      </c>
      <c r="K67" s="73">
        <f t="shared" si="10"/>
        <v>1</v>
      </c>
      <c r="L67" s="73">
        <f t="shared" si="10"/>
        <v>1</v>
      </c>
      <c r="M67" s="73">
        <f t="shared" si="10"/>
        <v>1</v>
      </c>
      <c r="N67" s="73">
        <f t="shared" si="10"/>
        <v>1</v>
      </c>
      <c r="O67" s="73">
        <f t="shared" si="10"/>
        <v>1</v>
      </c>
      <c r="P67" s="73">
        <f t="shared" si="10"/>
        <v>1</v>
      </c>
      <c r="Q67" s="73">
        <f t="shared" si="10"/>
        <v>1</v>
      </c>
      <c r="R67" s="73">
        <f t="shared" si="10"/>
        <v>1</v>
      </c>
      <c r="S67" s="73">
        <f t="shared" si="10"/>
        <v>1</v>
      </c>
      <c r="T67" s="73">
        <f t="shared" si="10"/>
        <v>1</v>
      </c>
      <c r="U67" s="73">
        <f t="shared" si="10"/>
        <v>1</v>
      </c>
      <c r="V67" s="73">
        <f t="shared" si="10"/>
        <v>1</v>
      </c>
      <c r="W67" s="73">
        <f t="shared" si="10"/>
        <v>1</v>
      </c>
      <c r="X67" s="73">
        <f t="shared" si="10"/>
        <v>1</v>
      </c>
      <c r="Y67" s="73">
        <f t="shared" si="10"/>
        <v>1</v>
      </c>
      <c r="Z67" s="73">
        <f t="shared" si="10"/>
        <v>1</v>
      </c>
      <c r="AA67" s="73">
        <f t="shared" si="10"/>
        <v>1</v>
      </c>
      <c r="AB67" s="73">
        <f t="shared" si="10"/>
        <v>1</v>
      </c>
      <c r="AC67" s="73">
        <f t="shared" si="10"/>
        <v>1</v>
      </c>
      <c r="AD67" s="73">
        <f t="shared" si="10"/>
        <v>1</v>
      </c>
      <c r="AE67" s="73">
        <f t="shared" si="10"/>
        <v>1</v>
      </c>
      <c r="AF67" s="73">
        <f t="shared" si="10"/>
        <v>1</v>
      </c>
      <c r="AG67" s="73">
        <f t="shared" si="10"/>
        <v>1</v>
      </c>
      <c r="AH67" s="73">
        <f t="shared" si="10"/>
        <v>1</v>
      </c>
      <c r="AI67" s="73">
        <f t="shared" si="10"/>
        <v>1</v>
      </c>
      <c r="AJ67" s="73">
        <f t="shared" si="10"/>
        <v>1</v>
      </c>
    </row>
    <row r="68" spans="1:36">
      <c r="A68" s="52" t="s">
        <v>28</v>
      </c>
      <c r="B68" s="18" t="s">
        <v>17</v>
      </c>
      <c r="C68" s="17" t="s">
        <v>71</v>
      </c>
      <c r="D68" s="52" t="s">
        <v>96</v>
      </c>
      <c r="E68" s="52" t="s">
        <v>97</v>
      </c>
      <c r="F68" s="20"/>
      <c r="G68" s="48"/>
      <c r="H68" s="72">
        <v>0.18055555555555555</v>
      </c>
      <c r="I68" s="72">
        <v>0.17857142857142858</v>
      </c>
      <c r="J68" s="72">
        <v>0.17857142857142858</v>
      </c>
      <c r="K68" s="72">
        <v>0.17142857142857143</v>
      </c>
      <c r="L68" s="72">
        <v>0.17857142857142858</v>
      </c>
      <c r="M68" s="72">
        <v>0.17699115044247787</v>
      </c>
      <c r="N68" s="72">
        <v>0.1773049645390071</v>
      </c>
      <c r="O68" s="72">
        <v>0.17857142857142858</v>
      </c>
      <c r="P68" s="72">
        <v>0.18055555555555555</v>
      </c>
      <c r="Q68" s="72">
        <v>0.17937219730941703</v>
      </c>
      <c r="R68" s="72">
        <v>0.22535211267605634</v>
      </c>
      <c r="S68" s="72">
        <v>0.21951219512195122</v>
      </c>
      <c r="T68" s="72">
        <v>0.22222222222222221</v>
      </c>
      <c r="U68" s="72">
        <v>0.21794871794871795</v>
      </c>
      <c r="V68" s="72">
        <v>0.21705426356589147</v>
      </c>
      <c r="W68" s="72">
        <v>0.22123893805309736</v>
      </c>
      <c r="X68" s="72">
        <v>0.22006472491909385</v>
      </c>
      <c r="Y68" s="72">
        <v>0.19607843137254902</v>
      </c>
      <c r="Z68" s="72">
        <v>0.203125</v>
      </c>
      <c r="AA68" s="72">
        <v>0.2</v>
      </c>
      <c r="AB68" s="72">
        <v>0.20689655172413793</v>
      </c>
      <c r="AC68" s="72">
        <v>0.19354838709677419</v>
      </c>
      <c r="AD68" s="72">
        <v>0.203125</v>
      </c>
      <c r="AE68" s="72">
        <v>0.22105263157894736</v>
      </c>
      <c r="AF68" s="72">
        <v>0.21875</v>
      </c>
      <c r="AG68" s="72">
        <v>0.22047244094488189</v>
      </c>
      <c r="AH68" s="72">
        <v>0.22047244094488189</v>
      </c>
      <c r="AI68" s="72">
        <v>0.21705426356589147</v>
      </c>
      <c r="AJ68" s="72">
        <v>0.21705426356589147</v>
      </c>
    </row>
    <row r="69" spans="1:36">
      <c r="A69" s="52" t="s">
        <v>28</v>
      </c>
      <c r="B69" s="18" t="s">
        <v>17</v>
      </c>
      <c r="C69" s="17" t="s">
        <v>71</v>
      </c>
      <c r="D69" s="52" t="s">
        <v>98</v>
      </c>
      <c r="E69" s="52" t="s">
        <v>99</v>
      </c>
      <c r="F69" s="20"/>
      <c r="G69" s="48"/>
      <c r="H69" s="72">
        <v>0.16666666666666666</v>
      </c>
      <c r="I69" s="72">
        <v>0.17261904761904762</v>
      </c>
      <c r="J69" s="72">
        <v>0.17261904761904762</v>
      </c>
      <c r="K69" s="72">
        <v>0.17142857142857143</v>
      </c>
      <c r="L69" s="72">
        <v>0.17261904761904762</v>
      </c>
      <c r="M69" s="72">
        <v>0.16814159292035399</v>
      </c>
      <c r="N69" s="72">
        <v>0.1702127659574468</v>
      </c>
      <c r="O69" s="72">
        <v>0.17261904761904762</v>
      </c>
      <c r="P69" s="72">
        <v>0.16666666666666666</v>
      </c>
      <c r="Q69" s="72">
        <v>0.17040358744394618</v>
      </c>
      <c r="R69" s="72">
        <v>0.15492957746478872</v>
      </c>
      <c r="S69" s="72">
        <v>0.15853658536585366</v>
      </c>
      <c r="T69" s="72">
        <v>0.15555555555555556</v>
      </c>
      <c r="U69" s="72">
        <v>0.16025641025641027</v>
      </c>
      <c r="V69" s="72">
        <v>0.16279069767441862</v>
      </c>
      <c r="W69" s="72">
        <v>0.15929203539823009</v>
      </c>
      <c r="X69" s="72">
        <v>0.15857605177993528</v>
      </c>
      <c r="Y69" s="72">
        <v>7.8431372549019607E-2</v>
      </c>
      <c r="Z69" s="72">
        <v>7.8125E-2</v>
      </c>
      <c r="AA69" s="72">
        <v>0.08</v>
      </c>
      <c r="AB69" s="72">
        <v>8.6206896551724144E-2</v>
      </c>
      <c r="AC69" s="72">
        <v>8.0645161290322578E-2</v>
      </c>
      <c r="AD69" s="72">
        <v>7.8125E-2</v>
      </c>
      <c r="AE69" s="72">
        <v>0.15789473684210525</v>
      </c>
      <c r="AF69" s="72">
        <v>0.15625</v>
      </c>
      <c r="AG69" s="72">
        <v>0.16141732283464566</v>
      </c>
      <c r="AH69" s="72">
        <v>0.16141732283464566</v>
      </c>
      <c r="AI69" s="72">
        <v>0.16279069767441862</v>
      </c>
      <c r="AJ69" s="72">
        <v>0.16279069767441862</v>
      </c>
    </row>
    <row r="70" spans="1:36">
      <c r="A70" s="52" t="s">
        <v>28</v>
      </c>
      <c r="B70" s="18" t="s">
        <v>17</v>
      </c>
      <c r="C70" s="17" t="s">
        <v>71</v>
      </c>
      <c r="D70" s="52" t="s">
        <v>100</v>
      </c>
      <c r="E70" s="52" t="s">
        <v>101</v>
      </c>
      <c r="F70" s="20"/>
      <c r="G70" s="48"/>
      <c r="H70" s="72">
        <v>0.20833333333333334</v>
      </c>
      <c r="I70" s="72">
        <v>0.20833333333333334</v>
      </c>
      <c r="J70" s="72">
        <v>0.20833333333333334</v>
      </c>
      <c r="K70" s="72">
        <v>0.2</v>
      </c>
      <c r="L70" s="72">
        <v>0.20833333333333334</v>
      </c>
      <c r="M70" s="72">
        <v>0.21238938053097345</v>
      </c>
      <c r="N70" s="72">
        <v>0.21276595744680851</v>
      </c>
      <c r="O70" s="72">
        <v>0.20833333333333334</v>
      </c>
      <c r="P70" s="72">
        <v>0.20833333333333334</v>
      </c>
      <c r="Q70" s="72">
        <v>0.21076233183856502</v>
      </c>
      <c r="R70" s="72">
        <v>0.18309859154929578</v>
      </c>
      <c r="S70" s="72">
        <v>0.1910569105691057</v>
      </c>
      <c r="T70" s="72">
        <v>0.2</v>
      </c>
      <c r="U70" s="72">
        <v>0.19230769230769232</v>
      </c>
      <c r="V70" s="72">
        <v>0.19379844961240311</v>
      </c>
      <c r="W70" s="72">
        <v>0.19026548672566371</v>
      </c>
      <c r="X70" s="72">
        <v>0.19093851132686085</v>
      </c>
      <c r="Y70" s="72">
        <v>0.13725490196078433</v>
      </c>
      <c r="Z70" s="72">
        <v>0.140625</v>
      </c>
      <c r="AA70" s="72">
        <v>0.14000000000000001</v>
      </c>
      <c r="AB70" s="72">
        <v>0.13793103448275862</v>
      </c>
      <c r="AC70" s="72">
        <v>0.14516129032258066</v>
      </c>
      <c r="AD70" s="72">
        <v>0.140625</v>
      </c>
      <c r="AE70" s="72">
        <v>0.18947368421052632</v>
      </c>
      <c r="AF70" s="72">
        <v>0.1875</v>
      </c>
      <c r="AG70" s="72">
        <v>0.1889763779527559</v>
      </c>
      <c r="AH70" s="72">
        <v>0.1889763779527559</v>
      </c>
      <c r="AI70" s="72">
        <v>0.19379844961240311</v>
      </c>
      <c r="AJ70" s="72">
        <v>0.19379844961240311</v>
      </c>
    </row>
    <row r="71" spans="1:36">
      <c r="A71" s="52" t="s">
        <v>28</v>
      </c>
      <c r="B71" s="18" t="s">
        <v>17</v>
      </c>
      <c r="C71" s="17" t="s">
        <v>71</v>
      </c>
      <c r="D71" s="52" t="s">
        <v>102</v>
      </c>
      <c r="E71" s="52" t="s">
        <v>103</v>
      </c>
      <c r="F71" s="20"/>
      <c r="G71" s="48"/>
      <c r="H71" s="72">
        <v>0.22222222222222221</v>
      </c>
      <c r="I71" s="72">
        <v>0.22023809523809523</v>
      </c>
      <c r="J71" s="72">
        <v>0.22023809523809523</v>
      </c>
      <c r="K71" s="72">
        <v>0.22857142857142856</v>
      </c>
      <c r="L71" s="72">
        <v>0.22023809523809523</v>
      </c>
      <c r="M71" s="72">
        <v>0.22123893805309736</v>
      </c>
      <c r="N71" s="72">
        <v>0.21985815602836881</v>
      </c>
      <c r="O71" s="72">
        <v>0.22023809523809523</v>
      </c>
      <c r="P71" s="72">
        <v>0.22222222222222221</v>
      </c>
      <c r="Q71" s="72">
        <v>0.21973094170403587</v>
      </c>
      <c r="R71" s="72">
        <v>0.21126760563380281</v>
      </c>
      <c r="S71" s="72">
        <v>0.21138211382113822</v>
      </c>
      <c r="T71" s="72">
        <v>0.2</v>
      </c>
      <c r="U71" s="72">
        <v>0.21153846153846154</v>
      </c>
      <c r="V71" s="72">
        <v>0.20930232558139536</v>
      </c>
      <c r="W71" s="72">
        <v>0.20796460176991149</v>
      </c>
      <c r="X71" s="72">
        <v>0.21035598705501618</v>
      </c>
      <c r="Y71" s="72">
        <v>0.13725490196078433</v>
      </c>
      <c r="Z71" s="72">
        <v>0.140625</v>
      </c>
      <c r="AA71" s="72">
        <v>0.14000000000000001</v>
      </c>
      <c r="AB71" s="72">
        <v>0.13793103448275862</v>
      </c>
      <c r="AC71" s="72">
        <v>0.14516129032258066</v>
      </c>
      <c r="AD71" s="72">
        <v>0.140625</v>
      </c>
      <c r="AE71" s="72">
        <v>0.21052631578947367</v>
      </c>
      <c r="AF71" s="72">
        <v>0.21875</v>
      </c>
      <c r="AG71" s="72">
        <v>0.20866141732283464</v>
      </c>
      <c r="AH71" s="72">
        <v>0.20866141732283464</v>
      </c>
      <c r="AI71" s="72">
        <v>0.20930232558139536</v>
      </c>
      <c r="AJ71" s="72">
        <v>0.20930232558139536</v>
      </c>
    </row>
    <row r="72" spans="1:36">
      <c r="A72" s="52" t="s">
        <v>28</v>
      </c>
      <c r="B72" s="18" t="s">
        <v>17</v>
      </c>
      <c r="C72" s="17" t="s">
        <v>71</v>
      </c>
      <c r="D72" s="52" t="s">
        <v>104</v>
      </c>
      <c r="E72" s="52" t="s">
        <v>105</v>
      </c>
      <c r="F72" s="20"/>
      <c r="G72" s="48"/>
      <c r="H72" s="72">
        <v>0.22222222222222221</v>
      </c>
      <c r="I72" s="72">
        <v>0.22023809523809523</v>
      </c>
      <c r="J72" s="72">
        <v>0.22023809523809523</v>
      </c>
      <c r="K72" s="72">
        <v>0.22857142857142856</v>
      </c>
      <c r="L72" s="72">
        <v>0.22023809523809523</v>
      </c>
      <c r="M72" s="72">
        <v>0.22123893805309736</v>
      </c>
      <c r="N72" s="72">
        <v>0.21985815602836881</v>
      </c>
      <c r="O72" s="72">
        <v>0.22023809523809523</v>
      </c>
      <c r="P72" s="72">
        <v>0.22222222222222221</v>
      </c>
      <c r="Q72" s="72">
        <v>0.21973094170403587</v>
      </c>
      <c r="R72" s="72">
        <v>0.22535211267605634</v>
      </c>
      <c r="S72" s="72">
        <v>0.21951219512195122</v>
      </c>
      <c r="T72" s="72">
        <v>0.22222222222222221</v>
      </c>
      <c r="U72" s="72">
        <v>0.21794871794871795</v>
      </c>
      <c r="V72" s="72">
        <v>0.21705426356589147</v>
      </c>
      <c r="W72" s="72">
        <v>0.22123893805309736</v>
      </c>
      <c r="X72" s="72">
        <v>0.22006472491909385</v>
      </c>
      <c r="Y72" s="72">
        <v>0.45098039215686275</v>
      </c>
      <c r="Z72" s="72">
        <v>0.4375</v>
      </c>
      <c r="AA72" s="72">
        <v>0.44</v>
      </c>
      <c r="AB72" s="72">
        <v>0.43103448275862066</v>
      </c>
      <c r="AC72" s="72">
        <v>0.43548387096774194</v>
      </c>
      <c r="AD72" s="72">
        <v>0.4375</v>
      </c>
      <c r="AE72" s="72">
        <v>0.22105263157894736</v>
      </c>
      <c r="AF72" s="72">
        <v>0.21875</v>
      </c>
      <c r="AG72" s="72">
        <v>0.22047244094488189</v>
      </c>
      <c r="AH72" s="72">
        <v>0.22047244094488189</v>
      </c>
      <c r="AI72" s="72">
        <v>0.21705426356589147</v>
      </c>
      <c r="AJ72" s="72">
        <v>0.21705426356589147</v>
      </c>
    </row>
    <row r="73" spans="1:36" s="26" customFormat="1">
      <c r="A73" s="53"/>
      <c r="B73" s="23"/>
      <c r="C73" s="22"/>
      <c r="D73" s="53"/>
      <c r="E73" s="53"/>
      <c r="F73" s="37"/>
      <c r="G73" s="51"/>
      <c r="H73" s="73">
        <f>SUM(H68:H72)</f>
        <v>1</v>
      </c>
      <c r="I73" s="73">
        <f t="shared" ref="I73:AJ73" si="11">SUM(I68:I72)</f>
        <v>1</v>
      </c>
      <c r="J73" s="73">
        <f t="shared" si="11"/>
        <v>1</v>
      </c>
      <c r="K73" s="73">
        <f t="shared" si="11"/>
        <v>1</v>
      </c>
      <c r="L73" s="73">
        <f t="shared" si="11"/>
        <v>1</v>
      </c>
      <c r="M73" s="73">
        <f t="shared" si="11"/>
        <v>1</v>
      </c>
      <c r="N73" s="73">
        <f t="shared" si="11"/>
        <v>1</v>
      </c>
      <c r="O73" s="73">
        <f t="shared" si="11"/>
        <v>1</v>
      </c>
      <c r="P73" s="73">
        <f t="shared" si="11"/>
        <v>1</v>
      </c>
      <c r="Q73" s="73">
        <f t="shared" si="11"/>
        <v>1</v>
      </c>
      <c r="R73" s="73">
        <f t="shared" si="11"/>
        <v>1</v>
      </c>
      <c r="S73" s="73">
        <f t="shared" si="11"/>
        <v>1</v>
      </c>
      <c r="T73" s="73">
        <f t="shared" si="11"/>
        <v>0.99999999999999989</v>
      </c>
      <c r="U73" s="73">
        <f t="shared" si="11"/>
        <v>1</v>
      </c>
      <c r="V73" s="73">
        <f t="shared" si="11"/>
        <v>1</v>
      </c>
      <c r="W73" s="73">
        <f t="shared" si="11"/>
        <v>1</v>
      </c>
      <c r="X73" s="73">
        <f t="shared" si="11"/>
        <v>1</v>
      </c>
      <c r="Y73" s="73">
        <f t="shared" si="11"/>
        <v>1</v>
      </c>
      <c r="Z73" s="73">
        <f t="shared" si="11"/>
        <v>1</v>
      </c>
      <c r="AA73" s="73">
        <f t="shared" si="11"/>
        <v>1</v>
      </c>
      <c r="AB73" s="73">
        <f t="shared" si="11"/>
        <v>1</v>
      </c>
      <c r="AC73" s="73">
        <f t="shared" si="11"/>
        <v>1</v>
      </c>
      <c r="AD73" s="73">
        <f t="shared" si="11"/>
        <v>1</v>
      </c>
      <c r="AE73" s="73">
        <f t="shared" si="11"/>
        <v>1</v>
      </c>
      <c r="AF73" s="73">
        <f t="shared" si="11"/>
        <v>1</v>
      </c>
      <c r="AG73" s="73">
        <f t="shared" si="11"/>
        <v>1</v>
      </c>
      <c r="AH73" s="73">
        <f t="shared" si="11"/>
        <v>1</v>
      </c>
      <c r="AI73" s="73">
        <f t="shared" si="11"/>
        <v>1</v>
      </c>
      <c r="AJ73" s="73">
        <f t="shared" si="11"/>
        <v>1</v>
      </c>
    </row>
    <row r="74" spans="1:36">
      <c r="A74" s="52" t="s">
        <v>29</v>
      </c>
      <c r="B74" s="18" t="s">
        <v>17</v>
      </c>
      <c r="C74" s="17" t="s">
        <v>17</v>
      </c>
      <c r="D74" s="52" t="s">
        <v>112</v>
      </c>
      <c r="E74" s="52" t="s">
        <v>113</v>
      </c>
      <c r="F74" s="20"/>
      <c r="G74" s="48"/>
      <c r="H74" s="72">
        <v>8.0645161290322578E-2</v>
      </c>
      <c r="I74" s="72">
        <v>4.6082949308755762E-2</v>
      </c>
      <c r="J74" s="72">
        <v>4.6082949308755762E-2</v>
      </c>
      <c r="K74" s="72">
        <v>0.10869565217391304</v>
      </c>
      <c r="L74" s="72">
        <v>0.12385321100917432</v>
      </c>
      <c r="M74" s="72">
        <v>0.12328767123287671</v>
      </c>
      <c r="N74" s="72">
        <v>7.18232044198895E-2</v>
      </c>
      <c r="O74" s="72">
        <v>0.10550458715596331</v>
      </c>
      <c r="P74" s="72">
        <v>8.4210526315789472E-2</v>
      </c>
      <c r="Q74" s="72">
        <v>7.2664359861591699E-2</v>
      </c>
      <c r="R74" s="72">
        <v>0.10526315789473684</v>
      </c>
      <c r="S74" s="72">
        <v>0.13026819923371646</v>
      </c>
      <c r="T74" s="72">
        <v>8.1632653061224483E-2</v>
      </c>
      <c r="U74" s="72">
        <v>8.9820359281437126E-2</v>
      </c>
      <c r="V74" s="72">
        <v>0.11678832116788321</v>
      </c>
      <c r="W74" s="72">
        <v>0.13692946058091288</v>
      </c>
      <c r="X74" s="72">
        <v>0.13030303030303031</v>
      </c>
      <c r="Y74" s="72">
        <v>0.18333333333333332</v>
      </c>
      <c r="Z74" s="72">
        <v>0.29333333333333333</v>
      </c>
      <c r="AA74" s="72">
        <v>0.26666666666666666</v>
      </c>
      <c r="AB74" s="72">
        <v>0.20289855072463769</v>
      </c>
      <c r="AC74" s="72">
        <v>0.14864864864864866</v>
      </c>
      <c r="AD74" s="72">
        <v>0.19736842105263158</v>
      </c>
      <c r="AE74" s="72">
        <v>0.13592233009708737</v>
      </c>
      <c r="AF74" s="72">
        <v>0.13235294117647059</v>
      </c>
      <c r="AG74" s="72">
        <v>8.4870848708487087E-2</v>
      </c>
      <c r="AH74" s="72">
        <v>8.455882352941177E-2</v>
      </c>
      <c r="AI74" s="72">
        <v>0.13868613138686131</v>
      </c>
      <c r="AJ74" s="72">
        <v>0.13868613138686131</v>
      </c>
    </row>
    <row r="75" spans="1:36">
      <c r="A75" s="52" t="s">
        <v>29</v>
      </c>
      <c r="B75" s="18" t="s">
        <v>17</v>
      </c>
      <c r="C75" s="17" t="s">
        <v>17</v>
      </c>
      <c r="D75" s="52" t="s">
        <v>114</v>
      </c>
      <c r="E75" s="52" t="s">
        <v>115</v>
      </c>
      <c r="F75" s="20"/>
      <c r="G75" s="48"/>
      <c r="H75" s="72">
        <v>0.17741935483870969</v>
      </c>
      <c r="I75" s="72">
        <v>0.19354838709677419</v>
      </c>
      <c r="J75" s="72">
        <v>0.19354838709677419</v>
      </c>
      <c r="K75" s="72">
        <v>0.15217391304347827</v>
      </c>
      <c r="L75" s="72">
        <v>0.21100917431192662</v>
      </c>
      <c r="M75" s="72">
        <v>0.15753424657534246</v>
      </c>
      <c r="N75" s="72">
        <v>0.18784530386740331</v>
      </c>
      <c r="O75" s="72">
        <v>0.16513761467889909</v>
      </c>
      <c r="P75" s="72">
        <v>0.12631578947368421</v>
      </c>
      <c r="Q75" s="72">
        <v>0.18685121107266436</v>
      </c>
      <c r="R75" s="72">
        <v>0.18421052631578946</v>
      </c>
      <c r="S75" s="72">
        <v>0.11877394636015326</v>
      </c>
      <c r="T75" s="72">
        <v>0.12244897959183673</v>
      </c>
      <c r="U75" s="72">
        <v>0.1377245508982036</v>
      </c>
      <c r="V75" s="72">
        <v>0.13868613138686131</v>
      </c>
      <c r="W75" s="72">
        <v>0.12448132780082988</v>
      </c>
      <c r="X75" s="72">
        <v>0.12121212121212122</v>
      </c>
      <c r="Y75" s="72">
        <v>0.13333333333333333</v>
      </c>
      <c r="Z75" s="72">
        <v>0.13333333333333333</v>
      </c>
      <c r="AA75" s="72">
        <v>0.16666666666666666</v>
      </c>
      <c r="AB75" s="72">
        <v>0.14492753623188406</v>
      </c>
      <c r="AC75" s="72">
        <v>0.14864864864864866</v>
      </c>
      <c r="AD75" s="72">
        <v>0.19736842105263158</v>
      </c>
      <c r="AE75" s="72">
        <v>0.18446601941747573</v>
      </c>
      <c r="AF75" s="72">
        <v>0.17647058823529413</v>
      </c>
      <c r="AG75" s="72">
        <v>0.16974169741697417</v>
      </c>
      <c r="AH75" s="72">
        <v>0.14705882352941177</v>
      </c>
      <c r="AI75" s="72">
        <v>0.17518248175182483</v>
      </c>
      <c r="AJ75" s="72">
        <v>0.17518248175182483</v>
      </c>
    </row>
    <row r="76" spans="1:36">
      <c r="A76" s="52" t="s">
        <v>29</v>
      </c>
      <c r="B76" s="18" t="s">
        <v>17</v>
      </c>
      <c r="C76" s="17" t="s">
        <v>17</v>
      </c>
      <c r="D76" s="52" t="s">
        <v>116</v>
      </c>
      <c r="E76" s="52" t="s">
        <v>117</v>
      </c>
      <c r="F76" s="20"/>
      <c r="G76" s="48"/>
      <c r="H76" s="72">
        <v>0.10752688172043011</v>
      </c>
      <c r="I76" s="72">
        <v>0.23502304147465439</v>
      </c>
      <c r="J76" s="72">
        <v>0.23502304147465439</v>
      </c>
      <c r="K76" s="72">
        <v>0.2608695652173913</v>
      </c>
      <c r="L76" s="72">
        <v>0.15137614678899083</v>
      </c>
      <c r="M76" s="72">
        <v>0.20547945205479451</v>
      </c>
      <c r="N76" s="72">
        <v>0.1270718232044199</v>
      </c>
      <c r="O76" s="72">
        <v>0.13302752293577982</v>
      </c>
      <c r="P76" s="72">
        <v>0.29473684210526313</v>
      </c>
      <c r="Q76" s="72">
        <v>0.1245674740484429</v>
      </c>
      <c r="R76" s="72">
        <v>0.17105263157894737</v>
      </c>
      <c r="S76" s="72">
        <v>0.16475095785440613</v>
      </c>
      <c r="T76" s="72">
        <v>0.24489795918367346</v>
      </c>
      <c r="U76" s="72">
        <v>0.23353293413173654</v>
      </c>
      <c r="V76" s="72">
        <v>0.24817518248175183</v>
      </c>
      <c r="W76" s="72">
        <v>0.24066390041493776</v>
      </c>
      <c r="X76" s="72">
        <v>0.16363636363636364</v>
      </c>
      <c r="Y76" s="72">
        <v>0.25</v>
      </c>
      <c r="Z76" s="72">
        <v>0.18666666666666668</v>
      </c>
      <c r="AA76" s="72">
        <v>0.18333333333333332</v>
      </c>
      <c r="AB76" s="72">
        <v>0.27536231884057971</v>
      </c>
      <c r="AC76" s="72">
        <v>0.25675675675675674</v>
      </c>
      <c r="AD76" s="72">
        <v>0.17105263157894737</v>
      </c>
      <c r="AE76" s="72">
        <v>0.18446601941747573</v>
      </c>
      <c r="AF76" s="72">
        <v>0.22058823529411764</v>
      </c>
      <c r="AG76" s="72">
        <v>0.22878228782287824</v>
      </c>
      <c r="AH76" s="72">
        <v>0.28676470588235292</v>
      </c>
      <c r="AI76" s="72">
        <v>0.21897810218978103</v>
      </c>
      <c r="AJ76" s="72">
        <v>0.21897810218978103</v>
      </c>
    </row>
    <row r="77" spans="1:36">
      <c r="A77" s="52" t="s">
        <v>29</v>
      </c>
      <c r="B77" s="18" t="s">
        <v>17</v>
      </c>
      <c r="C77" s="17" t="s">
        <v>17</v>
      </c>
      <c r="D77" s="52" t="s">
        <v>118</v>
      </c>
      <c r="E77" s="52" t="s">
        <v>119</v>
      </c>
      <c r="F77" s="20"/>
      <c r="G77" s="48"/>
      <c r="H77" s="72">
        <v>6.9892473118279563E-2</v>
      </c>
      <c r="I77" s="72">
        <v>9.2165898617511524E-2</v>
      </c>
      <c r="J77" s="72">
        <v>9.2165898617511524E-2</v>
      </c>
      <c r="K77" s="72">
        <v>0.13043478260869565</v>
      </c>
      <c r="L77" s="72">
        <v>5.0458715596330278E-2</v>
      </c>
      <c r="M77" s="72">
        <v>4.7945205479452052E-2</v>
      </c>
      <c r="N77" s="72">
        <v>7.7348066298342538E-2</v>
      </c>
      <c r="O77" s="72">
        <v>4.5871559633027525E-2</v>
      </c>
      <c r="P77" s="72">
        <v>0.11578947368421053</v>
      </c>
      <c r="Q77" s="72">
        <v>7.9584775086505188E-2</v>
      </c>
      <c r="R77" s="72">
        <v>0.10526315789473684</v>
      </c>
      <c r="S77" s="72">
        <v>0.1111111111111111</v>
      </c>
      <c r="T77" s="72">
        <v>8.1632653061224483E-2</v>
      </c>
      <c r="U77" s="72">
        <v>7.7844311377245512E-2</v>
      </c>
      <c r="V77" s="72">
        <v>0.13138686131386862</v>
      </c>
      <c r="W77" s="72">
        <v>0.15767634854771784</v>
      </c>
      <c r="X77" s="72">
        <v>0.10909090909090909</v>
      </c>
      <c r="Y77" s="72">
        <v>0.18333333333333332</v>
      </c>
      <c r="Z77" s="72">
        <v>0.14666666666666667</v>
      </c>
      <c r="AA77" s="72">
        <v>0.15</v>
      </c>
      <c r="AB77" s="72">
        <v>0.15942028985507245</v>
      </c>
      <c r="AC77" s="72">
        <v>0.16216216216216217</v>
      </c>
      <c r="AD77" s="72">
        <v>0.19736842105263158</v>
      </c>
      <c r="AE77" s="72">
        <v>0.11650485436893204</v>
      </c>
      <c r="AF77" s="72">
        <v>0.14705882352941177</v>
      </c>
      <c r="AG77" s="72">
        <v>6.6420664206642069E-2</v>
      </c>
      <c r="AH77" s="72">
        <v>6.6176470588235295E-2</v>
      </c>
      <c r="AI77" s="72">
        <v>0.13868613138686131</v>
      </c>
      <c r="AJ77" s="72">
        <v>0.13868613138686131</v>
      </c>
    </row>
    <row r="78" spans="1:36">
      <c r="A78" s="46" t="s">
        <v>29</v>
      </c>
      <c r="B78" s="18" t="s">
        <v>17</v>
      </c>
      <c r="C78" s="17" t="s">
        <v>17</v>
      </c>
      <c r="D78" s="47" t="s">
        <v>120</v>
      </c>
      <c r="E78" s="46" t="s">
        <v>121</v>
      </c>
      <c r="F78" s="20"/>
      <c r="G78" s="48"/>
      <c r="H78" s="72">
        <v>0.30645161290322581</v>
      </c>
      <c r="I78" s="72">
        <v>0.24884792626728111</v>
      </c>
      <c r="J78" s="72">
        <v>0.24884792626728111</v>
      </c>
      <c r="K78" s="72">
        <v>0.15217391304347827</v>
      </c>
      <c r="L78" s="72">
        <v>0.1834862385321101</v>
      </c>
      <c r="M78" s="72">
        <v>0.18493150684931506</v>
      </c>
      <c r="N78" s="72">
        <v>0.34806629834254144</v>
      </c>
      <c r="O78" s="72">
        <v>0.32110091743119268</v>
      </c>
      <c r="P78" s="72">
        <v>0.21052631578947367</v>
      </c>
      <c r="Q78" s="72">
        <v>0.34948096885813151</v>
      </c>
      <c r="R78" s="72">
        <v>0.21052631578947367</v>
      </c>
      <c r="S78" s="72">
        <v>0.25670498084291188</v>
      </c>
      <c r="T78" s="72">
        <v>0.22448979591836735</v>
      </c>
      <c r="U78" s="72">
        <v>0.29341317365269459</v>
      </c>
      <c r="V78" s="72">
        <v>0.20437956204379562</v>
      </c>
      <c r="W78" s="72">
        <v>0.19502074688796681</v>
      </c>
      <c r="X78" s="72">
        <v>0.25757575757575757</v>
      </c>
      <c r="Y78" s="72">
        <v>0.13333333333333333</v>
      </c>
      <c r="Z78" s="72">
        <v>0.13333333333333333</v>
      </c>
      <c r="AA78" s="72">
        <v>0.13333333333333333</v>
      </c>
      <c r="AB78" s="72">
        <v>7.2463768115942032E-2</v>
      </c>
      <c r="AC78" s="72">
        <v>0.17567567567567569</v>
      </c>
      <c r="AD78" s="72">
        <v>0.11842105263157894</v>
      </c>
      <c r="AE78" s="72">
        <v>0.21359223300970873</v>
      </c>
      <c r="AF78" s="72">
        <v>0.19117647058823528</v>
      </c>
      <c r="AG78" s="72">
        <v>0.23616236162361623</v>
      </c>
      <c r="AH78" s="72">
        <v>0.22058823529411764</v>
      </c>
      <c r="AI78" s="72">
        <v>0.19708029197080293</v>
      </c>
      <c r="AJ78" s="72">
        <v>0.19708029197080293</v>
      </c>
    </row>
    <row r="79" spans="1:36">
      <c r="A79" s="46" t="s">
        <v>29</v>
      </c>
      <c r="B79" s="18" t="s">
        <v>17</v>
      </c>
      <c r="C79" s="17" t="s">
        <v>17</v>
      </c>
      <c r="D79" s="47" t="s">
        <v>122</v>
      </c>
      <c r="E79" s="46" t="s">
        <v>123</v>
      </c>
      <c r="F79" s="20"/>
      <c r="G79" s="48"/>
      <c r="H79" s="72">
        <v>0.25806451612903225</v>
      </c>
      <c r="I79" s="72">
        <v>0.18433179723502305</v>
      </c>
      <c r="J79" s="72">
        <v>0.18433179723502305</v>
      </c>
      <c r="K79" s="72">
        <v>0.19565217391304349</v>
      </c>
      <c r="L79" s="72">
        <v>0.27981651376146788</v>
      </c>
      <c r="M79" s="72">
        <v>0.28082191780821919</v>
      </c>
      <c r="N79" s="72">
        <v>0.18784530386740331</v>
      </c>
      <c r="O79" s="72">
        <v>0.22935779816513763</v>
      </c>
      <c r="P79" s="72">
        <v>0.16842105263157894</v>
      </c>
      <c r="Q79" s="72">
        <v>0.18685121107266436</v>
      </c>
      <c r="R79" s="72">
        <v>0.22368421052631579</v>
      </c>
      <c r="S79" s="72">
        <v>0.21839080459770116</v>
      </c>
      <c r="T79" s="72">
        <v>0.24489795918367346</v>
      </c>
      <c r="U79" s="72">
        <v>0.16766467065868262</v>
      </c>
      <c r="V79" s="72">
        <v>0.16058394160583941</v>
      </c>
      <c r="W79" s="72">
        <v>0.14522821576763487</v>
      </c>
      <c r="X79" s="72">
        <v>0.21818181818181817</v>
      </c>
      <c r="Y79" s="72">
        <v>0.11666666666666667</v>
      </c>
      <c r="Z79" s="72">
        <v>0.10666666666666667</v>
      </c>
      <c r="AA79" s="72">
        <v>0.1</v>
      </c>
      <c r="AB79" s="72">
        <v>0.14492753623188406</v>
      </c>
      <c r="AC79" s="72">
        <v>0.10810810810810811</v>
      </c>
      <c r="AD79" s="72">
        <v>0.11842105263157894</v>
      </c>
      <c r="AE79" s="72">
        <v>0.1650485436893204</v>
      </c>
      <c r="AF79" s="72">
        <v>0.13235294117647059</v>
      </c>
      <c r="AG79" s="72">
        <v>0.2140221402214022</v>
      </c>
      <c r="AH79" s="72">
        <v>0.19485294117647059</v>
      </c>
      <c r="AI79" s="72">
        <v>0.13138686131386862</v>
      </c>
      <c r="AJ79" s="72">
        <v>0.13138686131386862</v>
      </c>
    </row>
    <row r="80" spans="1:36" s="26" customFormat="1">
      <c r="A80" s="49"/>
      <c r="B80" s="23"/>
      <c r="C80" s="22"/>
      <c r="D80" s="50"/>
      <c r="E80" s="49"/>
      <c r="F80" s="37"/>
      <c r="G80" s="51"/>
      <c r="H80" s="73">
        <f>SUM(H74:H79)</f>
        <v>1</v>
      </c>
      <c r="I80" s="73">
        <f t="shared" ref="I80:AJ80" si="12">SUM(I74:I79)</f>
        <v>1</v>
      </c>
      <c r="J80" s="73">
        <f t="shared" si="12"/>
        <v>1</v>
      </c>
      <c r="K80" s="73">
        <f t="shared" si="12"/>
        <v>1</v>
      </c>
      <c r="L80" s="73">
        <f t="shared" si="12"/>
        <v>1</v>
      </c>
      <c r="M80" s="73">
        <f t="shared" si="12"/>
        <v>1</v>
      </c>
      <c r="N80" s="73">
        <f t="shared" si="12"/>
        <v>1</v>
      </c>
      <c r="O80" s="73">
        <f t="shared" si="12"/>
        <v>1</v>
      </c>
      <c r="P80" s="73">
        <f t="shared" si="12"/>
        <v>1</v>
      </c>
      <c r="Q80" s="73">
        <f t="shared" si="12"/>
        <v>1</v>
      </c>
      <c r="R80" s="73">
        <f t="shared" si="12"/>
        <v>1</v>
      </c>
      <c r="S80" s="73">
        <f t="shared" si="12"/>
        <v>1</v>
      </c>
      <c r="T80" s="73">
        <f t="shared" si="12"/>
        <v>1</v>
      </c>
      <c r="U80" s="73">
        <f t="shared" si="12"/>
        <v>1</v>
      </c>
      <c r="V80" s="73">
        <f t="shared" si="12"/>
        <v>1</v>
      </c>
      <c r="W80" s="73">
        <f t="shared" si="12"/>
        <v>1</v>
      </c>
      <c r="X80" s="73">
        <f t="shared" si="12"/>
        <v>1</v>
      </c>
      <c r="Y80" s="73">
        <f t="shared" si="12"/>
        <v>1</v>
      </c>
      <c r="Z80" s="73">
        <f t="shared" si="12"/>
        <v>1</v>
      </c>
      <c r="AA80" s="73">
        <f t="shared" si="12"/>
        <v>1</v>
      </c>
      <c r="AB80" s="73">
        <f t="shared" si="12"/>
        <v>0.99999999999999989</v>
      </c>
      <c r="AC80" s="73">
        <f t="shared" si="12"/>
        <v>1</v>
      </c>
      <c r="AD80" s="73">
        <f t="shared" si="12"/>
        <v>1</v>
      </c>
      <c r="AE80" s="73">
        <f t="shared" si="12"/>
        <v>1</v>
      </c>
      <c r="AF80" s="73">
        <f t="shared" si="12"/>
        <v>1</v>
      </c>
      <c r="AG80" s="73">
        <f t="shared" si="12"/>
        <v>1</v>
      </c>
      <c r="AH80" s="73">
        <f t="shared" si="12"/>
        <v>0.99999999999999989</v>
      </c>
      <c r="AI80" s="73">
        <f t="shared" si="12"/>
        <v>1</v>
      </c>
      <c r="AJ80" s="73">
        <f t="shared" si="12"/>
        <v>1</v>
      </c>
    </row>
    <row r="81" spans="1:36">
      <c r="A81" s="52" t="s">
        <v>30</v>
      </c>
      <c r="B81" s="18" t="s">
        <v>17</v>
      </c>
      <c r="C81" s="17" t="s">
        <v>42</v>
      </c>
      <c r="D81" s="52" t="s">
        <v>43</v>
      </c>
      <c r="E81" s="52" t="s">
        <v>44</v>
      </c>
      <c r="F81" s="20"/>
      <c r="G81" s="48"/>
      <c r="H81" s="72">
        <v>9.2592592592592587E-2</v>
      </c>
      <c r="I81" s="72">
        <v>0.12779552715654952</v>
      </c>
      <c r="J81" s="72">
        <v>0.12063492063492064</v>
      </c>
      <c r="K81" s="72">
        <v>6.25E-2</v>
      </c>
      <c r="L81" s="72">
        <v>0.13375796178343949</v>
      </c>
      <c r="M81" s="72">
        <v>0.12735849056603774</v>
      </c>
      <c r="N81" s="72">
        <v>0.125</v>
      </c>
      <c r="O81" s="72">
        <v>0.14057507987220447</v>
      </c>
      <c r="P81" s="72">
        <v>7.2463768115942032E-2</v>
      </c>
      <c r="Q81" s="72">
        <v>0.16507177033492823</v>
      </c>
      <c r="R81" s="72">
        <v>6.5420560747663545E-2</v>
      </c>
      <c r="S81" s="72">
        <v>7.3972602739726029E-2</v>
      </c>
      <c r="T81" s="72">
        <v>8.8235294117647065E-2</v>
      </c>
      <c r="U81" s="72">
        <v>0.13304721030042918</v>
      </c>
      <c r="V81" s="72">
        <v>8.8082901554404139E-2</v>
      </c>
      <c r="W81" s="72">
        <v>7.418397626112759E-2</v>
      </c>
      <c r="X81" s="72">
        <v>0.12882096069868995</v>
      </c>
      <c r="Y81" s="72">
        <v>0.109375</v>
      </c>
      <c r="Z81" s="72">
        <v>6.1728395061728392E-2</v>
      </c>
      <c r="AA81" s="72">
        <v>6.25E-2</v>
      </c>
      <c r="AB81" s="72">
        <v>9.7222222222222224E-2</v>
      </c>
      <c r="AC81" s="72">
        <v>0.15189873417721519</v>
      </c>
      <c r="AD81" s="72">
        <v>0.1111111111111111</v>
      </c>
      <c r="AE81" s="72">
        <v>8.3333333333333329E-2</v>
      </c>
      <c r="AF81" s="72">
        <v>7.2916666666666671E-2</v>
      </c>
      <c r="AG81" s="72">
        <v>0.10290237467018469</v>
      </c>
      <c r="AH81" s="72">
        <v>0.1164021164021164</v>
      </c>
      <c r="AI81" s="72">
        <v>0.11855670103092783</v>
      </c>
      <c r="AJ81" s="72">
        <v>0.10362694300518134</v>
      </c>
    </row>
    <row r="82" spans="1:36">
      <c r="A82" s="52" t="s">
        <v>30</v>
      </c>
      <c r="B82" s="18" t="s">
        <v>17</v>
      </c>
      <c r="C82" s="17" t="s">
        <v>42</v>
      </c>
      <c r="D82" s="52" t="s">
        <v>45</v>
      </c>
      <c r="E82" s="52" t="s">
        <v>46</v>
      </c>
      <c r="F82" s="20"/>
      <c r="G82" s="48"/>
      <c r="H82" s="72">
        <v>8.8888888888888892E-2</v>
      </c>
      <c r="I82" s="72">
        <v>0.14376996805111822</v>
      </c>
      <c r="J82" s="72">
        <v>0.1492063492063492</v>
      </c>
      <c r="K82" s="72">
        <v>0.125</v>
      </c>
      <c r="L82" s="72">
        <v>0.15286624203821655</v>
      </c>
      <c r="M82" s="72">
        <v>0.12735849056603774</v>
      </c>
      <c r="N82" s="72">
        <v>5.6818181818181816E-2</v>
      </c>
      <c r="O82" s="72">
        <v>8.9456869009584661E-2</v>
      </c>
      <c r="P82" s="72">
        <v>0.13768115942028986</v>
      </c>
      <c r="Q82" s="72">
        <v>7.6555023923444973E-2</v>
      </c>
      <c r="R82" s="72">
        <v>7.476635514018691E-2</v>
      </c>
      <c r="S82" s="72">
        <v>0.13972602739726028</v>
      </c>
      <c r="T82" s="72">
        <v>7.3529411764705885E-2</v>
      </c>
      <c r="U82" s="72">
        <v>7.7253218884120178E-2</v>
      </c>
      <c r="V82" s="72">
        <v>5.6994818652849742E-2</v>
      </c>
      <c r="W82" s="72">
        <v>0.1394658753709199</v>
      </c>
      <c r="X82" s="72">
        <v>8.296943231441048E-2</v>
      </c>
      <c r="Y82" s="72">
        <v>0.1875</v>
      </c>
      <c r="Z82" s="72">
        <v>0.16049382716049382</v>
      </c>
      <c r="AA82" s="72">
        <v>0.15625</v>
      </c>
      <c r="AB82" s="72">
        <v>0.15277777777777779</v>
      </c>
      <c r="AC82" s="72">
        <v>0.12658227848101267</v>
      </c>
      <c r="AD82" s="72">
        <v>0.18518518518518517</v>
      </c>
      <c r="AE82" s="72">
        <v>6.25E-2</v>
      </c>
      <c r="AF82" s="72">
        <v>0.11458333333333333</v>
      </c>
      <c r="AG82" s="72">
        <v>6.3324538258575203E-2</v>
      </c>
      <c r="AH82" s="72">
        <v>6.6137566137566134E-2</v>
      </c>
      <c r="AI82" s="72">
        <v>6.7010309278350513E-2</v>
      </c>
      <c r="AJ82" s="72">
        <v>6.2176165803108807E-2</v>
      </c>
    </row>
    <row r="83" spans="1:36">
      <c r="A83" s="52" t="s">
        <v>30</v>
      </c>
      <c r="B83" s="18" t="s">
        <v>17</v>
      </c>
      <c r="C83" s="17" t="s">
        <v>42</v>
      </c>
      <c r="D83" s="52" t="s">
        <v>47</v>
      </c>
      <c r="E83" s="52" t="s">
        <v>48</v>
      </c>
      <c r="F83" s="20"/>
      <c r="G83" s="48"/>
      <c r="H83" s="72">
        <v>0.14814814814814814</v>
      </c>
      <c r="I83" s="72">
        <v>0.11182108626198083</v>
      </c>
      <c r="J83" s="72">
        <v>0.1492063492063492</v>
      </c>
      <c r="K83" s="72">
        <v>0.140625</v>
      </c>
      <c r="L83" s="72">
        <v>0.14968152866242038</v>
      </c>
      <c r="M83" s="72">
        <v>0.11320754716981132</v>
      </c>
      <c r="N83" s="72">
        <v>0.16287878787878787</v>
      </c>
      <c r="O83" s="72">
        <v>0.1757188498402556</v>
      </c>
      <c r="P83" s="72">
        <v>0.13768115942028986</v>
      </c>
      <c r="Q83" s="72">
        <v>0.14354066985645933</v>
      </c>
      <c r="R83" s="72">
        <v>0.18691588785046728</v>
      </c>
      <c r="S83" s="72">
        <v>0.10684931506849316</v>
      </c>
      <c r="T83" s="72">
        <v>0.11764705882352941</v>
      </c>
      <c r="U83" s="72">
        <v>0.19313304721030042</v>
      </c>
      <c r="V83" s="72">
        <v>0.13471502590673576</v>
      </c>
      <c r="W83" s="72">
        <v>0.10682492581602374</v>
      </c>
      <c r="X83" s="72">
        <v>9.3886462882096067E-2</v>
      </c>
      <c r="Y83" s="72">
        <v>7.8125E-2</v>
      </c>
      <c r="Z83" s="72">
        <v>0.19753086419753085</v>
      </c>
      <c r="AA83" s="72">
        <v>0.1875</v>
      </c>
      <c r="AB83" s="72">
        <v>0.16666666666666666</v>
      </c>
      <c r="AC83" s="72">
        <v>0.22784810126582278</v>
      </c>
      <c r="AD83" s="72">
        <v>0.1728395061728395</v>
      </c>
      <c r="AE83" s="72">
        <v>8.3333333333333329E-2</v>
      </c>
      <c r="AF83" s="72">
        <v>0.125</v>
      </c>
      <c r="AG83" s="72">
        <v>0.12401055408970976</v>
      </c>
      <c r="AH83" s="72">
        <v>0.13227513227513227</v>
      </c>
      <c r="AI83" s="72">
        <v>0.13402061855670103</v>
      </c>
      <c r="AJ83" s="72">
        <v>0.12435233160621761</v>
      </c>
    </row>
    <row r="84" spans="1:36">
      <c r="A84" s="52" t="s">
        <v>30</v>
      </c>
      <c r="B84" s="18" t="s">
        <v>17</v>
      </c>
      <c r="C84" s="17" t="s">
        <v>42</v>
      </c>
      <c r="D84" s="52" t="s">
        <v>49</v>
      </c>
      <c r="E84" s="52" t="s">
        <v>50</v>
      </c>
      <c r="F84" s="20"/>
      <c r="G84" s="48"/>
      <c r="H84" s="72">
        <v>0.17037037037037037</v>
      </c>
      <c r="I84" s="72">
        <v>0.1182108626198083</v>
      </c>
      <c r="J84" s="72">
        <v>9.5238095238095233E-2</v>
      </c>
      <c r="K84" s="72">
        <v>9.375E-2</v>
      </c>
      <c r="L84" s="72">
        <v>9.2356687898089165E-2</v>
      </c>
      <c r="M84" s="72">
        <v>0.11792452830188679</v>
      </c>
      <c r="N84" s="72">
        <v>0.23484848484848486</v>
      </c>
      <c r="O84" s="72">
        <v>0.15974440894568689</v>
      </c>
      <c r="P84" s="72">
        <v>0.11594202898550725</v>
      </c>
      <c r="Q84" s="72">
        <v>8.8516746411483258E-2</v>
      </c>
      <c r="R84" s="72">
        <v>6.5420560747663545E-2</v>
      </c>
      <c r="S84" s="72">
        <v>0.15616438356164383</v>
      </c>
      <c r="T84" s="72">
        <v>0.19117647058823528</v>
      </c>
      <c r="U84" s="72">
        <v>5.5793991416309016E-2</v>
      </c>
      <c r="V84" s="72">
        <v>0.20207253886010362</v>
      </c>
      <c r="W84" s="72">
        <v>0.15727002967359049</v>
      </c>
      <c r="X84" s="72">
        <v>0.23362445414847161</v>
      </c>
      <c r="Y84" s="72">
        <v>7.8125E-2</v>
      </c>
      <c r="Z84" s="72">
        <v>7.407407407407407E-2</v>
      </c>
      <c r="AA84" s="72">
        <v>7.8125E-2</v>
      </c>
      <c r="AB84" s="72">
        <v>8.3333333333333329E-2</v>
      </c>
      <c r="AC84" s="72">
        <v>8.8607594936708861E-2</v>
      </c>
      <c r="AD84" s="72">
        <v>9.8765432098765427E-2</v>
      </c>
      <c r="AE84" s="72">
        <v>0.2986111111111111</v>
      </c>
      <c r="AF84" s="72">
        <v>0.23958333333333334</v>
      </c>
      <c r="AG84" s="72">
        <v>0.17678100263852242</v>
      </c>
      <c r="AH84" s="72">
        <v>0.21164021164021163</v>
      </c>
      <c r="AI84" s="72">
        <v>0.21134020618556701</v>
      </c>
      <c r="AJ84" s="72">
        <v>0.17616580310880828</v>
      </c>
    </row>
    <row r="85" spans="1:36">
      <c r="A85" s="52" t="s">
        <v>30</v>
      </c>
      <c r="B85" s="18" t="s">
        <v>17</v>
      </c>
      <c r="C85" s="17" t="s">
        <v>42</v>
      </c>
      <c r="D85" s="52" t="s">
        <v>51</v>
      </c>
      <c r="E85" s="52" t="s">
        <v>52</v>
      </c>
      <c r="F85" s="20"/>
      <c r="G85" s="48"/>
      <c r="H85" s="72">
        <v>8.5185185185185183E-2</v>
      </c>
      <c r="I85" s="72">
        <v>6.3897763578274758E-2</v>
      </c>
      <c r="J85" s="72">
        <v>0.12380952380952381</v>
      </c>
      <c r="K85" s="72">
        <v>0.125</v>
      </c>
      <c r="L85" s="72">
        <v>7.0063694267515922E-2</v>
      </c>
      <c r="M85" s="72">
        <v>8.0188679245283015E-2</v>
      </c>
      <c r="N85" s="72">
        <v>5.6818181818181816E-2</v>
      </c>
      <c r="O85" s="72">
        <v>5.4313099041533544E-2</v>
      </c>
      <c r="P85" s="72">
        <v>0.12318840579710146</v>
      </c>
      <c r="Q85" s="72">
        <v>8.3732057416267949E-2</v>
      </c>
      <c r="R85" s="72">
        <v>7.476635514018691E-2</v>
      </c>
      <c r="S85" s="72">
        <v>7.6712328767123292E-2</v>
      </c>
      <c r="T85" s="72">
        <v>5.8823529411764705E-2</v>
      </c>
      <c r="U85" s="72">
        <v>5.5793991416309016E-2</v>
      </c>
      <c r="V85" s="72">
        <v>5.181347150259067E-2</v>
      </c>
      <c r="W85" s="72">
        <v>7.71513353115727E-2</v>
      </c>
      <c r="X85" s="72">
        <v>9.8253275109170299E-2</v>
      </c>
      <c r="Y85" s="72">
        <v>0.109375</v>
      </c>
      <c r="Z85" s="72">
        <v>0.1111111111111111</v>
      </c>
      <c r="AA85" s="72">
        <v>0.109375</v>
      </c>
      <c r="AB85" s="72">
        <v>0.1388888888888889</v>
      </c>
      <c r="AC85" s="72">
        <v>8.8607594936708861E-2</v>
      </c>
      <c r="AD85" s="72">
        <v>9.8765432098765427E-2</v>
      </c>
      <c r="AE85" s="72">
        <v>9.0277777777777776E-2</v>
      </c>
      <c r="AF85" s="72">
        <v>0.11458333333333333</v>
      </c>
      <c r="AG85" s="72">
        <v>9.2348284960422161E-2</v>
      </c>
      <c r="AH85" s="72">
        <v>7.1428571428571425E-2</v>
      </c>
      <c r="AI85" s="72">
        <v>7.2164948453608241E-2</v>
      </c>
      <c r="AJ85" s="72">
        <v>9.3264248704663211E-2</v>
      </c>
    </row>
    <row r="86" spans="1:36">
      <c r="A86" s="52" t="s">
        <v>30</v>
      </c>
      <c r="B86" s="18" t="s">
        <v>17</v>
      </c>
      <c r="C86" s="17" t="s">
        <v>42</v>
      </c>
      <c r="D86" s="52" t="s">
        <v>53</v>
      </c>
      <c r="E86" s="52" t="s">
        <v>54</v>
      </c>
      <c r="F86" s="20"/>
      <c r="G86" s="48"/>
      <c r="H86" s="72">
        <v>0.14444444444444443</v>
      </c>
      <c r="I86" s="72">
        <v>0.12460063897763578</v>
      </c>
      <c r="J86" s="72">
        <v>6.6666666666666666E-2</v>
      </c>
      <c r="K86" s="72">
        <v>0.109375</v>
      </c>
      <c r="L86" s="72">
        <v>0.15286624203821655</v>
      </c>
      <c r="M86" s="72">
        <v>0.11320754716981132</v>
      </c>
      <c r="N86" s="72">
        <v>0.15909090909090909</v>
      </c>
      <c r="O86" s="72">
        <v>0.14057507987220447</v>
      </c>
      <c r="P86" s="72">
        <v>0.14492753623188406</v>
      </c>
      <c r="Q86" s="72">
        <v>0.12918660287081341</v>
      </c>
      <c r="R86" s="72">
        <v>0.16822429906542055</v>
      </c>
      <c r="S86" s="72">
        <v>0.11232876712328767</v>
      </c>
      <c r="T86" s="72">
        <v>0.19117647058823528</v>
      </c>
      <c r="U86" s="72">
        <v>0.12017167381974249</v>
      </c>
      <c r="V86" s="72">
        <v>0.12953367875647667</v>
      </c>
      <c r="W86" s="72">
        <v>0.11275964391691394</v>
      </c>
      <c r="X86" s="72">
        <v>0.1331877729257642</v>
      </c>
      <c r="Y86" s="72">
        <v>0.140625</v>
      </c>
      <c r="Z86" s="72">
        <v>8.6419753086419748E-2</v>
      </c>
      <c r="AA86" s="72">
        <v>7.8125E-2</v>
      </c>
      <c r="AB86" s="72">
        <v>9.7222222222222224E-2</v>
      </c>
      <c r="AC86" s="72">
        <v>0.13924050632911392</v>
      </c>
      <c r="AD86" s="72">
        <v>9.8765432098765427E-2</v>
      </c>
      <c r="AE86" s="72">
        <v>0.18055555555555555</v>
      </c>
      <c r="AF86" s="72">
        <v>9.375E-2</v>
      </c>
      <c r="AG86" s="72">
        <v>0.19261213720316622</v>
      </c>
      <c r="AH86" s="72">
        <v>0.13756613756613756</v>
      </c>
      <c r="AI86" s="72">
        <v>0.13402061855670103</v>
      </c>
      <c r="AJ86" s="72">
        <v>0.19170984455958548</v>
      </c>
    </row>
    <row r="87" spans="1:36">
      <c r="A87" s="52" t="s">
        <v>30</v>
      </c>
      <c r="B87" s="18" t="s">
        <v>17</v>
      </c>
      <c r="C87" s="17" t="s">
        <v>42</v>
      </c>
      <c r="D87" s="52" t="s">
        <v>55</v>
      </c>
      <c r="E87" s="52" t="s">
        <v>56</v>
      </c>
      <c r="F87" s="20"/>
      <c r="G87" s="48"/>
      <c r="H87" s="72">
        <v>0.16296296296296298</v>
      </c>
      <c r="I87" s="72">
        <v>0.20766773162939298</v>
      </c>
      <c r="J87" s="72">
        <v>0.20634920634920634</v>
      </c>
      <c r="K87" s="72">
        <v>0.21875</v>
      </c>
      <c r="L87" s="72">
        <v>0.17197452229299362</v>
      </c>
      <c r="M87" s="72">
        <v>0.20754716981132076</v>
      </c>
      <c r="N87" s="72">
        <v>0.12878787878787878</v>
      </c>
      <c r="O87" s="72">
        <v>0.15335463258785942</v>
      </c>
      <c r="P87" s="72">
        <v>0.12318840579710146</v>
      </c>
      <c r="Q87" s="72">
        <v>0.17464114832535885</v>
      </c>
      <c r="R87" s="72">
        <v>0.21495327102803738</v>
      </c>
      <c r="S87" s="72">
        <v>0.21369863013698631</v>
      </c>
      <c r="T87" s="72">
        <v>0.17647058823529413</v>
      </c>
      <c r="U87" s="72">
        <v>0.26609442060085836</v>
      </c>
      <c r="V87" s="72">
        <v>0.21761658031088082</v>
      </c>
      <c r="W87" s="72">
        <v>0.21364985163204747</v>
      </c>
      <c r="X87" s="72">
        <v>0.11790393013100436</v>
      </c>
      <c r="Y87" s="72">
        <v>0.203125</v>
      </c>
      <c r="Z87" s="72">
        <v>0.23456790123456789</v>
      </c>
      <c r="AA87" s="72">
        <v>0.234375</v>
      </c>
      <c r="AB87" s="72">
        <v>0.16666666666666666</v>
      </c>
      <c r="AC87" s="72">
        <v>0.11392405063291139</v>
      </c>
      <c r="AD87" s="72">
        <v>0.14814814814814814</v>
      </c>
      <c r="AE87" s="72">
        <v>0.125</v>
      </c>
      <c r="AF87" s="72">
        <v>0.13541666666666666</v>
      </c>
      <c r="AG87" s="72">
        <v>0.15303430079155672</v>
      </c>
      <c r="AH87" s="72">
        <v>0.10582010582010581</v>
      </c>
      <c r="AI87" s="72">
        <v>0.10309278350515463</v>
      </c>
      <c r="AJ87" s="72">
        <v>0.15544041450777202</v>
      </c>
    </row>
    <row r="88" spans="1:36">
      <c r="A88" s="52" t="s">
        <v>30</v>
      </c>
      <c r="B88" s="18" t="s">
        <v>17</v>
      </c>
      <c r="C88" s="17" t="s">
        <v>42</v>
      </c>
      <c r="D88" s="52" t="s">
        <v>57</v>
      </c>
      <c r="E88" s="52" t="s">
        <v>58</v>
      </c>
      <c r="F88" s="20"/>
      <c r="G88" s="48"/>
      <c r="H88" s="72">
        <v>0.10740740740740741</v>
      </c>
      <c r="I88" s="72">
        <v>0.10223642172523961</v>
      </c>
      <c r="J88" s="72">
        <v>8.8888888888888892E-2</v>
      </c>
      <c r="K88" s="72">
        <v>0.125</v>
      </c>
      <c r="L88" s="72">
        <v>7.6433121019108277E-2</v>
      </c>
      <c r="M88" s="72">
        <v>0.11320754716981132</v>
      </c>
      <c r="N88" s="72">
        <v>7.575757575757576E-2</v>
      </c>
      <c r="O88" s="72">
        <v>8.6261980830670923E-2</v>
      </c>
      <c r="P88" s="72">
        <v>0.14492753623188406</v>
      </c>
      <c r="Q88" s="72">
        <v>0.13875598086124402</v>
      </c>
      <c r="R88" s="72">
        <v>0.14953271028037382</v>
      </c>
      <c r="S88" s="72">
        <v>0.12054794520547946</v>
      </c>
      <c r="T88" s="72">
        <v>0.10294117647058823</v>
      </c>
      <c r="U88" s="72">
        <v>9.8712446351931327E-2</v>
      </c>
      <c r="V88" s="72">
        <v>0.11917098445595854</v>
      </c>
      <c r="W88" s="72">
        <v>0.11869436201780416</v>
      </c>
      <c r="X88" s="72">
        <v>0.11135371179039301</v>
      </c>
      <c r="Y88" s="72">
        <v>9.375E-2</v>
      </c>
      <c r="Z88" s="72">
        <v>7.407407407407407E-2</v>
      </c>
      <c r="AA88" s="72">
        <v>9.375E-2</v>
      </c>
      <c r="AB88" s="72">
        <v>9.7222222222222224E-2</v>
      </c>
      <c r="AC88" s="72">
        <v>6.3291139240506333E-2</v>
      </c>
      <c r="AD88" s="72">
        <v>8.6419753086419748E-2</v>
      </c>
      <c r="AE88" s="72">
        <v>7.6388888888888895E-2</v>
      </c>
      <c r="AF88" s="72">
        <v>0.10416666666666667</v>
      </c>
      <c r="AG88" s="72">
        <v>9.498680738786279E-2</v>
      </c>
      <c r="AH88" s="72">
        <v>0.15873015873015872</v>
      </c>
      <c r="AI88" s="72">
        <v>0.15979381443298968</v>
      </c>
      <c r="AJ88" s="72">
        <v>9.3264248704663211E-2</v>
      </c>
    </row>
    <row r="89" spans="1:36" s="26" customFormat="1">
      <c r="A89" s="53"/>
      <c r="B89" s="23"/>
      <c r="C89" s="22"/>
      <c r="D89" s="53"/>
      <c r="E89" s="53"/>
      <c r="F89" s="37"/>
      <c r="G89" s="51"/>
      <c r="H89" s="73">
        <f>SUM(H81:H88)</f>
        <v>1</v>
      </c>
      <c r="I89" s="73">
        <f t="shared" ref="I89:AJ89" si="13">SUM(I81:I88)</f>
        <v>0.99999999999999989</v>
      </c>
      <c r="J89" s="73">
        <f t="shared" si="13"/>
        <v>0.99999999999999989</v>
      </c>
      <c r="K89" s="73">
        <f t="shared" si="13"/>
        <v>1</v>
      </c>
      <c r="L89" s="73">
        <f t="shared" si="13"/>
        <v>0.99999999999999989</v>
      </c>
      <c r="M89" s="73">
        <f t="shared" si="13"/>
        <v>1</v>
      </c>
      <c r="N89" s="73">
        <f t="shared" si="13"/>
        <v>1</v>
      </c>
      <c r="O89" s="73">
        <f t="shared" si="13"/>
        <v>1</v>
      </c>
      <c r="P89" s="73">
        <f t="shared" si="13"/>
        <v>1</v>
      </c>
      <c r="Q89" s="73">
        <f t="shared" si="13"/>
        <v>1</v>
      </c>
      <c r="R89" s="73">
        <f t="shared" si="13"/>
        <v>1</v>
      </c>
      <c r="S89" s="73">
        <f t="shared" si="13"/>
        <v>1</v>
      </c>
      <c r="T89" s="73">
        <f t="shared" si="13"/>
        <v>1</v>
      </c>
      <c r="U89" s="73">
        <f t="shared" si="13"/>
        <v>1</v>
      </c>
      <c r="V89" s="73">
        <f t="shared" si="13"/>
        <v>1</v>
      </c>
      <c r="W89" s="73">
        <f t="shared" si="13"/>
        <v>0.99999999999999989</v>
      </c>
      <c r="X89" s="73">
        <f t="shared" si="13"/>
        <v>0.99999999999999989</v>
      </c>
      <c r="Y89" s="73">
        <f t="shared" si="13"/>
        <v>1</v>
      </c>
      <c r="Z89" s="73">
        <f t="shared" si="13"/>
        <v>0.99999999999999989</v>
      </c>
      <c r="AA89" s="73">
        <f t="shared" si="13"/>
        <v>1</v>
      </c>
      <c r="AB89" s="73">
        <f t="shared" si="13"/>
        <v>0.99999999999999989</v>
      </c>
      <c r="AC89" s="73">
        <f t="shared" si="13"/>
        <v>1</v>
      </c>
      <c r="AD89" s="73">
        <f t="shared" si="13"/>
        <v>1</v>
      </c>
      <c r="AE89" s="73">
        <f t="shared" si="13"/>
        <v>1</v>
      </c>
      <c r="AF89" s="73">
        <f t="shared" si="13"/>
        <v>1</v>
      </c>
      <c r="AG89" s="73">
        <f t="shared" si="13"/>
        <v>1</v>
      </c>
      <c r="AH89" s="73">
        <f t="shared" si="13"/>
        <v>0.99999999999999989</v>
      </c>
      <c r="AI89" s="73">
        <f t="shared" si="13"/>
        <v>0.99999999999999989</v>
      </c>
      <c r="AJ89" s="73">
        <f t="shared" si="13"/>
        <v>1</v>
      </c>
    </row>
    <row r="90" spans="1:36" ht="22.5">
      <c r="A90" s="54" t="s">
        <v>148</v>
      </c>
      <c r="B90" s="55" t="s">
        <v>138</v>
      </c>
      <c r="C90" s="56" t="s">
        <v>139</v>
      </c>
      <c r="D90" s="57" t="s">
        <v>149</v>
      </c>
      <c r="E90" s="57" t="s">
        <v>150</v>
      </c>
      <c r="F90" s="20"/>
      <c r="G90" s="74"/>
      <c r="H90" s="72">
        <v>0.32258064516129031</v>
      </c>
      <c r="I90" s="72">
        <v>0.32214765100671139</v>
      </c>
      <c r="J90" s="72">
        <v>0.32214765100671139</v>
      </c>
      <c r="K90" s="72">
        <v>0.32258064516129031</v>
      </c>
      <c r="L90" s="72">
        <v>0.32214765100671139</v>
      </c>
      <c r="M90" s="72">
        <v>0.32</v>
      </c>
      <c r="N90" s="72">
        <v>0.32258064516129031</v>
      </c>
      <c r="O90" s="72">
        <v>0.32214765100671139</v>
      </c>
      <c r="P90" s="72">
        <v>0.31818181818181818</v>
      </c>
      <c r="Q90" s="72">
        <v>0.31818181818181818</v>
      </c>
      <c r="R90" s="72">
        <v>0.32142857142857145</v>
      </c>
      <c r="S90" s="72">
        <v>0.32142857142857145</v>
      </c>
      <c r="T90" s="72">
        <v>0.4</v>
      </c>
      <c r="U90" s="72">
        <v>0.35245901639344263</v>
      </c>
      <c r="V90" s="72">
        <v>0.35</v>
      </c>
      <c r="W90" s="72">
        <v>0.34883720930232559</v>
      </c>
      <c r="X90" s="72">
        <v>0.36842105263157893</v>
      </c>
      <c r="Y90" s="72">
        <v>0.58974358974358976</v>
      </c>
      <c r="Z90" s="72">
        <v>0.60416666666666663</v>
      </c>
      <c r="AA90" s="72">
        <v>0.5</v>
      </c>
      <c r="AB90" s="72">
        <v>0.44444444444444442</v>
      </c>
      <c r="AC90" s="72">
        <v>0.40816326530612246</v>
      </c>
      <c r="AD90" s="72">
        <v>0.40816326530612246</v>
      </c>
      <c r="AE90" s="72">
        <v>0.40540540540540543</v>
      </c>
      <c r="AF90" s="72">
        <v>0.5</v>
      </c>
      <c r="AG90" s="72">
        <v>0.35025380710659898</v>
      </c>
      <c r="AH90" s="72">
        <v>0.5025380710659898</v>
      </c>
      <c r="AI90" s="72">
        <v>0.4</v>
      </c>
      <c r="AJ90" s="72">
        <v>0.5</v>
      </c>
    </row>
    <row r="91" spans="1:36" ht="22.5">
      <c r="A91" s="54" t="s">
        <v>148</v>
      </c>
      <c r="B91" s="55" t="s">
        <v>138</v>
      </c>
      <c r="C91" s="56" t="s">
        <v>139</v>
      </c>
      <c r="D91" s="57" t="s">
        <v>151</v>
      </c>
      <c r="E91" s="57" t="s">
        <v>152</v>
      </c>
      <c r="F91" s="20"/>
      <c r="G91" s="74"/>
      <c r="H91" s="72">
        <v>0.2661290322580645</v>
      </c>
      <c r="I91" s="72">
        <v>0.26845637583892618</v>
      </c>
      <c r="J91" s="72">
        <v>0.26845637583892618</v>
      </c>
      <c r="K91" s="72">
        <v>0.25806451612903225</v>
      </c>
      <c r="L91" s="72">
        <v>0.26845637583892618</v>
      </c>
      <c r="M91" s="72">
        <v>0.27</v>
      </c>
      <c r="N91" s="72">
        <v>0.2661290322580645</v>
      </c>
      <c r="O91" s="72">
        <v>0.26845637583892618</v>
      </c>
      <c r="P91" s="72">
        <v>0.27272727272727271</v>
      </c>
      <c r="Q91" s="72">
        <v>0.26767676767676768</v>
      </c>
      <c r="R91" s="72">
        <v>0.26785714285714285</v>
      </c>
      <c r="S91" s="72">
        <v>0.27040816326530615</v>
      </c>
      <c r="T91" s="72">
        <v>0.25714285714285712</v>
      </c>
      <c r="U91" s="72">
        <v>0.27049180327868855</v>
      </c>
      <c r="V91" s="72">
        <v>0.27</v>
      </c>
      <c r="W91" s="72">
        <v>0.26744186046511625</v>
      </c>
      <c r="X91" s="72">
        <v>0.29959514170040485</v>
      </c>
      <c r="Y91" s="72">
        <v>0.17948717948717949</v>
      </c>
      <c r="Z91" s="72">
        <v>0.14583333333333334</v>
      </c>
      <c r="AA91" s="72">
        <v>0.2</v>
      </c>
      <c r="AB91" s="72">
        <v>0.2</v>
      </c>
      <c r="AC91" s="72">
        <v>0.26530612244897961</v>
      </c>
      <c r="AD91" s="72">
        <v>0.26530612244897961</v>
      </c>
      <c r="AE91" s="72">
        <v>0.27027027027027029</v>
      </c>
      <c r="AF91" s="72">
        <v>0.2</v>
      </c>
      <c r="AG91" s="72">
        <v>0.26903553299492383</v>
      </c>
      <c r="AH91" s="72">
        <v>0.19796954314720813</v>
      </c>
      <c r="AI91" s="72">
        <v>0.25</v>
      </c>
      <c r="AJ91" s="72">
        <v>0.2</v>
      </c>
    </row>
    <row r="92" spans="1:36" ht="22.5">
      <c r="A92" s="54" t="s">
        <v>148</v>
      </c>
      <c r="B92" s="55" t="s">
        <v>138</v>
      </c>
      <c r="C92" s="56" t="s">
        <v>139</v>
      </c>
      <c r="D92" s="57" t="s">
        <v>153</v>
      </c>
      <c r="E92" s="57" t="s">
        <v>154</v>
      </c>
      <c r="F92" s="20"/>
      <c r="G92" s="74"/>
      <c r="H92" s="72">
        <v>0.17741935483870969</v>
      </c>
      <c r="I92" s="72">
        <v>0.18120805369127516</v>
      </c>
      <c r="J92" s="72">
        <v>0.18120805369127516</v>
      </c>
      <c r="K92" s="72">
        <v>0.19354838709677419</v>
      </c>
      <c r="L92" s="72">
        <v>0.18120805369127516</v>
      </c>
      <c r="M92" s="72">
        <v>0.18</v>
      </c>
      <c r="N92" s="72">
        <v>0.17741935483870969</v>
      </c>
      <c r="O92" s="72">
        <v>0.18120805369127516</v>
      </c>
      <c r="P92" s="72">
        <v>0.18181818181818182</v>
      </c>
      <c r="Q92" s="72">
        <v>0.18181818181818182</v>
      </c>
      <c r="R92" s="72">
        <v>0.17857142857142858</v>
      </c>
      <c r="S92" s="72">
        <v>0.17857142857142858</v>
      </c>
      <c r="T92" s="72">
        <v>0.11428571428571428</v>
      </c>
      <c r="U92" s="72">
        <v>0.14754098360655737</v>
      </c>
      <c r="V92" s="72">
        <v>0.15</v>
      </c>
      <c r="W92" s="72">
        <v>0.15116279069767441</v>
      </c>
      <c r="X92" s="72">
        <v>0.10121457489878542</v>
      </c>
      <c r="Y92" s="72">
        <v>5.128205128205128E-2</v>
      </c>
      <c r="Z92" s="72">
        <v>0.10416666666666667</v>
      </c>
      <c r="AA92" s="72">
        <v>0.1</v>
      </c>
      <c r="AB92" s="72">
        <v>0.15555555555555556</v>
      </c>
      <c r="AC92" s="72">
        <v>0.10204081632653061</v>
      </c>
      <c r="AD92" s="72">
        <v>0.10204081632653061</v>
      </c>
      <c r="AE92" s="72">
        <v>9.45945945945946E-2</v>
      </c>
      <c r="AF92" s="72">
        <v>0.1</v>
      </c>
      <c r="AG92" s="72">
        <v>0.15228426395939088</v>
      </c>
      <c r="AH92" s="72">
        <v>0.10152284263959391</v>
      </c>
      <c r="AI92" s="72">
        <v>0.15</v>
      </c>
      <c r="AJ92" s="72">
        <v>0.1</v>
      </c>
    </row>
    <row r="93" spans="1:36" ht="22.5">
      <c r="A93" s="54" t="s">
        <v>148</v>
      </c>
      <c r="B93" s="55" t="s">
        <v>138</v>
      </c>
      <c r="C93" s="56" t="s">
        <v>139</v>
      </c>
      <c r="D93" s="57" t="s">
        <v>155</v>
      </c>
      <c r="E93" s="57" t="s">
        <v>156</v>
      </c>
      <c r="F93" s="20"/>
      <c r="G93" s="74"/>
      <c r="H93" s="72">
        <v>0.23387096774193547</v>
      </c>
      <c r="I93" s="72">
        <v>0.22818791946308725</v>
      </c>
      <c r="J93" s="72">
        <v>0.22818791946308725</v>
      </c>
      <c r="K93" s="72">
        <v>0.22580645161290322</v>
      </c>
      <c r="L93" s="72">
        <v>0.22818791946308725</v>
      </c>
      <c r="M93" s="72">
        <v>0.23</v>
      </c>
      <c r="N93" s="72">
        <v>0.23387096774193547</v>
      </c>
      <c r="O93" s="72">
        <v>0.22818791946308725</v>
      </c>
      <c r="P93" s="72">
        <v>0.22727272727272727</v>
      </c>
      <c r="Q93" s="72">
        <v>0.23232323232323232</v>
      </c>
      <c r="R93" s="72">
        <v>0.23214285714285715</v>
      </c>
      <c r="S93" s="72">
        <v>0.22959183673469388</v>
      </c>
      <c r="T93" s="72">
        <v>0.22857142857142856</v>
      </c>
      <c r="U93" s="72">
        <v>0.22950819672131148</v>
      </c>
      <c r="V93" s="72">
        <v>0.23</v>
      </c>
      <c r="W93" s="72">
        <v>0.23255813953488372</v>
      </c>
      <c r="X93" s="72">
        <v>0.23076923076923078</v>
      </c>
      <c r="Y93" s="72">
        <v>0.17948717948717949</v>
      </c>
      <c r="Z93" s="72">
        <v>0.14583333333333334</v>
      </c>
      <c r="AA93" s="72">
        <v>0.2</v>
      </c>
      <c r="AB93" s="72">
        <v>0.2</v>
      </c>
      <c r="AC93" s="72">
        <v>0.22448979591836735</v>
      </c>
      <c r="AD93" s="72">
        <v>0.22448979591836735</v>
      </c>
      <c r="AE93" s="72">
        <v>0.22972972972972974</v>
      </c>
      <c r="AF93" s="72">
        <v>0.2</v>
      </c>
      <c r="AG93" s="72">
        <v>0.22842639593908629</v>
      </c>
      <c r="AH93" s="72">
        <v>0.19796954314720813</v>
      </c>
      <c r="AI93" s="72">
        <v>0.2</v>
      </c>
      <c r="AJ93" s="72">
        <v>0.2</v>
      </c>
    </row>
    <row r="94" spans="1:36" s="26" customFormat="1">
      <c r="A94" s="58"/>
      <c r="B94" s="59"/>
      <c r="C94" s="60"/>
      <c r="D94" s="61"/>
      <c r="E94" s="61"/>
      <c r="F94" s="37"/>
      <c r="G94" s="38"/>
      <c r="H94" s="73">
        <f>SUM(H90:H93)</f>
        <v>1</v>
      </c>
      <c r="I94" s="73">
        <f t="shared" ref="I94:AJ94" si="14">SUM(I90:I93)</f>
        <v>1</v>
      </c>
      <c r="J94" s="73">
        <f t="shared" si="14"/>
        <v>1</v>
      </c>
      <c r="K94" s="73">
        <f t="shared" si="14"/>
        <v>1</v>
      </c>
      <c r="L94" s="73">
        <f t="shared" si="14"/>
        <v>1</v>
      </c>
      <c r="M94" s="73">
        <f t="shared" si="14"/>
        <v>1</v>
      </c>
      <c r="N94" s="73">
        <f t="shared" si="14"/>
        <v>1</v>
      </c>
      <c r="O94" s="73">
        <f t="shared" si="14"/>
        <v>1</v>
      </c>
      <c r="P94" s="73">
        <f t="shared" si="14"/>
        <v>1</v>
      </c>
      <c r="Q94" s="73">
        <f t="shared" si="14"/>
        <v>1</v>
      </c>
      <c r="R94" s="73">
        <f t="shared" si="14"/>
        <v>1</v>
      </c>
      <c r="S94" s="73">
        <f t="shared" si="14"/>
        <v>1</v>
      </c>
      <c r="T94" s="73">
        <f t="shared" si="14"/>
        <v>1</v>
      </c>
      <c r="U94" s="73">
        <f t="shared" si="14"/>
        <v>1</v>
      </c>
      <c r="V94" s="73">
        <f t="shared" si="14"/>
        <v>1</v>
      </c>
      <c r="W94" s="73">
        <f t="shared" si="14"/>
        <v>1</v>
      </c>
      <c r="X94" s="73">
        <f t="shared" si="14"/>
        <v>1</v>
      </c>
      <c r="Y94" s="73">
        <f t="shared" si="14"/>
        <v>1</v>
      </c>
      <c r="Z94" s="73">
        <f t="shared" si="14"/>
        <v>1</v>
      </c>
      <c r="AA94" s="73">
        <f t="shared" si="14"/>
        <v>1</v>
      </c>
      <c r="AB94" s="73">
        <f t="shared" si="14"/>
        <v>1</v>
      </c>
      <c r="AC94" s="73">
        <f t="shared" si="14"/>
        <v>1</v>
      </c>
      <c r="AD94" s="73">
        <f t="shared" si="14"/>
        <v>1</v>
      </c>
      <c r="AE94" s="73">
        <f t="shared" si="14"/>
        <v>1</v>
      </c>
      <c r="AF94" s="73">
        <f t="shared" si="14"/>
        <v>1</v>
      </c>
      <c r="AG94" s="73">
        <f t="shared" si="14"/>
        <v>1</v>
      </c>
      <c r="AH94" s="73">
        <f t="shared" si="14"/>
        <v>1</v>
      </c>
      <c r="AI94" s="73">
        <f t="shared" si="14"/>
        <v>1</v>
      </c>
      <c r="AJ94" s="73">
        <f t="shared" si="14"/>
        <v>1</v>
      </c>
    </row>
    <row r="95" spans="1:36">
      <c r="A95" s="62" t="s">
        <v>32</v>
      </c>
      <c r="B95" s="55" t="s">
        <v>138</v>
      </c>
      <c r="C95" s="56" t="s">
        <v>139</v>
      </c>
      <c r="D95" s="63" t="s">
        <v>140</v>
      </c>
      <c r="E95" s="63" t="s">
        <v>141</v>
      </c>
      <c r="F95" s="20"/>
      <c r="G95" s="74"/>
      <c r="H95" s="72">
        <v>0.28859060402684567</v>
      </c>
      <c r="I95" s="72">
        <v>0.29050279329608941</v>
      </c>
      <c r="J95" s="72">
        <v>0.29050279329608941</v>
      </c>
      <c r="K95" s="72">
        <v>0.28947368421052633</v>
      </c>
      <c r="L95" s="72">
        <v>0.29050279329608941</v>
      </c>
      <c r="M95" s="72">
        <v>0.29166666666666669</v>
      </c>
      <c r="N95" s="72">
        <v>0.28859060402684567</v>
      </c>
      <c r="O95" s="72">
        <v>0.29050279329608941</v>
      </c>
      <c r="P95" s="72">
        <v>0.29113924050632911</v>
      </c>
      <c r="Q95" s="72">
        <v>0.29957805907172996</v>
      </c>
      <c r="R95" s="72">
        <v>0.29850746268656714</v>
      </c>
      <c r="S95" s="72">
        <v>0.29957805907172996</v>
      </c>
      <c r="T95" s="72">
        <v>0.29268292682926828</v>
      </c>
      <c r="U95" s="72">
        <v>0.29729729729729731</v>
      </c>
      <c r="V95" s="72">
        <v>0.29661016949152541</v>
      </c>
      <c r="W95" s="72">
        <v>0.29807692307692307</v>
      </c>
      <c r="X95" s="72">
        <v>0.35135135135135137</v>
      </c>
      <c r="Y95" s="72">
        <v>0.34693877551020408</v>
      </c>
      <c r="Z95" s="72">
        <v>0.35483870967741937</v>
      </c>
      <c r="AA95" s="72">
        <v>0.34693877551020408</v>
      </c>
      <c r="AB95" s="72">
        <v>0.34545454545454546</v>
      </c>
      <c r="AC95" s="72">
        <v>0.35483870967741937</v>
      </c>
      <c r="AD95" s="72">
        <v>0.35483870967741937</v>
      </c>
      <c r="AE95" s="72">
        <v>0.2808988764044944</v>
      </c>
      <c r="AF95" s="72">
        <v>0.28813559322033899</v>
      </c>
      <c r="AG95" s="72">
        <v>0.27848101265822783</v>
      </c>
      <c r="AH95" s="72">
        <v>0.27848101265822783</v>
      </c>
      <c r="AI95" s="72">
        <v>0.35</v>
      </c>
      <c r="AJ95" s="72">
        <v>0.27731092436974791</v>
      </c>
    </row>
    <row r="96" spans="1:36">
      <c r="A96" s="62" t="s">
        <v>32</v>
      </c>
      <c r="B96" s="55" t="s">
        <v>138</v>
      </c>
      <c r="C96" s="56" t="s">
        <v>139</v>
      </c>
      <c r="D96" s="63" t="s">
        <v>142</v>
      </c>
      <c r="E96" s="63" t="s">
        <v>143</v>
      </c>
      <c r="F96" s="20"/>
      <c r="G96" s="74"/>
      <c r="H96" s="72">
        <v>0.24832214765100671</v>
      </c>
      <c r="I96" s="72">
        <v>0.25139664804469275</v>
      </c>
      <c r="J96" s="72">
        <v>0.25139664804469275</v>
      </c>
      <c r="K96" s="72">
        <v>0.26315789473684209</v>
      </c>
      <c r="L96" s="72">
        <v>0.25139664804469275</v>
      </c>
      <c r="M96" s="72">
        <v>0.25</v>
      </c>
      <c r="N96" s="72">
        <v>0.24832214765100671</v>
      </c>
      <c r="O96" s="72">
        <v>0.25139664804469275</v>
      </c>
      <c r="P96" s="72">
        <v>0.25316455696202533</v>
      </c>
      <c r="Q96" s="72">
        <v>0.26160337552742619</v>
      </c>
      <c r="R96" s="72">
        <v>0.2537313432835821</v>
      </c>
      <c r="S96" s="72">
        <v>0.26160337552742619</v>
      </c>
      <c r="T96" s="72">
        <v>0.26829268292682928</v>
      </c>
      <c r="U96" s="72">
        <v>0.25675675675675674</v>
      </c>
      <c r="V96" s="72">
        <v>0.26271186440677968</v>
      </c>
      <c r="W96" s="72">
        <v>0.25961538461538464</v>
      </c>
      <c r="X96" s="72">
        <v>0.25</v>
      </c>
      <c r="Y96" s="72">
        <v>0.24489795918367346</v>
      </c>
      <c r="Z96" s="72">
        <v>0.25806451612903225</v>
      </c>
      <c r="AA96" s="72">
        <v>0.24489795918367346</v>
      </c>
      <c r="AB96" s="72">
        <v>0.25454545454545452</v>
      </c>
      <c r="AC96" s="72">
        <v>0.25806451612903225</v>
      </c>
      <c r="AD96" s="72">
        <v>0.25806451612903225</v>
      </c>
      <c r="AE96" s="72">
        <v>0.25842696629213485</v>
      </c>
      <c r="AF96" s="72">
        <v>0.25423728813559321</v>
      </c>
      <c r="AG96" s="72">
        <v>0.26160337552742619</v>
      </c>
      <c r="AH96" s="72">
        <v>0.26160337552742619</v>
      </c>
      <c r="AI96" s="72">
        <v>0.25</v>
      </c>
      <c r="AJ96" s="72">
        <v>0.26050420168067229</v>
      </c>
    </row>
    <row r="97" spans="1:36">
      <c r="A97" s="62" t="s">
        <v>32</v>
      </c>
      <c r="B97" s="55" t="s">
        <v>138</v>
      </c>
      <c r="C97" s="56" t="s">
        <v>139</v>
      </c>
      <c r="D97" s="63" t="s">
        <v>144</v>
      </c>
      <c r="E97" s="63" t="s">
        <v>145</v>
      </c>
      <c r="F97" s="20"/>
      <c r="G97" s="74"/>
      <c r="H97" s="72">
        <v>0.22147651006711411</v>
      </c>
      <c r="I97" s="72">
        <v>0.21787709497206703</v>
      </c>
      <c r="J97" s="72">
        <v>0.21787709497206703</v>
      </c>
      <c r="K97" s="72">
        <v>0.21052631578947367</v>
      </c>
      <c r="L97" s="72">
        <v>0.21787709497206703</v>
      </c>
      <c r="M97" s="72">
        <v>0.21666666666666667</v>
      </c>
      <c r="N97" s="72">
        <v>0.22147651006711411</v>
      </c>
      <c r="O97" s="72">
        <v>0.21787709497206703</v>
      </c>
      <c r="P97" s="72">
        <v>0.21518987341772153</v>
      </c>
      <c r="Q97" s="72">
        <v>0.21940928270042195</v>
      </c>
      <c r="R97" s="72">
        <v>0.22388059701492538</v>
      </c>
      <c r="S97" s="72">
        <v>0.21940928270042195</v>
      </c>
      <c r="T97" s="72">
        <v>0.21951219512195122</v>
      </c>
      <c r="U97" s="72">
        <v>0.22297297297297297</v>
      </c>
      <c r="V97" s="72">
        <v>0.22033898305084745</v>
      </c>
      <c r="W97" s="72">
        <v>0.22115384615384615</v>
      </c>
      <c r="X97" s="72">
        <v>0.19932432432432431</v>
      </c>
      <c r="Y97" s="72">
        <v>0.20408163265306123</v>
      </c>
      <c r="Z97" s="72">
        <v>0.19354838709677419</v>
      </c>
      <c r="AA97" s="72">
        <v>0.20408163265306123</v>
      </c>
      <c r="AB97" s="72">
        <v>0.2</v>
      </c>
      <c r="AC97" s="72">
        <v>0.19354838709677419</v>
      </c>
      <c r="AD97" s="72">
        <v>0.19354838709677419</v>
      </c>
      <c r="AE97" s="72">
        <v>0.2247191011235955</v>
      </c>
      <c r="AF97" s="72">
        <v>0.22033898305084745</v>
      </c>
      <c r="AG97" s="72">
        <v>0.21940928270042195</v>
      </c>
      <c r="AH97" s="72">
        <v>0.21940928270042195</v>
      </c>
      <c r="AI97" s="72">
        <v>0.2</v>
      </c>
      <c r="AJ97" s="72">
        <v>0.21848739495798319</v>
      </c>
    </row>
    <row r="98" spans="1:36">
      <c r="A98" s="62" t="s">
        <v>32</v>
      </c>
      <c r="B98" s="55" t="s">
        <v>138</v>
      </c>
      <c r="C98" s="56" t="s">
        <v>139</v>
      </c>
      <c r="D98" s="63" t="s">
        <v>146</v>
      </c>
      <c r="E98" s="63" t="s">
        <v>147</v>
      </c>
      <c r="F98" s="20"/>
      <c r="G98" s="74"/>
      <c r="H98" s="72">
        <v>0.24161073825503357</v>
      </c>
      <c r="I98" s="72">
        <v>0.24022346368715083</v>
      </c>
      <c r="J98" s="72">
        <v>0.24022346368715083</v>
      </c>
      <c r="K98" s="72">
        <v>0.23684210526315788</v>
      </c>
      <c r="L98" s="72">
        <v>0.24022346368715083</v>
      </c>
      <c r="M98" s="72">
        <v>0.24166666666666667</v>
      </c>
      <c r="N98" s="72">
        <v>0.24161073825503357</v>
      </c>
      <c r="O98" s="72">
        <v>0.24022346368715083</v>
      </c>
      <c r="P98" s="72">
        <v>0.24050632911392406</v>
      </c>
      <c r="Q98" s="72">
        <v>0.21940928270042195</v>
      </c>
      <c r="R98" s="72">
        <v>0.22388059701492538</v>
      </c>
      <c r="S98" s="72">
        <v>0.21940928270042195</v>
      </c>
      <c r="T98" s="72">
        <v>0.21951219512195122</v>
      </c>
      <c r="U98" s="72">
        <v>0.22297297297297297</v>
      </c>
      <c r="V98" s="72">
        <v>0.22033898305084745</v>
      </c>
      <c r="W98" s="72">
        <v>0.22115384615384615</v>
      </c>
      <c r="X98" s="72">
        <v>0.19932432432432431</v>
      </c>
      <c r="Y98" s="72">
        <v>0.20408163265306123</v>
      </c>
      <c r="Z98" s="72">
        <v>0.19354838709677419</v>
      </c>
      <c r="AA98" s="72">
        <v>0.20408163265306123</v>
      </c>
      <c r="AB98" s="72">
        <v>0.2</v>
      </c>
      <c r="AC98" s="72">
        <v>0.19354838709677419</v>
      </c>
      <c r="AD98" s="72">
        <v>0.19354838709677419</v>
      </c>
      <c r="AE98" s="72">
        <v>0.23595505617977527</v>
      </c>
      <c r="AF98" s="72">
        <v>0.23728813559322035</v>
      </c>
      <c r="AG98" s="72">
        <v>0.24050632911392406</v>
      </c>
      <c r="AH98" s="72">
        <v>0.24050632911392406</v>
      </c>
      <c r="AI98" s="72">
        <v>0.2</v>
      </c>
      <c r="AJ98" s="72">
        <v>0.24369747899159663</v>
      </c>
    </row>
    <row r="99" spans="1:36" s="26" customFormat="1">
      <c r="A99" s="64"/>
      <c r="B99" s="59"/>
      <c r="C99" s="60"/>
      <c r="D99" s="65"/>
      <c r="E99" s="65"/>
      <c r="F99" s="37"/>
      <c r="G99" s="38"/>
      <c r="H99" s="73">
        <f>SUM(H95:H98)</f>
        <v>1</v>
      </c>
      <c r="I99" s="73">
        <f t="shared" ref="I99:AJ99" si="15">SUM(I95:I98)</f>
        <v>1</v>
      </c>
      <c r="J99" s="73">
        <f t="shared" si="15"/>
        <v>1</v>
      </c>
      <c r="K99" s="73">
        <f t="shared" si="15"/>
        <v>0.99999999999999989</v>
      </c>
      <c r="L99" s="73">
        <f t="shared" si="15"/>
        <v>1</v>
      </c>
      <c r="M99" s="73">
        <f t="shared" si="15"/>
        <v>1</v>
      </c>
      <c r="N99" s="73">
        <f t="shared" si="15"/>
        <v>1</v>
      </c>
      <c r="O99" s="73">
        <f t="shared" si="15"/>
        <v>1</v>
      </c>
      <c r="P99" s="73">
        <f t="shared" si="15"/>
        <v>1</v>
      </c>
      <c r="Q99" s="73">
        <f t="shared" si="15"/>
        <v>1</v>
      </c>
      <c r="R99" s="73">
        <f t="shared" si="15"/>
        <v>1</v>
      </c>
      <c r="S99" s="73">
        <f t="shared" si="15"/>
        <v>1</v>
      </c>
      <c r="T99" s="73">
        <f t="shared" si="15"/>
        <v>1</v>
      </c>
      <c r="U99" s="73">
        <f t="shared" si="15"/>
        <v>1</v>
      </c>
      <c r="V99" s="73">
        <f t="shared" si="15"/>
        <v>1</v>
      </c>
      <c r="W99" s="73">
        <f t="shared" si="15"/>
        <v>1</v>
      </c>
      <c r="X99" s="73">
        <f t="shared" si="15"/>
        <v>1</v>
      </c>
      <c r="Y99" s="73">
        <f t="shared" si="15"/>
        <v>1</v>
      </c>
      <c r="Z99" s="73">
        <f t="shared" si="15"/>
        <v>1</v>
      </c>
      <c r="AA99" s="73">
        <f t="shared" si="15"/>
        <v>1</v>
      </c>
      <c r="AB99" s="73">
        <f t="shared" si="15"/>
        <v>1</v>
      </c>
      <c r="AC99" s="73">
        <f t="shared" si="15"/>
        <v>1</v>
      </c>
      <c r="AD99" s="73">
        <f t="shared" si="15"/>
        <v>1</v>
      </c>
      <c r="AE99" s="73">
        <f t="shared" si="15"/>
        <v>1</v>
      </c>
      <c r="AF99" s="73">
        <f t="shared" si="15"/>
        <v>1</v>
      </c>
      <c r="AG99" s="73">
        <f t="shared" si="15"/>
        <v>1</v>
      </c>
      <c r="AH99" s="73">
        <f t="shared" si="15"/>
        <v>1</v>
      </c>
      <c r="AI99" s="73">
        <f t="shared" si="15"/>
        <v>1</v>
      </c>
      <c r="AJ99" s="73">
        <f t="shared" si="15"/>
        <v>1</v>
      </c>
    </row>
    <row r="100" spans="1:36">
      <c r="A100" s="66" t="s">
        <v>33</v>
      </c>
      <c r="B100" s="55" t="s">
        <v>138</v>
      </c>
      <c r="C100" s="56" t="s">
        <v>139</v>
      </c>
      <c r="D100" s="57" t="s">
        <v>157</v>
      </c>
      <c r="E100" s="57" t="s">
        <v>158</v>
      </c>
      <c r="F100" s="20"/>
      <c r="G100" s="74"/>
      <c r="H100" s="72">
        <v>0.17073170731707318</v>
      </c>
      <c r="I100" s="72">
        <v>0.17005076142131981</v>
      </c>
      <c r="J100" s="72">
        <v>0.17005076142131981</v>
      </c>
      <c r="K100" s="72">
        <v>0.16867469879518071</v>
      </c>
      <c r="L100" s="72">
        <v>0.17005076142131981</v>
      </c>
      <c r="M100" s="72">
        <v>0.1717557251908397</v>
      </c>
      <c r="N100" s="72">
        <v>0.17073170731707318</v>
      </c>
      <c r="O100" s="72">
        <v>0.17005076142131981</v>
      </c>
      <c r="P100" s="72">
        <v>0.16860465116279069</v>
      </c>
      <c r="Q100" s="72">
        <v>0.16920152091254753</v>
      </c>
      <c r="R100" s="72">
        <v>0.17123287671232876</v>
      </c>
      <c r="S100" s="72">
        <v>0.17017208413001911</v>
      </c>
      <c r="T100" s="72">
        <v>0.16666666666666666</v>
      </c>
      <c r="U100" s="72">
        <v>0.16871165644171779</v>
      </c>
      <c r="V100" s="72">
        <v>0.16923076923076924</v>
      </c>
      <c r="W100" s="72">
        <v>0.16993464052287582</v>
      </c>
      <c r="X100" s="72">
        <v>0.17024539877300612</v>
      </c>
      <c r="Y100" s="72">
        <v>0.18095238095238095</v>
      </c>
      <c r="Z100" s="72">
        <v>0.18181818181818182</v>
      </c>
      <c r="AA100" s="72">
        <v>0.18095238095238095</v>
      </c>
      <c r="AB100" s="72">
        <v>0.17647058823529413</v>
      </c>
      <c r="AC100" s="72">
        <v>0.18181818181818182</v>
      </c>
      <c r="AD100" s="72">
        <v>0.18181818181818182</v>
      </c>
      <c r="AE100" s="72">
        <v>0.1683673469387755</v>
      </c>
      <c r="AF100" s="72">
        <v>0.17054263565891473</v>
      </c>
      <c r="AG100" s="72">
        <v>0.17049808429118773</v>
      </c>
      <c r="AH100" s="72">
        <v>0.17049808429118773</v>
      </c>
      <c r="AI100" s="72">
        <v>0.17110266159695817</v>
      </c>
      <c r="AJ100" s="72">
        <v>0.17110266159695817</v>
      </c>
    </row>
    <row r="101" spans="1:36">
      <c r="A101" s="66" t="s">
        <v>33</v>
      </c>
      <c r="B101" s="55" t="s">
        <v>138</v>
      </c>
      <c r="C101" s="56" t="s">
        <v>139</v>
      </c>
      <c r="D101" s="57" t="s">
        <v>159</v>
      </c>
      <c r="E101" s="57" t="s">
        <v>160</v>
      </c>
      <c r="F101" s="20"/>
      <c r="G101" s="74"/>
      <c r="H101" s="72">
        <v>0.17073170731707318</v>
      </c>
      <c r="I101" s="72">
        <v>0.17005076142131981</v>
      </c>
      <c r="J101" s="72">
        <v>0.17005076142131981</v>
      </c>
      <c r="K101" s="72">
        <v>0.16867469879518071</v>
      </c>
      <c r="L101" s="72">
        <v>0.17005076142131981</v>
      </c>
      <c r="M101" s="72">
        <v>0.1717557251908397</v>
      </c>
      <c r="N101" s="72">
        <v>0.17073170731707318</v>
      </c>
      <c r="O101" s="72">
        <v>0.17005076142131981</v>
      </c>
      <c r="P101" s="72">
        <v>0.16860465116279069</v>
      </c>
      <c r="Q101" s="72">
        <v>0.16920152091254753</v>
      </c>
      <c r="R101" s="72">
        <v>0.17123287671232876</v>
      </c>
      <c r="S101" s="72">
        <v>0.17017208413001911</v>
      </c>
      <c r="T101" s="72">
        <v>0.16666666666666666</v>
      </c>
      <c r="U101" s="72">
        <v>0.16871165644171779</v>
      </c>
      <c r="V101" s="72">
        <v>0.16923076923076924</v>
      </c>
      <c r="W101" s="72">
        <v>0.16993464052287582</v>
      </c>
      <c r="X101" s="72">
        <v>0.17024539877300612</v>
      </c>
      <c r="Y101" s="72">
        <v>0.17142857142857143</v>
      </c>
      <c r="Z101" s="72">
        <v>0.16666666666666666</v>
      </c>
      <c r="AA101" s="72">
        <v>0.17142857142857143</v>
      </c>
      <c r="AB101" s="72">
        <v>0.16806722689075632</v>
      </c>
      <c r="AC101" s="72">
        <v>0.16666666666666666</v>
      </c>
      <c r="AD101" s="72">
        <v>0.16666666666666666</v>
      </c>
      <c r="AE101" s="72">
        <v>0.1683673469387755</v>
      </c>
      <c r="AF101" s="72">
        <v>0.17054263565891473</v>
      </c>
      <c r="AG101" s="72">
        <v>0.17049808429118773</v>
      </c>
      <c r="AH101" s="72">
        <v>0.17049808429118773</v>
      </c>
      <c r="AI101" s="72">
        <v>0.17110266159695817</v>
      </c>
      <c r="AJ101" s="72">
        <v>0.17110266159695817</v>
      </c>
    </row>
    <row r="102" spans="1:36">
      <c r="A102" s="66" t="s">
        <v>33</v>
      </c>
      <c r="B102" s="55" t="s">
        <v>138</v>
      </c>
      <c r="C102" s="56" t="s">
        <v>139</v>
      </c>
      <c r="D102" s="57" t="s">
        <v>161</v>
      </c>
      <c r="E102" s="57" t="s">
        <v>162</v>
      </c>
      <c r="F102" s="20"/>
      <c r="G102" s="74"/>
      <c r="H102" s="72">
        <v>7.0121951219512202E-2</v>
      </c>
      <c r="I102" s="72">
        <v>7.1065989847715741E-2</v>
      </c>
      <c r="J102" s="72">
        <v>7.1065989847715741E-2</v>
      </c>
      <c r="K102" s="72">
        <v>7.2289156626506021E-2</v>
      </c>
      <c r="L102" s="72">
        <v>7.1065989847715741E-2</v>
      </c>
      <c r="M102" s="72">
        <v>6.8702290076335881E-2</v>
      </c>
      <c r="N102" s="72">
        <v>7.0121951219512202E-2</v>
      </c>
      <c r="O102" s="72">
        <v>7.1065989847715741E-2</v>
      </c>
      <c r="P102" s="72">
        <v>6.9767441860465115E-2</v>
      </c>
      <c r="Q102" s="72">
        <v>7.0342205323193921E-2</v>
      </c>
      <c r="R102" s="72">
        <v>6.8493150684931503E-2</v>
      </c>
      <c r="S102" s="72">
        <v>7.0745697896749518E-2</v>
      </c>
      <c r="T102" s="72">
        <v>6.6666666666666666E-2</v>
      </c>
      <c r="U102" s="72">
        <v>7.0552147239263799E-2</v>
      </c>
      <c r="V102" s="72">
        <v>6.9230769230769235E-2</v>
      </c>
      <c r="W102" s="72">
        <v>6.9716775599128547E-2</v>
      </c>
      <c r="X102" s="72">
        <v>7.0552147239263799E-2</v>
      </c>
      <c r="Y102" s="72">
        <v>7.6190476190476197E-2</v>
      </c>
      <c r="Z102" s="72">
        <v>8.3333333333333329E-2</v>
      </c>
      <c r="AA102" s="72">
        <v>7.6190476190476197E-2</v>
      </c>
      <c r="AB102" s="72">
        <v>8.4033613445378158E-2</v>
      </c>
      <c r="AC102" s="72">
        <v>8.3333333333333329E-2</v>
      </c>
      <c r="AD102" s="72">
        <v>8.3333333333333329E-2</v>
      </c>
      <c r="AE102" s="72">
        <v>7.1428571428571425E-2</v>
      </c>
      <c r="AF102" s="72">
        <v>6.9767441860465115E-2</v>
      </c>
      <c r="AG102" s="72">
        <v>7.0881226053639848E-2</v>
      </c>
      <c r="AH102" s="72">
        <v>7.0881226053639848E-2</v>
      </c>
      <c r="AI102" s="72">
        <v>6.8441064638783272E-2</v>
      </c>
      <c r="AJ102" s="72">
        <v>6.8441064638783272E-2</v>
      </c>
    </row>
    <row r="103" spans="1:36">
      <c r="A103" s="66" t="s">
        <v>33</v>
      </c>
      <c r="B103" s="55" t="s">
        <v>138</v>
      </c>
      <c r="C103" s="56" t="s">
        <v>139</v>
      </c>
      <c r="D103" s="57" t="s">
        <v>163</v>
      </c>
      <c r="E103" s="57" t="s">
        <v>164</v>
      </c>
      <c r="F103" s="20"/>
      <c r="G103" s="74"/>
      <c r="H103" s="72">
        <v>0.11890243902439024</v>
      </c>
      <c r="I103" s="72">
        <v>0.11928934010152284</v>
      </c>
      <c r="J103" s="72">
        <v>0.11928934010152284</v>
      </c>
      <c r="K103" s="72">
        <v>0.12048192771084337</v>
      </c>
      <c r="L103" s="72">
        <v>0.11928934010152284</v>
      </c>
      <c r="M103" s="72">
        <v>0.1183206106870229</v>
      </c>
      <c r="N103" s="72">
        <v>0.11890243902439024</v>
      </c>
      <c r="O103" s="72">
        <v>0.11928934010152284</v>
      </c>
      <c r="P103" s="72">
        <v>0.12209302325581395</v>
      </c>
      <c r="Q103" s="72">
        <v>0.11977186311787072</v>
      </c>
      <c r="R103" s="72">
        <v>0.11643835616438356</v>
      </c>
      <c r="S103" s="72">
        <v>0.12045889101338432</v>
      </c>
      <c r="T103" s="72">
        <v>0.12222222222222222</v>
      </c>
      <c r="U103" s="72">
        <v>0.1196319018404908</v>
      </c>
      <c r="V103" s="72">
        <v>0.11923076923076924</v>
      </c>
      <c r="W103" s="72">
        <v>0.11982570806100218</v>
      </c>
      <c r="X103" s="72">
        <v>0.1196319018404908</v>
      </c>
      <c r="Y103" s="72">
        <v>0.14285714285714285</v>
      </c>
      <c r="Z103" s="72">
        <v>0.13636363636363635</v>
      </c>
      <c r="AA103" s="72">
        <v>0.14285714285714285</v>
      </c>
      <c r="AB103" s="72">
        <v>0.14285714285714285</v>
      </c>
      <c r="AC103" s="72">
        <v>0.13636363636363635</v>
      </c>
      <c r="AD103" s="72">
        <v>0.13636363636363635</v>
      </c>
      <c r="AE103" s="72">
        <v>0.11224489795918367</v>
      </c>
      <c r="AF103" s="72">
        <v>0.10852713178294573</v>
      </c>
      <c r="AG103" s="72">
        <v>0.10919540229885058</v>
      </c>
      <c r="AH103" s="72">
        <v>0.10919540229885058</v>
      </c>
      <c r="AI103" s="72">
        <v>0.11026615969581749</v>
      </c>
      <c r="AJ103" s="72">
        <v>0.11026615969581749</v>
      </c>
    </row>
    <row r="104" spans="1:36">
      <c r="A104" s="66" t="s">
        <v>33</v>
      </c>
      <c r="B104" s="55" t="s">
        <v>138</v>
      </c>
      <c r="C104" s="56" t="s">
        <v>139</v>
      </c>
      <c r="D104" s="57" t="s">
        <v>165</v>
      </c>
      <c r="E104" s="57" t="s">
        <v>166</v>
      </c>
      <c r="F104" s="20"/>
      <c r="G104" s="74"/>
      <c r="H104" s="72">
        <v>7.926829268292683E-2</v>
      </c>
      <c r="I104" s="72">
        <v>8.1218274111675121E-2</v>
      </c>
      <c r="J104" s="72">
        <v>8.1218274111675121E-2</v>
      </c>
      <c r="K104" s="72">
        <v>8.4337349397590355E-2</v>
      </c>
      <c r="L104" s="72">
        <v>8.1218274111675121E-2</v>
      </c>
      <c r="M104" s="72">
        <v>8.0152671755725186E-2</v>
      </c>
      <c r="N104" s="72">
        <v>7.926829268292683E-2</v>
      </c>
      <c r="O104" s="72">
        <v>8.1218274111675121E-2</v>
      </c>
      <c r="P104" s="72">
        <v>8.1395348837209308E-2</v>
      </c>
      <c r="Q104" s="72">
        <v>7.9847908745247151E-2</v>
      </c>
      <c r="R104" s="72">
        <v>8.2191780821917804E-2</v>
      </c>
      <c r="S104" s="72">
        <v>8.0305927342256209E-2</v>
      </c>
      <c r="T104" s="72">
        <v>7.7777777777777779E-2</v>
      </c>
      <c r="U104" s="72">
        <v>7.9754601226993863E-2</v>
      </c>
      <c r="V104" s="72">
        <v>8.0769230769230774E-2</v>
      </c>
      <c r="W104" s="72">
        <v>8.0610021786492375E-2</v>
      </c>
      <c r="X104" s="72">
        <v>7.9754601226993863E-2</v>
      </c>
      <c r="Y104" s="72">
        <v>7.6190476190476197E-2</v>
      </c>
      <c r="Z104" s="72">
        <v>8.3333333333333329E-2</v>
      </c>
      <c r="AA104" s="72">
        <v>7.6190476190476197E-2</v>
      </c>
      <c r="AB104" s="72">
        <v>8.4033613445378158E-2</v>
      </c>
      <c r="AC104" s="72">
        <v>8.3333333333333329E-2</v>
      </c>
      <c r="AD104" s="72">
        <v>8.3333333333333329E-2</v>
      </c>
      <c r="AE104" s="72">
        <v>8.1632653061224483E-2</v>
      </c>
      <c r="AF104" s="72">
        <v>7.7519379844961239E-2</v>
      </c>
      <c r="AG104" s="72">
        <v>8.0459770114942528E-2</v>
      </c>
      <c r="AH104" s="72">
        <v>8.0459770114942528E-2</v>
      </c>
      <c r="AI104" s="72">
        <v>7.9847908745247151E-2</v>
      </c>
      <c r="AJ104" s="72">
        <v>7.9847908745247151E-2</v>
      </c>
    </row>
    <row r="105" spans="1:36">
      <c r="A105" s="66" t="s">
        <v>33</v>
      </c>
      <c r="B105" s="55" t="s">
        <v>138</v>
      </c>
      <c r="C105" s="56" t="s">
        <v>139</v>
      </c>
      <c r="D105" s="57" t="s">
        <v>167</v>
      </c>
      <c r="E105" s="67" t="s">
        <v>168</v>
      </c>
      <c r="F105" s="20"/>
      <c r="G105" s="74"/>
      <c r="H105" s="72">
        <v>0.1402439024390244</v>
      </c>
      <c r="I105" s="72">
        <v>0.13959390862944163</v>
      </c>
      <c r="J105" s="72">
        <v>0.13959390862944163</v>
      </c>
      <c r="K105" s="72">
        <v>0.14457831325301204</v>
      </c>
      <c r="L105" s="72">
        <v>0.13959390862944163</v>
      </c>
      <c r="M105" s="72">
        <v>0.14122137404580154</v>
      </c>
      <c r="N105" s="72">
        <v>0.1402439024390244</v>
      </c>
      <c r="O105" s="72">
        <v>0.13959390862944163</v>
      </c>
      <c r="P105" s="72">
        <v>0.13953488372093023</v>
      </c>
      <c r="Q105" s="72">
        <v>0.14068441064638784</v>
      </c>
      <c r="R105" s="72">
        <v>0.13698630136986301</v>
      </c>
      <c r="S105" s="72">
        <v>0.13957934990439771</v>
      </c>
      <c r="T105" s="72">
        <v>0.14444444444444443</v>
      </c>
      <c r="U105" s="72">
        <v>0.1411042944785276</v>
      </c>
      <c r="V105" s="72">
        <v>0.1423076923076923</v>
      </c>
      <c r="W105" s="72">
        <v>0.13943355119825709</v>
      </c>
      <c r="X105" s="72">
        <v>0.13957055214723926</v>
      </c>
      <c r="Y105" s="72">
        <v>0.13333333333333333</v>
      </c>
      <c r="Z105" s="72">
        <v>0.12878787878787878</v>
      </c>
      <c r="AA105" s="72">
        <v>0.13333333333333333</v>
      </c>
      <c r="AB105" s="72">
        <v>0.12605042016806722</v>
      </c>
      <c r="AC105" s="72">
        <v>0.12878787878787878</v>
      </c>
      <c r="AD105" s="72">
        <v>0.12878787878787878</v>
      </c>
      <c r="AE105" s="72">
        <v>0.13775510204081631</v>
      </c>
      <c r="AF105" s="72">
        <v>0.13953488372093023</v>
      </c>
      <c r="AG105" s="72">
        <v>0.13984674329501914</v>
      </c>
      <c r="AH105" s="72">
        <v>0.13984674329501914</v>
      </c>
      <c r="AI105" s="72">
        <v>0.14068441064638784</v>
      </c>
      <c r="AJ105" s="72">
        <v>0.14068441064638784</v>
      </c>
    </row>
    <row r="106" spans="1:36">
      <c r="A106" s="66" t="s">
        <v>33</v>
      </c>
      <c r="B106" s="55" t="s">
        <v>138</v>
      </c>
      <c r="C106" s="56" t="s">
        <v>139</v>
      </c>
      <c r="D106" s="57" t="s">
        <v>169</v>
      </c>
      <c r="E106" s="57" t="s">
        <v>170</v>
      </c>
      <c r="F106" s="20"/>
      <c r="G106" s="74"/>
      <c r="H106" s="72">
        <v>0.14939024390243902</v>
      </c>
      <c r="I106" s="72">
        <v>0.14974619289340102</v>
      </c>
      <c r="J106" s="72">
        <v>0.14974619289340102</v>
      </c>
      <c r="K106" s="72">
        <v>0.14457831325301204</v>
      </c>
      <c r="L106" s="72">
        <v>0.14974619289340102</v>
      </c>
      <c r="M106" s="72">
        <v>0.14885496183206107</v>
      </c>
      <c r="N106" s="72">
        <v>0.14939024390243902</v>
      </c>
      <c r="O106" s="72">
        <v>0.14974619289340102</v>
      </c>
      <c r="P106" s="72">
        <v>0.15116279069767441</v>
      </c>
      <c r="Q106" s="72">
        <v>0.15019011406844107</v>
      </c>
      <c r="R106" s="72">
        <v>0.15068493150684931</v>
      </c>
      <c r="S106" s="72">
        <v>0.14913957934990441</v>
      </c>
      <c r="T106" s="72">
        <v>0.15555555555555556</v>
      </c>
      <c r="U106" s="72">
        <v>0.15030674846625766</v>
      </c>
      <c r="V106" s="72">
        <v>0.15</v>
      </c>
      <c r="W106" s="72">
        <v>0.15032679738562091</v>
      </c>
      <c r="X106" s="72">
        <v>0.15030674846625766</v>
      </c>
      <c r="Y106" s="72">
        <v>0.15238095238095239</v>
      </c>
      <c r="Z106" s="72">
        <v>0.15151515151515152</v>
      </c>
      <c r="AA106" s="72">
        <v>0.15238095238095239</v>
      </c>
      <c r="AB106" s="72">
        <v>0.15126050420168066</v>
      </c>
      <c r="AC106" s="72">
        <v>0.15151515151515152</v>
      </c>
      <c r="AD106" s="72">
        <v>0.15151515151515152</v>
      </c>
      <c r="AE106" s="72">
        <v>0.14795918367346939</v>
      </c>
      <c r="AF106" s="72">
        <v>0.15503875968992248</v>
      </c>
      <c r="AG106" s="72">
        <v>0.14942528735632185</v>
      </c>
      <c r="AH106" s="72">
        <v>0.14942528735632185</v>
      </c>
      <c r="AI106" s="72">
        <v>0.14828897338403041</v>
      </c>
      <c r="AJ106" s="72">
        <v>0.14828897338403041</v>
      </c>
    </row>
    <row r="107" spans="1:36">
      <c r="A107" s="66" t="s">
        <v>33</v>
      </c>
      <c r="B107" s="55" t="s">
        <v>138</v>
      </c>
      <c r="C107" s="56" t="s">
        <v>139</v>
      </c>
      <c r="D107" s="57" t="s">
        <v>171</v>
      </c>
      <c r="E107" s="67" t="s">
        <v>172</v>
      </c>
      <c r="F107" s="20"/>
      <c r="G107" s="74"/>
      <c r="H107" s="72">
        <v>0.10060975609756098</v>
      </c>
      <c r="I107" s="72">
        <v>9.8984771573604066E-2</v>
      </c>
      <c r="J107" s="72">
        <v>9.8984771573604066E-2</v>
      </c>
      <c r="K107" s="72">
        <v>9.6385542168674704E-2</v>
      </c>
      <c r="L107" s="72">
        <v>9.8984771573604066E-2</v>
      </c>
      <c r="M107" s="72">
        <v>9.9236641221374045E-2</v>
      </c>
      <c r="N107" s="72">
        <v>0.10060975609756098</v>
      </c>
      <c r="O107" s="72">
        <v>9.8984771573604066E-2</v>
      </c>
      <c r="P107" s="72">
        <v>9.8837209302325577E-2</v>
      </c>
      <c r="Q107" s="72">
        <v>0.10076045627376426</v>
      </c>
      <c r="R107" s="72">
        <v>0.10273972602739725</v>
      </c>
      <c r="S107" s="72">
        <v>9.9426386233269604E-2</v>
      </c>
      <c r="T107" s="72">
        <v>0.1</v>
      </c>
      <c r="U107" s="72">
        <v>0.10122699386503067</v>
      </c>
      <c r="V107" s="72">
        <v>0.1</v>
      </c>
      <c r="W107" s="72">
        <v>0.10021786492374728</v>
      </c>
      <c r="X107" s="72">
        <v>9.9693251533742325E-2</v>
      </c>
      <c r="Y107" s="72">
        <v>6.6666666666666666E-2</v>
      </c>
      <c r="Z107" s="72">
        <v>6.8181818181818177E-2</v>
      </c>
      <c r="AA107" s="72">
        <v>6.6666666666666666E-2</v>
      </c>
      <c r="AB107" s="72">
        <v>6.7226890756302518E-2</v>
      </c>
      <c r="AC107" s="72">
        <v>6.8181818181818177E-2</v>
      </c>
      <c r="AD107" s="72">
        <v>6.8181818181818177E-2</v>
      </c>
      <c r="AE107" s="72">
        <v>0.11224489795918367</v>
      </c>
      <c r="AF107" s="72">
        <v>0.10852713178294573</v>
      </c>
      <c r="AG107" s="72">
        <v>0.10919540229885058</v>
      </c>
      <c r="AH107" s="72">
        <v>0.10919540229885058</v>
      </c>
      <c r="AI107" s="72">
        <v>0.11026615969581749</v>
      </c>
      <c r="AJ107" s="72">
        <v>0.11026615969581749</v>
      </c>
    </row>
    <row r="108" spans="1:36" s="26" customFormat="1">
      <c r="H108" s="75">
        <f>SUM(H100:H107)</f>
        <v>1</v>
      </c>
      <c r="I108" s="75">
        <f t="shared" ref="I108:AJ108" si="16">SUM(I100:I107)</f>
        <v>1</v>
      </c>
      <c r="J108" s="75">
        <f t="shared" si="16"/>
        <v>1</v>
      </c>
      <c r="K108" s="75">
        <f t="shared" si="16"/>
        <v>0.99999999999999989</v>
      </c>
      <c r="L108" s="75">
        <f t="shared" si="16"/>
        <v>1</v>
      </c>
      <c r="M108" s="75">
        <f t="shared" si="16"/>
        <v>1</v>
      </c>
      <c r="N108" s="75">
        <f t="shared" si="16"/>
        <v>1</v>
      </c>
      <c r="O108" s="75">
        <f t="shared" si="16"/>
        <v>1</v>
      </c>
      <c r="P108" s="75">
        <f t="shared" si="16"/>
        <v>1</v>
      </c>
      <c r="Q108" s="75">
        <f t="shared" si="16"/>
        <v>1</v>
      </c>
      <c r="R108" s="75">
        <f t="shared" si="16"/>
        <v>1</v>
      </c>
      <c r="S108" s="75">
        <f t="shared" si="16"/>
        <v>0.99999999999999989</v>
      </c>
      <c r="T108" s="75">
        <f t="shared" si="16"/>
        <v>0.99999999999999978</v>
      </c>
      <c r="U108" s="75">
        <f t="shared" si="16"/>
        <v>0.99999999999999989</v>
      </c>
      <c r="V108" s="75">
        <f t="shared" si="16"/>
        <v>1</v>
      </c>
      <c r="W108" s="75">
        <f t="shared" si="16"/>
        <v>1</v>
      </c>
      <c r="X108" s="75">
        <f t="shared" si="16"/>
        <v>0.99999999999999989</v>
      </c>
      <c r="Y108" s="75">
        <f t="shared" si="16"/>
        <v>0.99999999999999989</v>
      </c>
      <c r="Z108" s="75">
        <f t="shared" si="16"/>
        <v>1</v>
      </c>
      <c r="AA108" s="75">
        <f t="shared" si="16"/>
        <v>0.99999999999999989</v>
      </c>
      <c r="AB108" s="75">
        <f t="shared" si="16"/>
        <v>1</v>
      </c>
      <c r="AC108" s="75">
        <f t="shared" si="16"/>
        <v>1</v>
      </c>
      <c r="AD108" s="75">
        <f t="shared" si="16"/>
        <v>1</v>
      </c>
      <c r="AE108" s="75">
        <f t="shared" si="16"/>
        <v>1</v>
      </c>
      <c r="AF108" s="75">
        <f t="shared" si="16"/>
        <v>1</v>
      </c>
      <c r="AG108" s="75">
        <f t="shared" si="16"/>
        <v>1</v>
      </c>
      <c r="AH108" s="75">
        <f t="shared" si="16"/>
        <v>1</v>
      </c>
      <c r="AI108" s="75">
        <f t="shared" si="16"/>
        <v>0.99999999999999978</v>
      </c>
      <c r="AJ108" s="75">
        <f t="shared" si="16"/>
        <v>0.99999999999999978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8:G33">
    <cfRule type="cellIs" dxfId="11" priority="1" operator="lessThan">
      <formula>-1</formula>
    </cfRule>
  </conditionalFormatting>
  <conditionalFormatting sqref="D3:D17">
    <cfRule type="duplicateValues" dxfId="10" priority="11"/>
  </conditionalFormatting>
  <conditionalFormatting sqref="D28:D33">
    <cfRule type="duplicateValues" dxfId="9" priority="4"/>
    <cfRule type="duplicateValues" dxfId="8" priority="5"/>
  </conditionalFormatting>
  <conditionalFormatting sqref="D22:D27">
    <cfRule type="duplicateValues" dxfId="7" priority="2"/>
    <cfRule type="duplicateValues" dxfId="6" priority="3"/>
  </conditionalFormatting>
  <conditionalFormatting sqref="D18:D21">
    <cfRule type="duplicateValues" dxfId="5" priority="6"/>
    <cfRule type="duplicateValues" dxfId="4" priority="7"/>
  </conditionalFormatting>
  <conditionalFormatting sqref="D28:E33">
    <cfRule type="duplicateValues" dxfId="3" priority="8"/>
  </conditionalFormatting>
  <conditionalFormatting sqref="D22:E27">
    <cfRule type="duplicateValues" dxfId="2" priority="9"/>
  </conditionalFormatting>
  <conditionalFormatting sqref="D18:E21">
    <cfRule type="duplicateValues" dxfId="1" priority="10"/>
  </conditionalFormatting>
  <conditionalFormatting sqref="D34:E89">
    <cfRule type="duplicateValues" dxfId="0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2021-01-05T12:11:52Z</dcterms:modified>
</cp:coreProperties>
</file>