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\Big Data analyst\Assignment\"/>
    </mc:Choice>
  </mc:AlternateContent>
  <xr:revisionPtr revIDLastSave="0" documentId="13_ncr:1_{F308F463-E993-4E97-87F7-77C9D48513E6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Raw" sheetId="7" r:id="rId1"/>
    <sheet name="Work" sheetId="5" r:id="rId2"/>
    <sheet name="Final Sheet" sheetId="6" r:id="rId3"/>
    <sheet name="Sheet2" sheetId="3" state="hidden" r:id="rId4"/>
  </sheets>
  <definedNames>
    <definedName name="_xlnm._FilterDatabase" localSheetId="0" hidden="1">Raw!$B$3:$L$1331</definedName>
    <definedName name="_xlnm._FilterDatabase" localSheetId="1" hidden="1">Work!$A$2:$U$144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7" i="7" l="1" a="1"/>
  <c r="D347" i="7" s="1"/>
  <c r="C238" i="7"/>
  <c r="D229" i="7" a="1"/>
  <c r="D229" i="7" s="1"/>
  <c r="C58" i="7"/>
  <c r="C1323" i="7"/>
  <c r="C1313" i="7"/>
  <c r="C1304" i="7"/>
  <c r="C1293" i="7"/>
  <c r="C1284" i="7"/>
  <c r="C1275" i="7"/>
  <c r="C1266" i="7"/>
  <c r="C1255" i="7"/>
  <c r="C1246" i="7"/>
  <c r="C1237" i="7"/>
  <c r="C1227" i="7"/>
  <c r="C1218" i="7"/>
  <c r="C1208" i="7"/>
  <c r="C1199" i="7"/>
  <c r="C1190" i="7"/>
  <c r="C1180" i="7"/>
  <c r="C1170" i="7"/>
  <c r="C1161" i="7"/>
  <c r="C1152" i="7"/>
  <c r="C1143" i="7"/>
  <c r="C1134" i="7"/>
  <c r="C1124" i="7"/>
  <c r="C1115" i="7"/>
  <c r="C1106" i="7"/>
  <c r="C1096" i="7"/>
  <c r="C1087" i="7"/>
  <c r="C1077" i="7"/>
  <c r="C1068" i="7"/>
  <c r="C1059" i="7"/>
  <c r="C1050" i="7"/>
  <c r="C1041" i="7"/>
  <c r="C1032" i="7"/>
  <c r="C1023" i="7"/>
  <c r="C1014" i="7"/>
  <c r="C1005" i="7"/>
  <c r="C996" i="7"/>
  <c r="C987" i="7"/>
  <c r="C977" i="7"/>
  <c r="C968" i="7"/>
  <c r="C959" i="7"/>
  <c r="C949" i="7"/>
  <c r="C940" i="7"/>
  <c r="C931" i="7"/>
  <c r="C922" i="7"/>
  <c r="C913" i="7"/>
  <c r="C904" i="7"/>
  <c r="C893" i="7"/>
  <c r="C882" i="7"/>
  <c r="C873" i="7"/>
  <c r="C864" i="7"/>
  <c r="C855" i="7"/>
  <c r="C846" i="7"/>
  <c r="C837" i="7"/>
  <c r="C826" i="7"/>
  <c r="C817" i="7"/>
  <c r="C808" i="7"/>
  <c r="C799" i="7"/>
  <c r="C790" i="7"/>
  <c r="C781" i="7"/>
  <c r="C770" i="7"/>
  <c r="C761" i="7"/>
  <c r="C749" i="7"/>
  <c r="C740" i="7"/>
  <c r="C727" i="7"/>
  <c r="C718" i="7"/>
  <c r="C707" i="7"/>
  <c r="C698" i="7"/>
  <c r="C688" i="7"/>
  <c r="C679" i="7"/>
  <c r="C667" i="7"/>
  <c r="C658" i="7"/>
  <c r="C649" i="7"/>
  <c r="C640" i="7"/>
  <c r="C629" i="7"/>
  <c r="C620" i="7"/>
  <c r="C611" i="7"/>
  <c r="C602" i="7"/>
  <c r="C593" i="7"/>
  <c r="C584" i="7"/>
  <c r="C574" i="7"/>
  <c r="C565" i="7"/>
  <c r="C556" i="7"/>
  <c r="C547" i="7"/>
  <c r="C537" i="7"/>
  <c r="C527" i="7"/>
  <c r="C517" i="7"/>
  <c r="C506" i="7"/>
  <c r="C496" i="7"/>
  <c r="C486" i="7"/>
  <c r="C477" i="7"/>
  <c r="C468" i="7"/>
  <c r="C459" i="7"/>
  <c r="C449" i="7"/>
  <c r="C440" i="7"/>
  <c r="C431" i="7"/>
  <c r="C421" i="7"/>
  <c r="C410" i="7"/>
  <c r="C401" i="7"/>
  <c r="C392" i="7"/>
  <c r="C383" i="7"/>
  <c r="C374" i="7"/>
  <c r="C365" i="7"/>
  <c r="C356" i="7"/>
  <c r="C347" i="7"/>
  <c r="C338" i="7"/>
  <c r="C329" i="7"/>
  <c r="C319" i="7"/>
  <c r="C310" i="7"/>
  <c r="C301" i="7"/>
  <c r="C292" i="7"/>
  <c r="C283" i="7"/>
  <c r="C274" i="7"/>
  <c r="C265" i="7"/>
  <c r="C256" i="7"/>
  <c r="C247" i="7"/>
  <c r="C229" i="7"/>
  <c r="C220" i="7"/>
  <c r="C211" i="7"/>
  <c r="C202" i="7"/>
  <c r="C193" i="7"/>
  <c r="C184" i="7"/>
  <c r="C175" i="7"/>
  <c r="C166" i="7"/>
  <c r="C157" i="7"/>
  <c r="C148" i="7"/>
  <c r="C139" i="7"/>
  <c r="C130" i="7"/>
  <c r="C121" i="7"/>
  <c r="C112" i="7"/>
  <c r="C103" i="7"/>
  <c r="C94" i="7"/>
  <c r="C85" i="7"/>
  <c r="C76" i="7"/>
  <c r="C67" i="7"/>
  <c r="C48" i="7"/>
  <c r="C39" i="7"/>
  <c r="C30" i="7"/>
  <c r="C21" i="7"/>
  <c r="C12" i="7"/>
  <c r="D1323" i="7" a="1"/>
  <c r="D1323" i="7" s="1"/>
  <c r="D1313" i="7" a="1"/>
  <c r="D1313" i="7" s="1"/>
  <c r="D1304" i="7" a="1"/>
  <c r="D1304" i="7" s="1"/>
  <c r="D1293" i="7" a="1"/>
  <c r="D1293" i="7" s="1"/>
  <c r="D1284" i="7" a="1"/>
  <c r="D1284" i="7" s="1"/>
  <c r="D1275" i="7" a="1"/>
  <c r="D1275" i="7" s="1"/>
  <c r="D1266" i="7" a="1"/>
  <c r="D1266" i="7" s="1"/>
  <c r="D1255" i="7" a="1"/>
  <c r="D1255" i="7" s="1"/>
  <c r="D1246" i="7" a="1"/>
  <c r="D1246" i="7" s="1"/>
  <c r="D1237" i="7" a="1"/>
  <c r="D1237" i="7" s="1"/>
  <c r="D1227" i="7" a="1"/>
  <c r="D1227" i="7" s="1"/>
  <c r="D1218" i="7" a="1"/>
  <c r="D1218" i="7" s="1"/>
  <c r="D1208" i="7" a="1"/>
  <c r="D1208" i="7" s="1"/>
  <c r="D1199" i="7" a="1"/>
  <c r="D1199" i="7" s="1"/>
  <c r="D1190" i="7" a="1"/>
  <c r="D1190" i="7" s="1"/>
  <c r="D1180" i="7" a="1"/>
  <c r="D1180" i="7" s="1"/>
  <c r="D1170" i="7" a="1"/>
  <c r="D1170" i="7" s="1"/>
  <c r="D1161" i="7" a="1"/>
  <c r="D1161" i="7" s="1"/>
  <c r="D1152" i="7" a="1"/>
  <c r="D1152" i="7" s="1"/>
  <c r="D1143" i="7" a="1"/>
  <c r="D1143" i="7" s="1"/>
  <c r="D1134" i="7" a="1"/>
  <c r="D1134" i="7" s="1"/>
  <c r="D1124" i="7" a="1"/>
  <c r="D1124" i="7" s="1"/>
  <c r="D1115" i="7" a="1"/>
  <c r="D1115" i="7" s="1"/>
  <c r="D1106" i="7" a="1"/>
  <c r="D1106" i="7" s="1"/>
  <c r="D1096" i="7" a="1"/>
  <c r="D1096" i="7" s="1"/>
  <c r="D1087" i="7" a="1"/>
  <c r="D1087" i="7" s="1"/>
  <c r="D1077" i="7" a="1"/>
  <c r="D1077" i="7" s="1"/>
  <c r="D1068" i="7" a="1"/>
  <c r="D1068" i="7" s="1"/>
  <c r="D1059" i="7" a="1"/>
  <c r="D1059" i="7" s="1"/>
  <c r="D1050" i="7" a="1"/>
  <c r="D1050" i="7" s="1"/>
  <c r="D1041" i="7" a="1"/>
  <c r="D1041" i="7" s="1"/>
  <c r="D1032" i="7" a="1"/>
  <c r="D1032" i="7" s="1"/>
  <c r="D1023" i="7" a="1"/>
  <c r="D1023" i="7" s="1"/>
  <c r="D1014" i="7" a="1"/>
  <c r="D1014" i="7" s="1"/>
  <c r="D1005" i="7" a="1"/>
  <c r="D1005" i="7" s="1"/>
  <c r="D996" i="7" a="1"/>
  <c r="D996" i="7" s="1"/>
  <c r="D987" i="7" a="1"/>
  <c r="D987" i="7" s="1"/>
  <c r="D977" i="7" a="1"/>
  <c r="D977" i="7" s="1"/>
  <c r="D968" i="7" a="1"/>
  <c r="D968" i="7" s="1"/>
  <c r="D959" i="7" a="1"/>
  <c r="D959" i="7" s="1"/>
  <c r="D949" i="7" a="1"/>
  <c r="D949" i="7" s="1"/>
  <c r="D940" i="7" a="1"/>
  <c r="D940" i="7" s="1"/>
  <c r="D931" i="7" a="1"/>
  <c r="D931" i="7" s="1"/>
  <c r="D922" i="7" a="1"/>
  <c r="D922" i="7" s="1"/>
  <c r="D913" i="7" a="1"/>
  <c r="D913" i="7" s="1"/>
  <c r="D904" i="7" a="1"/>
  <c r="D904" i="7" s="1"/>
  <c r="D893" i="7" a="1"/>
  <c r="D893" i="7" s="1"/>
  <c r="D882" i="7" a="1"/>
  <c r="D882" i="7" s="1"/>
  <c r="D873" i="7" a="1"/>
  <c r="D873" i="7" s="1"/>
  <c r="D864" i="7" a="1"/>
  <c r="D864" i="7" s="1"/>
  <c r="D855" i="7" a="1"/>
  <c r="D855" i="7" s="1"/>
  <c r="D846" i="7" a="1"/>
  <c r="D846" i="7" s="1"/>
  <c r="D837" i="7" a="1"/>
  <c r="D837" i="7" s="1"/>
  <c r="D826" i="7" a="1"/>
  <c r="D826" i="7" s="1"/>
  <c r="D817" i="7" a="1"/>
  <c r="D817" i="7" s="1"/>
  <c r="D808" i="7" a="1"/>
  <c r="D808" i="7" s="1"/>
  <c r="D799" i="7" a="1"/>
  <c r="D799" i="7" s="1"/>
  <c r="D790" i="7" a="1"/>
  <c r="D790" i="7" s="1"/>
  <c r="D781" i="7" a="1"/>
  <c r="D781" i="7" s="1"/>
  <c r="D770" i="7" a="1"/>
  <c r="D770" i="7" s="1"/>
  <c r="D761" i="7" a="1"/>
  <c r="D761" i="7" s="1"/>
  <c r="D749" i="7" a="1"/>
  <c r="D749" i="7" s="1"/>
  <c r="D740" i="7" a="1"/>
  <c r="D740" i="7" s="1"/>
  <c r="D727" i="7" a="1"/>
  <c r="D727" i="7" s="1"/>
  <c r="D718" i="7" a="1"/>
  <c r="D718" i="7" s="1"/>
  <c r="D707" i="7" a="1"/>
  <c r="D707" i="7" s="1"/>
  <c r="D698" i="7" a="1"/>
  <c r="D698" i="7" s="1"/>
  <c r="D688" i="7" a="1"/>
  <c r="D688" i="7" s="1"/>
  <c r="D679" i="7" a="1"/>
  <c r="D679" i="7" s="1"/>
  <c r="D667" i="7" a="1"/>
  <c r="D667" i="7" s="1"/>
  <c r="D658" i="7" a="1"/>
  <c r="D658" i="7" s="1"/>
  <c r="D649" i="7" a="1"/>
  <c r="D649" i="7" s="1"/>
  <c r="D640" i="7" a="1"/>
  <c r="D640" i="7" s="1"/>
  <c r="D629" i="7" a="1"/>
  <c r="D629" i="7" s="1"/>
  <c r="D620" i="7" a="1"/>
  <c r="D620" i="7" s="1"/>
  <c r="D611" i="7" a="1"/>
  <c r="D611" i="7" s="1"/>
  <c r="D602" i="7" a="1"/>
  <c r="D602" i="7" s="1"/>
  <c r="D593" i="7" a="1"/>
  <c r="D593" i="7" s="1"/>
  <c r="D584" i="7" a="1"/>
  <c r="D584" i="7" s="1"/>
  <c r="D574" i="7" a="1"/>
  <c r="D574" i="7" s="1"/>
  <c r="D565" i="7" a="1"/>
  <c r="D565" i="7" s="1"/>
  <c r="D556" i="7" a="1"/>
  <c r="D556" i="7" s="1"/>
  <c r="D547" i="7" a="1"/>
  <c r="D547" i="7" s="1"/>
  <c r="D537" i="7" a="1"/>
  <c r="D537" i="7" s="1"/>
  <c r="D527" i="7" a="1"/>
  <c r="D527" i="7" s="1"/>
  <c r="D517" i="7" a="1"/>
  <c r="D517" i="7" s="1"/>
  <c r="D506" i="7" a="1"/>
  <c r="D506" i="7" s="1"/>
  <c r="D496" i="7" a="1"/>
  <c r="D496" i="7" s="1"/>
  <c r="D486" i="7" a="1"/>
  <c r="D486" i="7" s="1"/>
  <c r="D477" i="7" a="1"/>
  <c r="D477" i="7" s="1"/>
  <c r="D468" i="7" a="1"/>
  <c r="D468" i="7" s="1"/>
  <c r="D459" i="7" a="1"/>
  <c r="D459" i="7" s="1"/>
  <c r="D449" i="7" a="1"/>
  <c r="D449" i="7" s="1"/>
  <c r="D440" i="7" a="1"/>
  <c r="D440" i="7" s="1"/>
  <c r="D431" i="7" a="1"/>
  <c r="D431" i="7" s="1"/>
  <c r="D421" i="7" a="1"/>
  <c r="D421" i="7" s="1"/>
  <c r="D410" i="7" a="1"/>
  <c r="D410" i="7" s="1"/>
  <c r="D401" i="7" a="1"/>
  <c r="D401" i="7" s="1"/>
  <c r="D392" i="7" a="1"/>
  <c r="D392" i="7" s="1"/>
  <c r="D383" i="7" a="1"/>
  <c r="D383" i="7" s="1"/>
  <c r="D374" i="7" a="1"/>
  <c r="D374" i="7" s="1"/>
  <c r="D365" i="7" a="1"/>
  <c r="D365" i="7" s="1"/>
  <c r="D356" i="7" a="1"/>
  <c r="D356" i="7" s="1"/>
  <c r="D338" i="7" a="1"/>
  <c r="D338" i="7" s="1"/>
  <c r="D329" i="7" a="1"/>
  <c r="D329" i="7" s="1"/>
  <c r="D319" i="7" a="1"/>
  <c r="D319" i="7" s="1"/>
  <c r="D310" i="7" a="1"/>
  <c r="D310" i="7" s="1"/>
  <c r="D301" i="7" a="1"/>
  <c r="D301" i="7" s="1"/>
  <c r="D292" i="7" a="1"/>
  <c r="D292" i="7" s="1"/>
  <c r="D283" i="7" a="1"/>
  <c r="D283" i="7" s="1"/>
  <c r="D274" i="7" a="1"/>
  <c r="D274" i="7" s="1"/>
  <c r="D265" i="7" a="1"/>
  <c r="D265" i="7" s="1"/>
  <c r="D256" i="7" a="1"/>
  <c r="D256" i="7" s="1"/>
  <c r="D247" i="7" a="1"/>
  <c r="D247" i="7" s="1"/>
  <c r="D238" i="7" a="1"/>
  <c r="D238" i="7" s="1"/>
  <c r="D220" i="7" a="1"/>
  <c r="D220" i="7" s="1"/>
  <c r="D211" i="7" a="1"/>
  <c r="D211" i="7" s="1"/>
  <c r="D202" i="7" a="1"/>
  <c r="D202" i="7" s="1"/>
  <c r="D193" i="7" a="1"/>
  <c r="D193" i="7" s="1"/>
  <c r="D184" i="7" a="1"/>
  <c r="D184" i="7" s="1"/>
  <c r="D175" i="7" a="1"/>
  <c r="D175" i="7" s="1"/>
  <c r="D166" i="7" a="1"/>
  <c r="D166" i="7" s="1"/>
  <c r="D157" i="7" a="1"/>
  <c r="D157" i="7" s="1"/>
  <c r="D148" i="7" a="1"/>
  <c r="D148" i="7" s="1"/>
  <c r="D139" i="7" a="1"/>
  <c r="D139" i="7" s="1"/>
  <c r="D130" i="7" a="1"/>
  <c r="D130" i="7" s="1"/>
  <c r="D121" i="7" a="1"/>
  <c r="D121" i="7" s="1"/>
  <c r="D112" i="7" a="1"/>
  <c r="D112" i="7" s="1"/>
  <c r="D103" i="7" a="1"/>
  <c r="D103" i="7" s="1"/>
  <c r="D94" i="7" a="1"/>
  <c r="D94" i="7" s="1"/>
  <c r="D85" i="7" a="1"/>
  <c r="D85" i="7" s="1"/>
  <c r="D76" i="7" a="1"/>
  <c r="D76" i="7" s="1"/>
  <c r="D67" i="7" a="1"/>
  <c r="D67" i="7" s="1"/>
  <c r="D58" i="7" a="1"/>
  <c r="D58" i="7" s="1"/>
  <c r="D48" i="7" a="1"/>
  <c r="D48" i="7" s="1"/>
  <c r="D39" i="7" a="1"/>
  <c r="D39" i="7" s="1"/>
  <c r="D30" i="7" a="1"/>
  <c r="D30" i="7" s="1"/>
  <c r="D21" i="7" a="1"/>
  <c r="D21" i="7" s="1"/>
  <c r="D12" i="7" a="1"/>
  <c r="D12" i="7" s="1"/>
  <c r="D3" i="7" a="1"/>
  <c r="D3" i="7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3" i="5"/>
  <c r="E41" i="5"/>
  <c r="I31" i="5"/>
  <c r="J31" i="5" s="1"/>
  <c r="V4" i="5"/>
  <c r="V5" i="5"/>
  <c r="V6" i="5"/>
  <c r="V7" i="5"/>
  <c r="W7" i="5" s="1"/>
  <c r="Z7" i="5" s="1"/>
  <c r="V8" i="5"/>
  <c r="W8" i="5" s="1"/>
  <c r="Z8" i="5" s="1"/>
  <c r="V9" i="5"/>
  <c r="V10" i="5"/>
  <c r="Y10" i="5" s="1"/>
  <c r="V11" i="5"/>
  <c r="Y11" i="5" s="1"/>
  <c r="V12" i="5"/>
  <c r="Y12" i="5" s="1"/>
  <c r="V13" i="5"/>
  <c r="Y13" i="5" s="1"/>
  <c r="V14" i="5"/>
  <c r="Y14" i="5" s="1"/>
  <c r="V15" i="5"/>
  <c r="Y15" i="5" s="1"/>
  <c r="V16" i="5"/>
  <c r="Y16" i="5" s="1"/>
  <c r="V17" i="5"/>
  <c r="Y17" i="5" s="1"/>
  <c r="V18" i="5"/>
  <c r="V19" i="5"/>
  <c r="V20" i="5"/>
  <c r="V21" i="5"/>
  <c r="V22" i="5"/>
  <c r="V23" i="5"/>
  <c r="V24" i="5"/>
  <c r="V25" i="5"/>
  <c r="V26" i="5"/>
  <c r="Y26" i="5" s="1"/>
  <c r="V27" i="5"/>
  <c r="Y27" i="5" s="1"/>
  <c r="V28" i="5"/>
  <c r="Y28" i="5" s="1"/>
  <c r="V29" i="5"/>
  <c r="W29" i="5" s="1"/>
  <c r="Z29" i="5" s="1"/>
  <c r="V30" i="5"/>
  <c r="Y30" i="5" s="1"/>
  <c r="V31" i="5"/>
  <c r="Y31" i="5" s="1"/>
  <c r="V32" i="5"/>
  <c r="V33" i="5"/>
  <c r="V34" i="5"/>
  <c r="V35" i="5"/>
  <c r="V36" i="5"/>
  <c r="V37" i="5"/>
  <c r="V38" i="5"/>
  <c r="V39" i="5"/>
  <c r="V40" i="5"/>
  <c r="V41" i="5"/>
  <c r="V42" i="5"/>
  <c r="Y42" i="5" s="1"/>
  <c r="V43" i="5"/>
  <c r="Y43" i="5" s="1"/>
  <c r="V44" i="5"/>
  <c r="Y44" i="5" s="1"/>
  <c r="V45" i="5"/>
  <c r="Y45" i="5" s="1"/>
  <c r="V46" i="5"/>
  <c r="Y46" i="5" s="1"/>
  <c r="V47" i="5"/>
  <c r="Y47" i="5" s="1"/>
  <c r="V48" i="5"/>
  <c r="Y48" i="5" s="1"/>
  <c r="V49" i="5"/>
  <c r="Y49" i="5" s="1"/>
  <c r="V50" i="5"/>
  <c r="Y50" i="5" s="1"/>
  <c r="V51" i="5"/>
  <c r="Y51" i="5" s="1"/>
  <c r="V52" i="5"/>
  <c r="V53" i="5"/>
  <c r="V54" i="5"/>
  <c r="V55" i="5"/>
  <c r="W55" i="5" s="1"/>
  <c r="Z55" i="5" s="1"/>
  <c r="V56" i="5"/>
  <c r="V57" i="5"/>
  <c r="V58" i="5"/>
  <c r="Y58" i="5" s="1"/>
  <c r="V59" i="5"/>
  <c r="Y59" i="5" s="1"/>
  <c r="V60" i="5"/>
  <c r="W60" i="5" s="1"/>
  <c r="Z60" i="5" s="1"/>
  <c r="V61" i="5"/>
  <c r="W61" i="5" s="1"/>
  <c r="Z61" i="5" s="1"/>
  <c r="V62" i="5"/>
  <c r="Y62" i="5" s="1"/>
  <c r="V63" i="5"/>
  <c r="Y63" i="5" s="1"/>
  <c r="V64" i="5"/>
  <c r="Y64" i="5" s="1"/>
  <c r="V65" i="5"/>
  <c r="Y65" i="5" s="1"/>
  <c r="V66" i="5"/>
  <c r="Y66" i="5" s="1"/>
  <c r="V67" i="5"/>
  <c r="Y67" i="5" s="1"/>
  <c r="V68" i="5"/>
  <c r="V69" i="5"/>
  <c r="V70" i="5"/>
  <c r="V71" i="5"/>
  <c r="V72" i="5"/>
  <c r="V73" i="5"/>
  <c r="V74" i="5"/>
  <c r="Y74" i="5" s="1"/>
  <c r="V75" i="5"/>
  <c r="Y75" i="5" s="1"/>
  <c r="V76" i="5"/>
  <c r="Y76" i="5" s="1"/>
  <c r="V77" i="5"/>
  <c r="Y77" i="5" s="1"/>
  <c r="V78" i="5"/>
  <c r="Y78" i="5" s="1"/>
  <c r="V79" i="5"/>
  <c r="Y79" i="5" s="1"/>
  <c r="V80" i="5"/>
  <c r="Y80" i="5" s="1"/>
  <c r="V81" i="5"/>
  <c r="Y81" i="5" s="1"/>
  <c r="V82" i="5"/>
  <c r="Y82" i="5" s="1"/>
  <c r="V83" i="5"/>
  <c r="Y83" i="5" s="1"/>
  <c r="V84" i="5"/>
  <c r="V85" i="5"/>
  <c r="V86" i="5"/>
  <c r="V87" i="5"/>
  <c r="V88" i="5"/>
  <c r="V89" i="5"/>
  <c r="W89" i="5" s="1"/>
  <c r="Z89" i="5" s="1"/>
  <c r="V90" i="5"/>
  <c r="Y90" i="5" s="1"/>
  <c r="V91" i="5"/>
  <c r="Y91" i="5" s="1"/>
  <c r="V92" i="5"/>
  <c r="Y92" i="5" s="1"/>
  <c r="V93" i="5"/>
  <c r="Y93" i="5" s="1"/>
  <c r="V94" i="5"/>
  <c r="Y94" i="5" s="1"/>
  <c r="V95" i="5"/>
  <c r="Y95" i="5" s="1"/>
  <c r="V96" i="5"/>
  <c r="V97" i="5"/>
  <c r="V98" i="5"/>
  <c r="V99" i="5"/>
  <c r="Y99" i="5" s="1"/>
  <c r="V100" i="5"/>
  <c r="V101" i="5"/>
  <c r="V102" i="5"/>
  <c r="V103" i="5"/>
  <c r="V104" i="5"/>
  <c r="V105" i="5"/>
  <c r="V106" i="5"/>
  <c r="Y106" i="5" s="1"/>
  <c r="V107" i="5"/>
  <c r="Y107" i="5" s="1"/>
  <c r="V108" i="5"/>
  <c r="Y108" i="5" s="1"/>
  <c r="V109" i="5"/>
  <c r="Y109" i="5" s="1"/>
  <c r="V110" i="5"/>
  <c r="Y110" i="5" s="1"/>
  <c r="V111" i="5"/>
  <c r="Y111" i="5" s="1"/>
  <c r="V112" i="5"/>
  <c r="Y112" i="5" s="1"/>
  <c r="V113" i="5"/>
  <c r="Y113" i="5" s="1"/>
  <c r="V114" i="5"/>
  <c r="Y114" i="5" s="1"/>
  <c r="V115" i="5"/>
  <c r="Y115" i="5" s="1"/>
  <c r="V116" i="5"/>
  <c r="V117" i="5"/>
  <c r="V118" i="5"/>
  <c r="V119" i="5"/>
  <c r="V120" i="5"/>
  <c r="V121" i="5"/>
  <c r="V122" i="5"/>
  <c r="Y122" i="5" s="1"/>
  <c r="V123" i="5"/>
  <c r="Y123" i="5" s="1"/>
  <c r="V124" i="5"/>
  <c r="Y124" i="5" s="1"/>
  <c r="V125" i="5"/>
  <c r="Y125" i="5" s="1"/>
  <c r="V126" i="5"/>
  <c r="Y126" i="5" s="1"/>
  <c r="V127" i="5"/>
  <c r="Y127" i="5" s="1"/>
  <c r="V128" i="5"/>
  <c r="Y128" i="5" s="1"/>
  <c r="V129" i="5"/>
  <c r="Y129" i="5" s="1"/>
  <c r="V130" i="5"/>
  <c r="Y130" i="5" s="1"/>
  <c r="V131" i="5"/>
  <c r="Y131" i="5" s="1"/>
  <c r="V132" i="5"/>
  <c r="V133" i="5"/>
  <c r="V134" i="5"/>
  <c r="V135" i="5"/>
  <c r="V136" i="5"/>
  <c r="V137" i="5"/>
  <c r="V138" i="5"/>
  <c r="Y138" i="5" s="1"/>
  <c r="V139" i="5"/>
  <c r="Y139" i="5" s="1"/>
  <c r="V140" i="5"/>
  <c r="Y140" i="5" s="1"/>
  <c r="V141" i="5"/>
  <c r="Y141" i="5" s="1"/>
  <c r="V142" i="5"/>
  <c r="Y142" i="5" s="1"/>
  <c r="V143" i="5"/>
  <c r="Y143" i="5" s="1"/>
  <c r="V144" i="5"/>
  <c r="Y144" i="5" s="1"/>
  <c r="V3" i="5"/>
  <c r="W3" i="5"/>
  <c r="Z3" i="5" s="1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3" i="5"/>
  <c r="Z4" i="5"/>
  <c r="Z5" i="5"/>
  <c r="Z6" i="5"/>
  <c r="Z20" i="5"/>
  <c r="Z21" i="5"/>
  <c r="Z22" i="5"/>
  <c r="Z36" i="5"/>
  <c r="Z37" i="5"/>
  <c r="Z38" i="5"/>
  <c r="Z53" i="5"/>
  <c r="Z54" i="5"/>
  <c r="Z68" i="5"/>
  <c r="Z69" i="5"/>
  <c r="Z70" i="5"/>
  <c r="Z71" i="5"/>
  <c r="Z84" i="5"/>
  <c r="Z85" i="5"/>
  <c r="Z86" i="5"/>
  <c r="Z87" i="5"/>
  <c r="Z100" i="5"/>
  <c r="Z101" i="5"/>
  <c r="Z102" i="5"/>
  <c r="Z103" i="5"/>
  <c r="Z116" i="5"/>
  <c r="Z117" i="5"/>
  <c r="Z118" i="5"/>
  <c r="Y3" i="5"/>
  <c r="Y4" i="5"/>
  <c r="Y5" i="5"/>
  <c r="Y6" i="5"/>
  <c r="Y7" i="5"/>
  <c r="Y8" i="5"/>
  <c r="Y9" i="5"/>
  <c r="Y20" i="5"/>
  <c r="Y21" i="5"/>
  <c r="Y22" i="5"/>
  <c r="Y23" i="5"/>
  <c r="Y24" i="5"/>
  <c r="Y25" i="5"/>
  <c r="Y36" i="5"/>
  <c r="Y37" i="5"/>
  <c r="Y38" i="5"/>
  <c r="Y39" i="5"/>
  <c r="Y40" i="5"/>
  <c r="Y41" i="5"/>
  <c r="Y52" i="5"/>
  <c r="Y53" i="5"/>
  <c r="Y54" i="5"/>
  <c r="Y55" i="5"/>
  <c r="Y56" i="5"/>
  <c r="Y57" i="5"/>
  <c r="Y68" i="5"/>
  <c r="Y69" i="5"/>
  <c r="Y70" i="5"/>
  <c r="Y71" i="5"/>
  <c r="Y72" i="5"/>
  <c r="Y73" i="5"/>
  <c r="Y84" i="5"/>
  <c r="Y85" i="5"/>
  <c r="Y86" i="5"/>
  <c r="Y87" i="5"/>
  <c r="Y88" i="5"/>
  <c r="Y89" i="5"/>
  <c r="Y100" i="5"/>
  <c r="Y101" i="5"/>
  <c r="Y102" i="5"/>
  <c r="Y103" i="5"/>
  <c r="Y104" i="5"/>
  <c r="Y105" i="5"/>
  <c r="Y116" i="5"/>
  <c r="Y117" i="5"/>
  <c r="Y118" i="5"/>
  <c r="Y119" i="5"/>
  <c r="Y120" i="5"/>
  <c r="Y121" i="5"/>
  <c r="Y132" i="5"/>
  <c r="Y133" i="5"/>
  <c r="Y134" i="5"/>
  <c r="Y135" i="5"/>
  <c r="Y136" i="5"/>
  <c r="Y137" i="5"/>
  <c r="W9" i="5"/>
  <c r="Z9" i="5" s="1"/>
  <c r="W10" i="5"/>
  <c r="Z10" i="5" s="1"/>
  <c r="W11" i="5"/>
  <c r="Z11" i="5" s="1"/>
  <c r="W12" i="5"/>
  <c r="Z12" i="5" s="1"/>
  <c r="W13" i="5"/>
  <c r="Z13" i="5" s="1"/>
  <c r="W14" i="5"/>
  <c r="Z14" i="5" s="1"/>
  <c r="W15" i="5"/>
  <c r="Z15" i="5" s="1"/>
  <c r="W45" i="5"/>
  <c r="Z45" i="5" s="1"/>
  <c r="W46" i="5"/>
  <c r="Z46" i="5" s="1"/>
  <c r="W47" i="5"/>
  <c r="Z47" i="5" s="1"/>
  <c r="W52" i="5"/>
  <c r="Z52" i="5" s="1"/>
  <c r="W53" i="5"/>
  <c r="W54" i="5"/>
  <c r="W68" i="5"/>
  <c r="W69" i="5"/>
  <c r="W70" i="5"/>
  <c r="W71" i="5"/>
  <c r="W84" i="5"/>
  <c r="W85" i="5"/>
  <c r="W86" i="5"/>
  <c r="W87" i="5"/>
  <c r="W91" i="5"/>
  <c r="Z91" i="5" s="1"/>
  <c r="W92" i="5"/>
  <c r="Z92" i="5" s="1"/>
  <c r="W93" i="5"/>
  <c r="Z93" i="5" s="1"/>
  <c r="W94" i="5"/>
  <c r="Z94" i="5" s="1"/>
  <c r="W95" i="5"/>
  <c r="Z95" i="5" s="1"/>
  <c r="W100" i="5"/>
  <c r="W101" i="5"/>
  <c r="W102" i="5"/>
  <c r="W103" i="5"/>
  <c r="W104" i="5"/>
  <c r="Z104" i="5" s="1"/>
  <c r="W116" i="5"/>
  <c r="W117" i="5"/>
  <c r="W118" i="5"/>
  <c r="W119" i="5"/>
  <c r="Z119" i="5" s="1"/>
  <c r="W120" i="5"/>
  <c r="Z120" i="5" s="1"/>
  <c r="W134" i="5"/>
  <c r="Z134" i="5" s="1"/>
  <c r="W135" i="5"/>
  <c r="Z135" i="5" s="1"/>
  <c r="W143" i="5"/>
  <c r="Z143" i="5" s="1"/>
  <c r="W6" i="5"/>
  <c r="W22" i="5"/>
  <c r="W23" i="5"/>
  <c r="Z23" i="5" s="1"/>
  <c r="W24" i="5"/>
  <c r="Z24" i="5" s="1"/>
  <c r="W25" i="5"/>
  <c r="Z25" i="5" s="1"/>
  <c r="W26" i="5"/>
  <c r="Z26" i="5" s="1"/>
  <c r="W38" i="5"/>
  <c r="W39" i="5"/>
  <c r="Z39" i="5" s="1"/>
  <c r="W41" i="5"/>
  <c r="Z41" i="5" s="1"/>
  <c r="W42" i="5"/>
  <c r="Z42" i="5" s="1"/>
  <c r="W44" i="5"/>
  <c r="Z44" i="5" s="1"/>
  <c r="W57" i="5"/>
  <c r="Z57" i="5" s="1"/>
  <c r="W58" i="5"/>
  <c r="Z58" i="5" s="1"/>
  <c r="W59" i="5"/>
  <c r="Z59" i="5" s="1"/>
  <c r="W4" i="5"/>
  <c r="W5" i="5"/>
  <c r="W20" i="5"/>
  <c r="W21" i="5"/>
  <c r="W36" i="5"/>
  <c r="W37" i="5"/>
  <c r="W133" i="5"/>
  <c r="Z133" i="5" s="1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AA99" i="5" s="1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3" i="5"/>
  <c r="N140" i="5"/>
  <c r="N133" i="5"/>
  <c r="N132" i="5"/>
  <c r="N127" i="5"/>
  <c r="N126" i="5"/>
  <c r="N125" i="5"/>
  <c r="N124" i="5"/>
  <c r="N122" i="5"/>
  <c r="N120" i="5"/>
  <c r="N118" i="5"/>
  <c r="N116" i="5"/>
  <c r="N114" i="5"/>
  <c r="N111" i="5"/>
  <c r="N109" i="5"/>
  <c r="N103" i="5"/>
  <c r="N99" i="5"/>
  <c r="N98" i="5"/>
  <c r="N97" i="5"/>
  <c r="N96" i="5"/>
  <c r="N95" i="5"/>
  <c r="N94" i="5"/>
  <c r="N91" i="5"/>
  <c r="N85" i="5"/>
  <c r="N84" i="5"/>
  <c r="N83" i="5"/>
  <c r="N77" i="5"/>
  <c r="N69" i="5"/>
  <c r="N66" i="5"/>
  <c r="N58" i="5"/>
  <c r="N55" i="5"/>
  <c r="N53" i="5"/>
  <c r="N52" i="5"/>
  <c r="N49" i="5"/>
  <c r="N48" i="5"/>
  <c r="N47" i="5"/>
  <c r="N44" i="5"/>
  <c r="N42" i="5"/>
  <c r="N41" i="5"/>
  <c r="N39" i="5"/>
  <c r="N28" i="5"/>
  <c r="N26" i="5"/>
  <c r="N21" i="5"/>
  <c r="N19" i="5"/>
  <c r="N16" i="5"/>
  <c r="N14" i="5"/>
  <c r="N9" i="5"/>
  <c r="N7" i="5"/>
  <c r="N5" i="5"/>
  <c r="N3" i="5"/>
  <c r="N46" i="5"/>
  <c r="L11" i="5"/>
  <c r="M11" i="5" s="1"/>
  <c r="N11" i="5" s="1"/>
  <c r="L12" i="5"/>
  <c r="M12" i="5" s="1"/>
  <c r="N12" i="5" s="1"/>
  <c r="L13" i="5"/>
  <c r="M13" i="5" s="1"/>
  <c r="L14" i="5"/>
  <c r="M14" i="5" s="1"/>
  <c r="L15" i="5"/>
  <c r="M15" i="5" s="1"/>
  <c r="N15" i="5" s="1"/>
  <c r="L16" i="5"/>
  <c r="M16" i="5" s="1"/>
  <c r="L17" i="5"/>
  <c r="M17" i="5" s="1"/>
  <c r="N17" i="5" s="1"/>
  <c r="L18" i="5"/>
  <c r="M18" i="5" s="1"/>
  <c r="N18" i="5" s="1"/>
  <c r="L19" i="5"/>
  <c r="M19" i="5" s="1"/>
  <c r="L20" i="5"/>
  <c r="M20" i="5" s="1"/>
  <c r="N20" i="5" s="1"/>
  <c r="L21" i="5"/>
  <c r="M21" i="5" s="1"/>
  <c r="L22" i="5"/>
  <c r="M22" i="5" s="1"/>
  <c r="N22" i="5" s="1"/>
  <c r="L23" i="5"/>
  <c r="M23" i="5" s="1"/>
  <c r="N23" i="5" s="1"/>
  <c r="L24" i="5"/>
  <c r="M24" i="5" s="1"/>
  <c r="N24" i="5" s="1"/>
  <c r="L25" i="5"/>
  <c r="M25" i="5" s="1"/>
  <c r="N25" i="5" s="1"/>
  <c r="L26" i="5"/>
  <c r="M26" i="5" s="1"/>
  <c r="L27" i="5"/>
  <c r="M27" i="5" s="1"/>
  <c r="N27" i="5" s="1"/>
  <c r="L28" i="5"/>
  <c r="M28" i="5" s="1"/>
  <c r="L29" i="5"/>
  <c r="M29" i="5" s="1"/>
  <c r="N29" i="5" s="1"/>
  <c r="L30" i="5"/>
  <c r="M30" i="5" s="1"/>
  <c r="N30" i="5" s="1"/>
  <c r="L31" i="5"/>
  <c r="M31" i="5" s="1"/>
  <c r="N31" i="5" s="1"/>
  <c r="L32" i="5"/>
  <c r="M32" i="5" s="1"/>
  <c r="N32" i="5" s="1"/>
  <c r="L33" i="5"/>
  <c r="M33" i="5" s="1"/>
  <c r="N33" i="5" s="1"/>
  <c r="L34" i="5"/>
  <c r="M34" i="5" s="1"/>
  <c r="N34" i="5" s="1"/>
  <c r="L35" i="5"/>
  <c r="M35" i="5" s="1"/>
  <c r="N35" i="5" s="1"/>
  <c r="L36" i="5"/>
  <c r="M36" i="5" s="1"/>
  <c r="N36" i="5" s="1"/>
  <c r="L37" i="5"/>
  <c r="M37" i="5" s="1"/>
  <c r="N37" i="5" s="1"/>
  <c r="L38" i="5"/>
  <c r="M38" i="5" s="1"/>
  <c r="N38" i="5" s="1"/>
  <c r="L39" i="5"/>
  <c r="M39" i="5" s="1"/>
  <c r="L40" i="5"/>
  <c r="M40" i="5" s="1"/>
  <c r="N40" i="5" s="1"/>
  <c r="L41" i="5"/>
  <c r="M41" i="5" s="1"/>
  <c r="L42" i="5"/>
  <c r="M42" i="5" s="1"/>
  <c r="L43" i="5"/>
  <c r="M43" i="5" s="1"/>
  <c r="N43" i="5" s="1"/>
  <c r="L44" i="5"/>
  <c r="M44" i="5" s="1"/>
  <c r="L45" i="5"/>
  <c r="M45" i="5" s="1"/>
  <c r="N45" i="5" s="1"/>
  <c r="L46" i="5"/>
  <c r="M46" i="5" s="1"/>
  <c r="L47" i="5"/>
  <c r="M47" i="5" s="1"/>
  <c r="L48" i="5"/>
  <c r="M48" i="5" s="1"/>
  <c r="L49" i="5"/>
  <c r="M49" i="5" s="1"/>
  <c r="L50" i="5"/>
  <c r="M50" i="5" s="1"/>
  <c r="N50" i="5" s="1"/>
  <c r="L51" i="5"/>
  <c r="M51" i="5" s="1"/>
  <c r="N51" i="5" s="1"/>
  <c r="L52" i="5"/>
  <c r="M52" i="5" s="1"/>
  <c r="L53" i="5"/>
  <c r="M53" i="5" s="1"/>
  <c r="L54" i="5"/>
  <c r="M54" i="5" s="1"/>
  <c r="N54" i="5" s="1"/>
  <c r="L55" i="5"/>
  <c r="M55" i="5" s="1"/>
  <c r="L56" i="5"/>
  <c r="M56" i="5" s="1"/>
  <c r="N56" i="5" s="1"/>
  <c r="L57" i="5"/>
  <c r="M57" i="5" s="1"/>
  <c r="N57" i="5" s="1"/>
  <c r="L58" i="5"/>
  <c r="M58" i="5" s="1"/>
  <c r="L59" i="5"/>
  <c r="M59" i="5" s="1"/>
  <c r="N59" i="5" s="1"/>
  <c r="L60" i="5"/>
  <c r="M60" i="5" s="1"/>
  <c r="N60" i="5" s="1"/>
  <c r="L61" i="5"/>
  <c r="M61" i="5" s="1"/>
  <c r="N61" i="5" s="1"/>
  <c r="L62" i="5"/>
  <c r="M62" i="5" s="1"/>
  <c r="N62" i="5" s="1"/>
  <c r="L63" i="5"/>
  <c r="M63" i="5" s="1"/>
  <c r="N63" i="5" s="1"/>
  <c r="L64" i="5"/>
  <c r="M64" i="5" s="1"/>
  <c r="N64" i="5" s="1"/>
  <c r="L65" i="5"/>
  <c r="M65" i="5" s="1"/>
  <c r="N65" i="5" s="1"/>
  <c r="L66" i="5"/>
  <c r="M66" i="5" s="1"/>
  <c r="L67" i="5"/>
  <c r="M67" i="5" s="1"/>
  <c r="N67" i="5" s="1"/>
  <c r="L68" i="5"/>
  <c r="M68" i="5" s="1"/>
  <c r="N68" i="5" s="1"/>
  <c r="L69" i="5"/>
  <c r="M69" i="5" s="1"/>
  <c r="L70" i="5"/>
  <c r="M70" i="5" s="1"/>
  <c r="N70" i="5" s="1"/>
  <c r="L71" i="5"/>
  <c r="M71" i="5" s="1"/>
  <c r="N71" i="5" s="1"/>
  <c r="L72" i="5"/>
  <c r="M72" i="5" s="1"/>
  <c r="N72" i="5" s="1"/>
  <c r="L73" i="5"/>
  <c r="M73" i="5" s="1"/>
  <c r="N73" i="5" s="1"/>
  <c r="L74" i="5"/>
  <c r="M74" i="5" s="1"/>
  <c r="N74" i="5" s="1"/>
  <c r="L75" i="5"/>
  <c r="M75" i="5" s="1"/>
  <c r="N75" i="5" s="1"/>
  <c r="L76" i="5"/>
  <c r="M76" i="5" s="1"/>
  <c r="N76" i="5" s="1"/>
  <c r="L77" i="5"/>
  <c r="M77" i="5" s="1"/>
  <c r="L78" i="5"/>
  <c r="M78" i="5" s="1"/>
  <c r="N78" i="5" s="1"/>
  <c r="L79" i="5"/>
  <c r="M79" i="5" s="1"/>
  <c r="N79" i="5" s="1"/>
  <c r="L80" i="5"/>
  <c r="M80" i="5" s="1"/>
  <c r="N80" i="5" s="1"/>
  <c r="L81" i="5"/>
  <c r="M81" i="5" s="1"/>
  <c r="N81" i="5" s="1"/>
  <c r="L82" i="5"/>
  <c r="M82" i="5" s="1"/>
  <c r="N82" i="5" s="1"/>
  <c r="L83" i="5"/>
  <c r="M83" i="5" s="1"/>
  <c r="L84" i="5"/>
  <c r="M84" i="5" s="1"/>
  <c r="L85" i="5"/>
  <c r="M85" i="5" s="1"/>
  <c r="L86" i="5"/>
  <c r="M86" i="5" s="1"/>
  <c r="N86" i="5" s="1"/>
  <c r="L87" i="5"/>
  <c r="M87" i="5" s="1"/>
  <c r="N87" i="5" s="1"/>
  <c r="L88" i="5"/>
  <c r="M88" i="5" s="1"/>
  <c r="N88" i="5" s="1"/>
  <c r="L89" i="5"/>
  <c r="M89" i="5" s="1"/>
  <c r="N89" i="5" s="1"/>
  <c r="L90" i="5"/>
  <c r="M90" i="5" s="1"/>
  <c r="N90" i="5" s="1"/>
  <c r="L91" i="5"/>
  <c r="M91" i="5" s="1"/>
  <c r="L92" i="5"/>
  <c r="M92" i="5" s="1"/>
  <c r="N92" i="5" s="1"/>
  <c r="L93" i="5"/>
  <c r="M93" i="5" s="1"/>
  <c r="N93" i="5" s="1"/>
  <c r="L94" i="5"/>
  <c r="M94" i="5" s="1"/>
  <c r="L95" i="5"/>
  <c r="M95" i="5" s="1"/>
  <c r="L96" i="5"/>
  <c r="M96" i="5" s="1"/>
  <c r="L97" i="5"/>
  <c r="M97" i="5" s="1"/>
  <c r="L98" i="5"/>
  <c r="M98" i="5" s="1"/>
  <c r="L99" i="5"/>
  <c r="M99" i="5" s="1"/>
  <c r="L100" i="5"/>
  <c r="M100" i="5" s="1"/>
  <c r="N100" i="5" s="1"/>
  <c r="L101" i="5"/>
  <c r="M101" i="5" s="1"/>
  <c r="N101" i="5" s="1"/>
  <c r="L102" i="5"/>
  <c r="M102" i="5" s="1"/>
  <c r="N102" i="5" s="1"/>
  <c r="L103" i="5"/>
  <c r="M103" i="5" s="1"/>
  <c r="L104" i="5"/>
  <c r="M104" i="5" s="1"/>
  <c r="N104" i="5" s="1"/>
  <c r="L105" i="5"/>
  <c r="M105" i="5" s="1"/>
  <c r="N105" i="5" s="1"/>
  <c r="L106" i="5"/>
  <c r="M106" i="5" s="1"/>
  <c r="N106" i="5" s="1"/>
  <c r="L107" i="5"/>
  <c r="M107" i="5" s="1"/>
  <c r="N107" i="5" s="1"/>
  <c r="L108" i="5"/>
  <c r="M108" i="5" s="1"/>
  <c r="N108" i="5" s="1"/>
  <c r="L109" i="5"/>
  <c r="M109" i="5" s="1"/>
  <c r="L110" i="5"/>
  <c r="M110" i="5" s="1"/>
  <c r="N110" i="5" s="1"/>
  <c r="L111" i="5"/>
  <c r="M111" i="5" s="1"/>
  <c r="L112" i="5"/>
  <c r="M112" i="5" s="1"/>
  <c r="N112" i="5" s="1"/>
  <c r="L113" i="5"/>
  <c r="M113" i="5" s="1"/>
  <c r="N113" i="5" s="1"/>
  <c r="L114" i="5"/>
  <c r="M114" i="5" s="1"/>
  <c r="L115" i="5"/>
  <c r="M115" i="5" s="1"/>
  <c r="N115" i="5" s="1"/>
  <c r="L116" i="5"/>
  <c r="M116" i="5" s="1"/>
  <c r="L117" i="5"/>
  <c r="M117" i="5" s="1"/>
  <c r="N117" i="5" s="1"/>
  <c r="L118" i="5"/>
  <c r="M118" i="5" s="1"/>
  <c r="L119" i="5"/>
  <c r="M119" i="5" s="1"/>
  <c r="N119" i="5" s="1"/>
  <c r="L120" i="5"/>
  <c r="M120" i="5" s="1"/>
  <c r="L121" i="5"/>
  <c r="M121" i="5" s="1"/>
  <c r="N121" i="5" s="1"/>
  <c r="L122" i="5"/>
  <c r="M122" i="5" s="1"/>
  <c r="L123" i="5"/>
  <c r="M123" i="5" s="1"/>
  <c r="N123" i="5" s="1"/>
  <c r="L124" i="5"/>
  <c r="M124" i="5" s="1"/>
  <c r="L125" i="5"/>
  <c r="M125" i="5" s="1"/>
  <c r="L126" i="5"/>
  <c r="M126" i="5" s="1"/>
  <c r="L127" i="5"/>
  <c r="M127" i="5" s="1"/>
  <c r="L128" i="5"/>
  <c r="M128" i="5" s="1"/>
  <c r="N128" i="5" s="1"/>
  <c r="L129" i="5"/>
  <c r="M129" i="5" s="1"/>
  <c r="N129" i="5" s="1"/>
  <c r="L130" i="5"/>
  <c r="M130" i="5" s="1"/>
  <c r="N130" i="5" s="1"/>
  <c r="L131" i="5"/>
  <c r="M131" i="5" s="1"/>
  <c r="N131" i="5" s="1"/>
  <c r="L132" i="5"/>
  <c r="M132" i="5" s="1"/>
  <c r="L133" i="5"/>
  <c r="M133" i="5" s="1"/>
  <c r="L134" i="5"/>
  <c r="M134" i="5" s="1"/>
  <c r="N134" i="5" s="1"/>
  <c r="L135" i="5"/>
  <c r="M135" i="5" s="1"/>
  <c r="N135" i="5" s="1"/>
  <c r="L136" i="5"/>
  <c r="M136" i="5" s="1"/>
  <c r="N136" i="5" s="1"/>
  <c r="L137" i="5"/>
  <c r="M137" i="5" s="1"/>
  <c r="N137" i="5" s="1"/>
  <c r="L138" i="5"/>
  <c r="M138" i="5" s="1"/>
  <c r="N138" i="5" s="1"/>
  <c r="L139" i="5"/>
  <c r="M139" i="5" s="1"/>
  <c r="N139" i="5" s="1"/>
  <c r="L140" i="5"/>
  <c r="M140" i="5" s="1"/>
  <c r="L141" i="5"/>
  <c r="M141" i="5" s="1"/>
  <c r="N141" i="5" s="1"/>
  <c r="L142" i="5"/>
  <c r="L143" i="5"/>
  <c r="M143" i="5" s="1"/>
  <c r="N143" i="5" s="1"/>
  <c r="L144" i="5"/>
  <c r="M144" i="5" s="1"/>
  <c r="N144" i="5" s="1"/>
  <c r="L8" i="5"/>
  <c r="M8" i="5" s="1"/>
  <c r="N8" i="5" s="1"/>
  <c r="L9" i="5"/>
  <c r="M9" i="5" s="1"/>
  <c r="L10" i="5"/>
  <c r="M10" i="5" s="1"/>
  <c r="N10" i="5" s="1"/>
  <c r="L4" i="5"/>
  <c r="M4" i="5" s="1"/>
  <c r="N4" i="5" s="1"/>
  <c r="L5" i="5"/>
  <c r="M5" i="5" s="1"/>
  <c r="L6" i="5"/>
  <c r="M6" i="5" s="1"/>
  <c r="N6" i="5" s="1"/>
  <c r="L7" i="5"/>
  <c r="M7" i="5" s="1"/>
  <c r="L3" i="5"/>
  <c r="M142" i="5"/>
  <c r="N142" i="5" s="1"/>
  <c r="I3" i="5"/>
  <c r="J3" i="5" s="1"/>
  <c r="I4" i="5"/>
  <c r="J4" i="5" s="1"/>
  <c r="I5" i="5"/>
  <c r="J5" i="5" s="1"/>
  <c r="I6" i="5"/>
  <c r="J6" i="5" s="1"/>
  <c r="I7" i="5"/>
  <c r="J7" i="5" s="1"/>
  <c r="I8" i="5"/>
  <c r="J8" i="5" s="1"/>
  <c r="I9" i="5"/>
  <c r="J9" i="5" s="1"/>
  <c r="I10" i="5"/>
  <c r="J10" i="5" s="1"/>
  <c r="I11" i="5"/>
  <c r="J11" i="5" s="1"/>
  <c r="I12" i="5"/>
  <c r="J12" i="5" s="1"/>
  <c r="I13" i="5"/>
  <c r="J13" i="5" s="1"/>
  <c r="I14" i="5"/>
  <c r="J14" i="5" s="1"/>
  <c r="I15" i="5"/>
  <c r="J15" i="5" s="1"/>
  <c r="I16" i="5"/>
  <c r="J16" i="5" s="1"/>
  <c r="I17" i="5"/>
  <c r="J17" i="5" s="1"/>
  <c r="I18" i="5"/>
  <c r="J18" i="5" s="1"/>
  <c r="I19" i="5"/>
  <c r="J19" i="5" s="1"/>
  <c r="I20" i="5"/>
  <c r="J20" i="5" s="1"/>
  <c r="I21" i="5"/>
  <c r="J21" i="5" s="1"/>
  <c r="I22" i="5"/>
  <c r="J22" i="5" s="1"/>
  <c r="I23" i="5"/>
  <c r="J23" i="5" s="1"/>
  <c r="I24" i="5"/>
  <c r="J24" i="5" s="1"/>
  <c r="I25" i="5"/>
  <c r="J25" i="5" s="1"/>
  <c r="I26" i="5"/>
  <c r="J26" i="5" s="1"/>
  <c r="I27" i="5"/>
  <c r="J27" i="5" s="1"/>
  <c r="I28" i="5"/>
  <c r="J28" i="5" s="1"/>
  <c r="I29" i="5"/>
  <c r="J29" i="5" s="1"/>
  <c r="I30" i="5"/>
  <c r="J30" i="5" s="1"/>
  <c r="I32" i="5"/>
  <c r="J32" i="5" s="1"/>
  <c r="I33" i="5"/>
  <c r="J33" i="5" s="1"/>
  <c r="I34" i="5"/>
  <c r="J34" i="5" s="1"/>
  <c r="I35" i="5"/>
  <c r="J35" i="5" s="1"/>
  <c r="I36" i="5"/>
  <c r="J36" i="5" s="1"/>
  <c r="I37" i="5"/>
  <c r="J37" i="5" s="1"/>
  <c r="I38" i="5"/>
  <c r="J38" i="5" s="1"/>
  <c r="I39" i="5"/>
  <c r="J39" i="5" s="1"/>
  <c r="I40" i="5"/>
  <c r="J40" i="5" s="1"/>
  <c r="I41" i="5"/>
  <c r="J41" i="5" s="1"/>
  <c r="I42" i="5"/>
  <c r="J42" i="5" s="1"/>
  <c r="I43" i="5"/>
  <c r="J43" i="5" s="1"/>
  <c r="I44" i="5"/>
  <c r="J44" i="5" s="1"/>
  <c r="I45" i="5"/>
  <c r="J45" i="5" s="1"/>
  <c r="I46" i="5"/>
  <c r="J46" i="5" s="1"/>
  <c r="I47" i="5"/>
  <c r="J47" i="5" s="1"/>
  <c r="I48" i="5"/>
  <c r="J48" i="5" s="1"/>
  <c r="I49" i="5"/>
  <c r="J49" i="5" s="1"/>
  <c r="I50" i="5"/>
  <c r="J50" i="5" s="1"/>
  <c r="I51" i="5"/>
  <c r="J51" i="5" s="1"/>
  <c r="I52" i="5"/>
  <c r="J52" i="5" s="1"/>
  <c r="I53" i="5"/>
  <c r="J53" i="5" s="1"/>
  <c r="I54" i="5"/>
  <c r="J54" i="5" s="1"/>
  <c r="I55" i="5"/>
  <c r="J55" i="5" s="1"/>
  <c r="I56" i="5"/>
  <c r="J56" i="5" s="1"/>
  <c r="I57" i="5"/>
  <c r="J57" i="5" s="1"/>
  <c r="I58" i="5"/>
  <c r="J58" i="5" s="1"/>
  <c r="I59" i="5"/>
  <c r="J59" i="5" s="1"/>
  <c r="I60" i="5"/>
  <c r="J60" i="5" s="1"/>
  <c r="I61" i="5"/>
  <c r="J61" i="5" s="1"/>
  <c r="I62" i="5"/>
  <c r="J62" i="5" s="1"/>
  <c r="I63" i="5"/>
  <c r="J63" i="5" s="1"/>
  <c r="I64" i="5"/>
  <c r="J64" i="5" s="1"/>
  <c r="I65" i="5"/>
  <c r="J65" i="5" s="1"/>
  <c r="I66" i="5"/>
  <c r="J66" i="5" s="1"/>
  <c r="I67" i="5"/>
  <c r="J67" i="5" s="1"/>
  <c r="I68" i="5"/>
  <c r="J68" i="5" s="1"/>
  <c r="I69" i="5"/>
  <c r="J69" i="5" s="1"/>
  <c r="I70" i="5"/>
  <c r="J70" i="5" s="1"/>
  <c r="I71" i="5"/>
  <c r="J71" i="5" s="1"/>
  <c r="I72" i="5"/>
  <c r="J72" i="5" s="1"/>
  <c r="I73" i="5"/>
  <c r="J73" i="5" s="1"/>
  <c r="I74" i="5"/>
  <c r="J74" i="5" s="1"/>
  <c r="I75" i="5"/>
  <c r="J75" i="5" s="1"/>
  <c r="I76" i="5"/>
  <c r="J76" i="5" s="1"/>
  <c r="I77" i="5"/>
  <c r="J77" i="5" s="1"/>
  <c r="I78" i="5"/>
  <c r="J78" i="5" s="1"/>
  <c r="I79" i="5"/>
  <c r="J79" i="5" s="1"/>
  <c r="I80" i="5"/>
  <c r="J80" i="5" s="1"/>
  <c r="I81" i="5"/>
  <c r="J81" i="5" s="1"/>
  <c r="I82" i="5"/>
  <c r="J82" i="5" s="1"/>
  <c r="I83" i="5"/>
  <c r="J83" i="5" s="1"/>
  <c r="I84" i="5"/>
  <c r="J84" i="5" s="1"/>
  <c r="I85" i="5"/>
  <c r="J85" i="5" s="1"/>
  <c r="I86" i="5"/>
  <c r="J86" i="5" s="1"/>
  <c r="I87" i="5"/>
  <c r="J87" i="5" s="1"/>
  <c r="I88" i="5"/>
  <c r="J88" i="5" s="1"/>
  <c r="I89" i="5"/>
  <c r="J89" i="5" s="1"/>
  <c r="I90" i="5"/>
  <c r="J90" i="5" s="1"/>
  <c r="I91" i="5"/>
  <c r="J91" i="5" s="1"/>
  <c r="I92" i="5"/>
  <c r="J92" i="5" s="1"/>
  <c r="I93" i="5"/>
  <c r="J93" i="5" s="1"/>
  <c r="I94" i="5"/>
  <c r="J94" i="5" s="1"/>
  <c r="I95" i="5"/>
  <c r="J95" i="5" s="1"/>
  <c r="I96" i="5"/>
  <c r="J96" i="5" s="1"/>
  <c r="I97" i="5"/>
  <c r="J97" i="5" s="1"/>
  <c r="I98" i="5"/>
  <c r="J98" i="5" s="1"/>
  <c r="I99" i="5"/>
  <c r="J99" i="5" s="1"/>
  <c r="I100" i="5"/>
  <c r="J100" i="5" s="1"/>
  <c r="I101" i="5"/>
  <c r="J101" i="5" s="1"/>
  <c r="I102" i="5"/>
  <c r="J102" i="5" s="1"/>
  <c r="I103" i="5"/>
  <c r="J103" i="5" s="1"/>
  <c r="I104" i="5"/>
  <c r="J104" i="5" s="1"/>
  <c r="I105" i="5"/>
  <c r="J105" i="5" s="1"/>
  <c r="I106" i="5"/>
  <c r="J106" i="5" s="1"/>
  <c r="I107" i="5"/>
  <c r="J107" i="5" s="1"/>
  <c r="I108" i="5"/>
  <c r="J108" i="5" s="1"/>
  <c r="I109" i="5"/>
  <c r="J109" i="5" s="1"/>
  <c r="I110" i="5"/>
  <c r="J110" i="5" s="1"/>
  <c r="I111" i="5"/>
  <c r="J111" i="5" s="1"/>
  <c r="I112" i="5"/>
  <c r="J112" i="5" s="1"/>
  <c r="I113" i="5"/>
  <c r="J113" i="5" s="1"/>
  <c r="I114" i="5"/>
  <c r="J114" i="5" s="1"/>
  <c r="I115" i="5"/>
  <c r="J115" i="5" s="1"/>
  <c r="I116" i="5"/>
  <c r="J116" i="5" s="1"/>
  <c r="I117" i="5"/>
  <c r="J117" i="5" s="1"/>
  <c r="I118" i="5"/>
  <c r="J118" i="5" s="1"/>
  <c r="I119" i="5"/>
  <c r="J119" i="5" s="1"/>
  <c r="I120" i="5"/>
  <c r="J120" i="5" s="1"/>
  <c r="I121" i="5"/>
  <c r="J121" i="5" s="1"/>
  <c r="I122" i="5"/>
  <c r="J122" i="5" s="1"/>
  <c r="I123" i="5"/>
  <c r="J123" i="5" s="1"/>
  <c r="I124" i="5"/>
  <c r="J124" i="5" s="1"/>
  <c r="I125" i="5"/>
  <c r="J125" i="5" s="1"/>
  <c r="I126" i="5"/>
  <c r="J126" i="5" s="1"/>
  <c r="I127" i="5"/>
  <c r="J127" i="5" s="1"/>
  <c r="I128" i="5"/>
  <c r="J128" i="5" s="1"/>
  <c r="I129" i="5"/>
  <c r="J129" i="5" s="1"/>
  <c r="I130" i="5"/>
  <c r="J130" i="5" s="1"/>
  <c r="I131" i="5"/>
  <c r="J131" i="5" s="1"/>
  <c r="I132" i="5"/>
  <c r="J132" i="5" s="1"/>
  <c r="I133" i="5"/>
  <c r="J133" i="5" s="1"/>
  <c r="I134" i="5"/>
  <c r="J134" i="5" s="1"/>
  <c r="I135" i="5"/>
  <c r="J135" i="5" s="1"/>
  <c r="I136" i="5"/>
  <c r="J136" i="5" s="1"/>
  <c r="I137" i="5"/>
  <c r="J137" i="5" s="1"/>
  <c r="I138" i="5"/>
  <c r="J138" i="5" s="1"/>
  <c r="I139" i="5"/>
  <c r="J139" i="5" s="1"/>
  <c r="I140" i="5"/>
  <c r="J140" i="5" s="1"/>
  <c r="I141" i="5"/>
  <c r="J141" i="5" s="1"/>
  <c r="I142" i="5"/>
  <c r="J142" i="5" s="1"/>
  <c r="I143" i="5"/>
  <c r="J143" i="5" s="1"/>
  <c r="I144" i="5"/>
  <c r="J144" i="5" s="1"/>
  <c r="E39" i="5"/>
  <c r="F39" i="5" s="1"/>
  <c r="E40" i="5"/>
  <c r="F40" i="5" s="1"/>
  <c r="G40" i="5" s="1"/>
  <c r="F41" i="5"/>
  <c r="G41" i="5" s="1"/>
  <c r="E42" i="5"/>
  <c r="F42" i="5" s="1"/>
  <c r="G42" i="5" s="1"/>
  <c r="E43" i="5"/>
  <c r="F43" i="5" s="1"/>
  <c r="G43" i="5" s="1"/>
  <c r="E44" i="5"/>
  <c r="F44" i="5" s="1"/>
  <c r="G44" i="5" s="1"/>
  <c r="E45" i="5"/>
  <c r="F45" i="5" s="1"/>
  <c r="G45" i="5" s="1"/>
  <c r="E46" i="5"/>
  <c r="F46" i="5" s="1"/>
  <c r="G46" i="5" s="1"/>
  <c r="E47" i="5"/>
  <c r="F47" i="5" s="1"/>
  <c r="G47" i="5" s="1"/>
  <c r="E48" i="5"/>
  <c r="F48" i="5" s="1"/>
  <c r="G48" i="5" s="1"/>
  <c r="E49" i="5"/>
  <c r="F49" i="5" s="1"/>
  <c r="G49" i="5" s="1"/>
  <c r="E50" i="5"/>
  <c r="F50" i="5" s="1"/>
  <c r="G50" i="5" s="1"/>
  <c r="E51" i="5"/>
  <c r="F51" i="5" s="1"/>
  <c r="G51" i="5" s="1"/>
  <c r="E52" i="5"/>
  <c r="F52" i="5" s="1"/>
  <c r="G52" i="5" s="1"/>
  <c r="E53" i="5"/>
  <c r="F53" i="5" s="1"/>
  <c r="G53" i="5" s="1"/>
  <c r="E54" i="5"/>
  <c r="F54" i="5" s="1"/>
  <c r="G54" i="5" s="1"/>
  <c r="E55" i="5"/>
  <c r="F55" i="5" s="1"/>
  <c r="G55" i="5" s="1"/>
  <c r="E56" i="5"/>
  <c r="F56" i="5" s="1"/>
  <c r="G56" i="5" s="1"/>
  <c r="E57" i="5"/>
  <c r="F57" i="5" s="1"/>
  <c r="G57" i="5" s="1"/>
  <c r="E58" i="5"/>
  <c r="F58" i="5" s="1"/>
  <c r="G58" i="5" s="1"/>
  <c r="E59" i="5"/>
  <c r="F59" i="5" s="1"/>
  <c r="G59" i="5" s="1"/>
  <c r="E60" i="5"/>
  <c r="F60" i="5" s="1"/>
  <c r="G60" i="5" s="1"/>
  <c r="E61" i="5"/>
  <c r="F61" i="5" s="1"/>
  <c r="E62" i="5"/>
  <c r="E63" i="5"/>
  <c r="E64" i="5"/>
  <c r="E65" i="5"/>
  <c r="E66" i="5"/>
  <c r="F66" i="5" s="1"/>
  <c r="G66" i="5" s="1"/>
  <c r="E67" i="5"/>
  <c r="F67" i="5" s="1"/>
  <c r="G67" i="5" s="1"/>
  <c r="E68" i="5"/>
  <c r="F68" i="5" s="1"/>
  <c r="E69" i="5"/>
  <c r="F69" i="5" s="1"/>
  <c r="E70" i="5"/>
  <c r="F70" i="5" s="1"/>
  <c r="E71" i="5"/>
  <c r="F71" i="5" s="1"/>
  <c r="G71" i="5" s="1"/>
  <c r="E72" i="5"/>
  <c r="F72" i="5" s="1"/>
  <c r="G72" i="5" s="1"/>
  <c r="E73" i="5"/>
  <c r="F73" i="5" s="1"/>
  <c r="G73" i="5" s="1"/>
  <c r="E74" i="5"/>
  <c r="F74" i="5" s="1"/>
  <c r="G74" i="5" s="1"/>
  <c r="E75" i="5"/>
  <c r="F75" i="5" s="1"/>
  <c r="G75" i="5" s="1"/>
  <c r="E76" i="5"/>
  <c r="F76" i="5" s="1"/>
  <c r="E77" i="5"/>
  <c r="F77" i="5" s="1"/>
  <c r="E78" i="5"/>
  <c r="E79" i="5"/>
  <c r="E80" i="5"/>
  <c r="E81" i="5"/>
  <c r="F81" i="5" s="1"/>
  <c r="E82" i="5"/>
  <c r="F82" i="5" s="1"/>
  <c r="G82" i="5" s="1"/>
  <c r="E83" i="5"/>
  <c r="F83" i="5" s="1"/>
  <c r="G83" i="5" s="1"/>
  <c r="E84" i="5"/>
  <c r="F84" i="5" s="1"/>
  <c r="E85" i="5"/>
  <c r="F85" i="5" s="1"/>
  <c r="E86" i="5"/>
  <c r="F86" i="5" s="1"/>
  <c r="E87" i="5"/>
  <c r="F87" i="5" s="1"/>
  <c r="G87" i="5" s="1"/>
  <c r="E88" i="5"/>
  <c r="F88" i="5" s="1"/>
  <c r="G88" i="5" s="1"/>
  <c r="E89" i="5"/>
  <c r="F89" i="5" s="1"/>
  <c r="G89" i="5" s="1"/>
  <c r="E90" i="5"/>
  <c r="F90" i="5" s="1"/>
  <c r="G90" i="5" s="1"/>
  <c r="E91" i="5"/>
  <c r="F91" i="5" s="1"/>
  <c r="G91" i="5" s="1"/>
  <c r="E92" i="5"/>
  <c r="F92" i="5" s="1"/>
  <c r="E93" i="5"/>
  <c r="F93" i="5" s="1"/>
  <c r="E94" i="5"/>
  <c r="E95" i="5"/>
  <c r="E96" i="5"/>
  <c r="E97" i="5"/>
  <c r="E98" i="5"/>
  <c r="F98" i="5" s="1"/>
  <c r="G98" i="5" s="1"/>
  <c r="E99" i="5"/>
  <c r="F99" i="5" s="1"/>
  <c r="G99" i="5" s="1"/>
  <c r="E100" i="5"/>
  <c r="F100" i="5" s="1"/>
  <c r="E101" i="5"/>
  <c r="F101" i="5" s="1"/>
  <c r="E102" i="5"/>
  <c r="F102" i="5" s="1"/>
  <c r="E103" i="5"/>
  <c r="F103" i="5" s="1"/>
  <c r="G103" i="5" s="1"/>
  <c r="E104" i="5"/>
  <c r="F104" i="5" s="1"/>
  <c r="G104" i="5" s="1"/>
  <c r="E105" i="5"/>
  <c r="F105" i="5" s="1"/>
  <c r="G105" i="5" s="1"/>
  <c r="E106" i="5"/>
  <c r="F106" i="5" s="1"/>
  <c r="G106" i="5" s="1"/>
  <c r="E107" i="5"/>
  <c r="F107" i="5" s="1"/>
  <c r="G107" i="5" s="1"/>
  <c r="E108" i="5"/>
  <c r="F108" i="5" s="1"/>
  <c r="E109" i="5"/>
  <c r="F109" i="5" s="1"/>
  <c r="E110" i="5"/>
  <c r="E111" i="5"/>
  <c r="E112" i="5"/>
  <c r="E113" i="5"/>
  <c r="F113" i="5" s="1"/>
  <c r="E114" i="5"/>
  <c r="F114" i="5" s="1"/>
  <c r="G114" i="5" s="1"/>
  <c r="E115" i="5"/>
  <c r="F115" i="5" s="1"/>
  <c r="G115" i="5" s="1"/>
  <c r="E116" i="5"/>
  <c r="F116" i="5" s="1"/>
  <c r="E117" i="5"/>
  <c r="F117" i="5" s="1"/>
  <c r="E118" i="5"/>
  <c r="F118" i="5" s="1"/>
  <c r="E119" i="5"/>
  <c r="F119" i="5" s="1"/>
  <c r="G119" i="5" s="1"/>
  <c r="E120" i="5"/>
  <c r="F120" i="5" s="1"/>
  <c r="G120" i="5" s="1"/>
  <c r="E121" i="5"/>
  <c r="F121" i="5" s="1"/>
  <c r="G121" i="5" s="1"/>
  <c r="E122" i="5"/>
  <c r="F122" i="5" s="1"/>
  <c r="G122" i="5" s="1"/>
  <c r="E123" i="5"/>
  <c r="F123" i="5" s="1"/>
  <c r="G123" i="5" s="1"/>
  <c r="E124" i="5"/>
  <c r="F124" i="5" s="1"/>
  <c r="E125" i="5"/>
  <c r="F125" i="5" s="1"/>
  <c r="E126" i="5"/>
  <c r="E127" i="5"/>
  <c r="E128" i="5"/>
  <c r="E129" i="5"/>
  <c r="E130" i="5"/>
  <c r="F130" i="5" s="1"/>
  <c r="G130" i="5" s="1"/>
  <c r="E131" i="5"/>
  <c r="F131" i="5" s="1"/>
  <c r="G131" i="5" s="1"/>
  <c r="E132" i="5"/>
  <c r="F132" i="5" s="1"/>
  <c r="E133" i="5"/>
  <c r="F133" i="5" s="1"/>
  <c r="E134" i="5"/>
  <c r="F134" i="5" s="1"/>
  <c r="E135" i="5"/>
  <c r="F135" i="5" s="1"/>
  <c r="G135" i="5" s="1"/>
  <c r="E136" i="5"/>
  <c r="F136" i="5" s="1"/>
  <c r="G136" i="5" s="1"/>
  <c r="E137" i="5"/>
  <c r="F137" i="5" s="1"/>
  <c r="G137" i="5" s="1"/>
  <c r="E138" i="5"/>
  <c r="F138" i="5" s="1"/>
  <c r="G138" i="5" s="1"/>
  <c r="E139" i="5"/>
  <c r="F139" i="5" s="1"/>
  <c r="G139" i="5" s="1"/>
  <c r="E140" i="5"/>
  <c r="F140" i="5" s="1"/>
  <c r="E141" i="5"/>
  <c r="F141" i="5" s="1"/>
  <c r="E142" i="5"/>
  <c r="E143" i="5"/>
  <c r="E144" i="5"/>
  <c r="E3" i="5"/>
  <c r="F3" i="5" s="1"/>
  <c r="G3" i="5" s="1"/>
  <c r="E4" i="5"/>
  <c r="F4" i="5" s="1"/>
  <c r="G4" i="5" s="1"/>
  <c r="E5" i="5"/>
  <c r="F5" i="5" s="1"/>
  <c r="G5" i="5" s="1"/>
  <c r="E6" i="5"/>
  <c r="F6" i="5" s="1"/>
  <c r="G6" i="5" s="1"/>
  <c r="E7" i="5"/>
  <c r="F7" i="5" s="1"/>
  <c r="G7" i="5" s="1"/>
  <c r="E8" i="5"/>
  <c r="F8" i="5" s="1"/>
  <c r="G8" i="5" s="1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3" i="5"/>
  <c r="F13" i="5" s="1"/>
  <c r="G13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F20" i="5" s="1"/>
  <c r="G20" i="5" s="1"/>
  <c r="E21" i="5"/>
  <c r="F21" i="5" s="1"/>
  <c r="G21" i="5" s="1"/>
  <c r="E22" i="5"/>
  <c r="F22" i="5" s="1"/>
  <c r="G22" i="5" s="1"/>
  <c r="E23" i="5"/>
  <c r="F23" i="5" s="1"/>
  <c r="G23" i="5" s="1"/>
  <c r="E24" i="5"/>
  <c r="F24" i="5" s="1"/>
  <c r="G24" i="5" s="1"/>
  <c r="E25" i="5"/>
  <c r="F25" i="5" s="1"/>
  <c r="G25" i="5" s="1"/>
  <c r="E26" i="5"/>
  <c r="F26" i="5" s="1"/>
  <c r="G26" i="5" s="1"/>
  <c r="E27" i="5"/>
  <c r="F27" i="5" s="1"/>
  <c r="G27" i="5" s="1"/>
  <c r="E28" i="5"/>
  <c r="F28" i="5" s="1"/>
  <c r="G28" i="5" s="1"/>
  <c r="E29" i="5"/>
  <c r="F29" i="5" s="1"/>
  <c r="G29" i="5" s="1"/>
  <c r="E30" i="5"/>
  <c r="F30" i="5" s="1"/>
  <c r="G30" i="5" s="1"/>
  <c r="E31" i="5"/>
  <c r="F31" i="5" s="1"/>
  <c r="G31" i="5" s="1"/>
  <c r="E32" i="5"/>
  <c r="F32" i="5" s="1"/>
  <c r="G32" i="5" s="1"/>
  <c r="E33" i="5"/>
  <c r="F33" i="5" s="1"/>
  <c r="G33" i="5" s="1"/>
  <c r="E34" i="5"/>
  <c r="F34" i="5" s="1"/>
  <c r="G34" i="5" s="1"/>
  <c r="E35" i="5"/>
  <c r="F35" i="5" s="1"/>
  <c r="G35" i="5" s="1"/>
  <c r="E36" i="5"/>
  <c r="F36" i="5" s="1"/>
  <c r="G36" i="5" s="1"/>
  <c r="E37" i="5"/>
  <c r="F37" i="5" s="1"/>
  <c r="G37" i="5" s="1"/>
  <c r="E38" i="5"/>
  <c r="F38" i="5" s="1"/>
  <c r="G38" i="5" s="1"/>
  <c r="W19" i="5" l="1"/>
  <c r="Z19" i="5" s="1"/>
  <c r="Y19" i="5"/>
  <c r="Y34" i="5"/>
  <c r="W34" i="5"/>
  <c r="Z34" i="5" s="1"/>
  <c r="W96" i="5"/>
  <c r="Z96" i="5" s="1"/>
  <c r="Y96" i="5"/>
  <c r="Y32" i="5"/>
  <c r="W32" i="5"/>
  <c r="Z32" i="5" s="1"/>
  <c r="W48" i="5"/>
  <c r="Z48" i="5" s="1"/>
  <c r="W17" i="5"/>
  <c r="Z17" i="5" s="1"/>
  <c r="Y35" i="5"/>
  <c r="W35" i="5"/>
  <c r="Z35" i="5" s="1"/>
  <c r="Y98" i="5"/>
  <c r="W98" i="5"/>
  <c r="Z98" i="5" s="1"/>
  <c r="W18" i="5"/>
  <c r="Z18" i="5" s="1"/>
  <c r="Y18" i="5"/>
  <c r="W97" i="5"/>
  <c r="Z97" i="5" s="1"/>
  <c r="Y97" i="5"/>
  <c r="W16" i="5"/>
  <c r="Z16" i="5" s="1"/>
  <c r="Y33" i="5"/>
  <c r="W33" i="5"/>
  <c r="Z33" i="5" s="1"/>
  <c r="W77" i="5"/>
  <c r="Z77" i="5" s="1"/>
  <c r="W30" i="5"/>
  <c r="Z30" i="5" s="1"/>
  <c r="W43" i="5"/>
  <c r="Z43" i="5" s="1"/>
  <c r="W28" i="5"/>
  <c r="Z28" i="5" s="1"/>
  <c r="Y61" i="5"/>
  <c r="Y29" i="5"/>
  <c r="W74" i="5"/>
  <c r="Z74" i="5" s="1"/>
  <c r="W62" i="5"/>
  <c r="Z62" i="5" s="1"/>
  <c r="W27" i="5"/>
  <c r="Z27" i="5" s="1"/>
  <c r="Y60" i="5"/>
  <c r="W79" i="5"/>
  <c r="Z79" i="5" s="1"/>
  <c r="W31" i="5"/>
  <c r="Z31" i="5" s="1"/>
  <c r="W76" i="5"/>
  <c r="Z76" i="5" s="1"/>
  <c r="W73" i="5"/>
  <c r="Z73" i="5" s="1"/>
  <c r="W80" i="5"/>
  <c r="Z80" i="5" s="1"/>
  <c r="W78" i="5"/>
  <c r="Z78" i="5" s="1"/>
  <c r="W90" i="5"/>
  <c r="Z90" i="5" s="1"/>
  <c r="W75" i="5"/>
  <c r="Z75" i="5" s="1"/>
  <c r="W99" i="5"/>
  <c r="Z99" i="5" s="1"/>
  <c r="W114" i="5"/>
  <c r="Z114" i="5" s="1"/>
  <c r="W81" i="5"/>
  <c r="Z81" i="5" s="1"/>
  <c r="W88" i="5"/>
  <c r="Z88" i="5" s="1"/>
  <c r="W136" i="5"/>
  <c r="Z136" i="5" s="1"/>
  <c r="W131" i="5"/>
  <c r="Z131" i="5" s="1"/>
  <c r="W67" i="5"/>
  <c r="Z67" i="5" s="1"/>
  <c r="W56" i="5"/>
  <c r="Z56" i="5" s="1"/>
  <c r="W82" i="5"/>
  <c r="Z82" i="5" s="1"/>
  <c r="W129" i="5"/>
  <c r="Z129" i="5" s="1"/>
  <c r="W65" i="5"/>
  <c r="Z65" i="5" s="1"/>
  <c r="W112" i="5"/>
  <c r="Z112" i="5" s="1"/>
  <c r="W111" i="5"/>
  <c r="Z111" i="5" s="1"/>
  <c r="W110" i="5"/>
  <c r="Z110" i="5" s="1"/>
  <c r="W109" i="5"/>
  <c r="Z109" i="5" s="1"/>
  <c r="W140" i="5"/>
  <c r="Z140" i="5" s="1"/>
  <c r="W72" i="5"/>
  <c r="Z72" i="5" s="1"/>
  <c r="W40" i="5"/>
  <c r="Z40" i="5" s="1"/>
  <c r="W139" i="5"/>
  <c r="Z139" i="5" s="1"/>
  <c r="W123" i="5"/>
  <c r="Z123" i="5" s="1"/>
  <c r="W107" i="5"/>
  <c r="Z107" i="5" s="1"/>
  <c r="W115" i="5"/>
  <c r="Z115" i="5" s="1"/>
  <c r="W51" i="5"/>
  <c r="Z51" i="5" s="1"/>
  <c r="W66" i="5"/>
  <c r="Z66" i="5" s="1"/>
  <c r="W49" i="5"/>
  <c r="Z49" i="5" s="1"/>
  <c r="W128" i="5"/>
  <c r="Z128" i="5" s="1"/>
  <c r="W64" i="5"/>
  <c r="Z64" i="5" s="1"/>
  <c r="W63" i="5"/>
  <c r="Z63" i="5" s="1"/>
  <c r="W126" i="5"/>
  <c r="Z126" i="5" s="1"/>
  <c r="W125" i="5"/>
  <c r="Z125" i="5" s="1"/>
  <c r="W124" i="5"/>
  <c r="Z124" i="5" s="1"/>
  <c r="W138" i="5"/>
  <c r="Z138" i="5" s="1"/>
  <c r="W122" i="5"/>
  <c r="Z122" i="5" s="1"/>
  <c r="W106" i="5"/>
  <c r="Z106" i="5" s="1"/>
  <c r="W132" i="5"/>
  <c r="Z132" i="5" s="1"/>
  <c r="W83" i="5"/>
  <c r="Z83" i="5" s="1"/>
  <c r="W130" i="5"/>
  <c r="Z130" i="5" s="1"/>
  <c r="W50" i="5"/>
  <c r="Z50" i="5" s="1"/>
  <c r="W113" i="5"/>
  <c r="Z113" i="5" s="1"/>
  <c r="W144" i="5"/>
  <c r="Z144" i="5" s="1"/>
  <c r="W127" i="5"/>
  <c r="Z127" i="5" s="1"/>
  <c r="W142" i="5"/>
  <c r="Z142" i="5" s="1"/>
  <c r="W141" i="5"/>
  <c r="Z141" i="5" s="1"/>
  <c r="W108" i="5"/>
  <c r="Z108" i="5" s="1"/>
  <c r="W137" i="5"/>
  <c r="Z137" i="5" s="1"/>
  <c r="W121" i="5"/>
  <c r="Z121" i="5" s="1"/>
  <c r="W105" i="5"/>
  <c r="Z105" i="5" s="1"/>
  <c r="F129" i="5"/>
  <c r="G129" i="5" s="1"/>
  <c r="F97" i="5"/>
  <c r="G97" i="5" s="1"/>
  <c r="F65" i="5"/>
  <c r="G65" i="5" s="1"/>
  <c r="F64" i="5"/>
  <c r="G64" i="5" s="1"/>
  <c r="G113" i="5"/>
  <c r="G81" i="5"/>
  <c r="G61" i="5"/>
  <c r="F144" i="5"/>
  <c r="G144" i="5" s="1"/>
  <c r="F128" i="5"/>
  <c r="G128" i="5" s="1"/>
  <c r="F112" i="5"/>
  <c r="G112" i="5" s="1"/>
  <c r="F96" i="5"/>
  <c r="G96" i="5" s="1"/>
  <c r="F80" i="5"/>
  <c r="G80" i="5" s="1"/>
  <c r="F143" i="5"/>
  <c r="G143" i="5" s="1"/>
  <c r="F127" i="5"/>
  <c r="G127" i="5" s="1"/>
  <c r="F111" i="5"/>
  <c r="G111" i="5" s="1"/>
  <c r="F95" i="5"/>
  <c r="G95" i="5" s="1"/>
  <c r="F79" i="5"/>
  <c r="G79" i="5" s="1"/>
  <c r="F63" i="5"/>
  <c r="G63" i="5" s="1"/>
  <c r="F142" i="5"/>
  <c r="G142" i="5" s="1"/>
  <c r="F126" i="5"/>
  <c r="G126" i="5" s="1"/>
  <c r="F110" i="5"/>
  <c r="G110" i="5" s="1"/>
  <c r="F94" i="5"/>
  <c r="G94" i="5" s="1"/>
  <c r="F78" i="5"/>
  <c r="G78" i="5" s="1"/>
  <c r="F62" i="5"/>
  <c r="G62" i="5" s="1"/>
  <c r="G141" i="5"/>
  <c r="G125" i="5"/>
  <c r="G109" i="5"/>
  <c r="G93" i="5"/>
  <c r="G77" i="5"/>
  <c r="G140" i="5"/>
  <c r="G124" i="5"/>
  <c r="G108" i="5"/>
  <c r="G92" i="5"/>
  <c r="G76" i="5"/>
  <c r="G70" i="5"/>
  <c r="G133" i="5"/>
  <c r="G117" i="5"/>
  <c r="G101" i="5"/>
  <c r="G85" i="5"/>
  <c r="G69" i="5"/>
  <c r="G132" i="5"/>
  <c r="G116" i="5"/>
  <c r="G100" i="5"/>
  <c r="G84" i="5"/>
  <c r="G68" i="5"/>
  <c r="G102" i="5"/>
  <c r="G86" i="5"/>
  <c r="G118" i="5"/>
  <c r="G134" i="5"/>
  <c r="G3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<sst xmlns="http://schemas.openxmlformats.org/spreadsheetml/2006/main" count="3906" uniqueCount="2304">
  <si>
    <t xml:space="preserve">IAB-RP-A01 </t>
  </si>
  <si>
    <t>ABASHAN UPODESHTA LIMITED (Est-1996)</t>
  </si>
  <si>
    <t xml:space="preserve">Office Address: Bengal Centre, Plot 2, Civil Aviation, New Airport Road, Khilkhet, Dhaka-1229 </t>
  </si>
  <si>
    <t xml:space="preserve">Email ID: mail@abashan.com </t>
  </si>
  <si>
    <t>Website : www.abashan.com Contact: +88-02-8901185, 8901180</t>
  </si>
  <si>
    <t>NAME OF PROPRIETOR/ PARTNER/ DIRECTOR(s) &amp; DESIGNATION:</t>
  </si>
  <si>
    <t xml:space="preserve">Ar. Luva Nahid Chowdhury (C-018) Managing Director </t>
  </si>
  <si>
    <t xml:space="preserve">FULL TIME TECHNICAL PERSONNEL OF THE FIRM/COMPANY: </t>
  </si>
  <si>
    <t xml:space="preserve">IAB Member Architect 3 Architectural Graduate 2 Total 5 </t>
  </si>
  <si>
    <t xml:space="preserve">IAB-RP-A02 </t>
  </si>
  <si>
    <t>ADS ARCHITECTS DESIGN STUDIO (Est-2005)</t>
  </si>
  <si>
    <t xml:space="preserve">Office Address: House#29-31, Road#18, Sector#7, Uttara , Dhaka 1230 </t>
  </si>
  <si>
    <t>Email ID: ads.architectstudio@gmail.com Contact: +88-02-8950536</t>
  </si>
  <si>
    <t xml:space="preserve">Ar. Md. Sayedul Hasan (H-103) Principal Architect </t>
  </si>
  <si>
    <t xml:space="preserve">IAB Member Architect 4 Architectural Graduate 1 Total 5 </t>
  </si>
  <si>
    <t xml:space="preserve">IAB-RP-A03 </t>
  </si>
  <si>
    <t>AKRITY (Est-2008)</t>
  </si>
  <si>
    <t xml:space="preserve">Office Address: House-10/GA (GF), Road-2, Shyamoli, Dhaka </t>
  </si>
  <si>
    <t xml:space="preserve">Email ID: akriti.si@gmail.com, </t>
  </si>
  <si>
    <t>Website : www.akritybd.com Contact: +88-02-9111557</t>
  </si>
  <si>
    <t>NAME OF PROPRIETOR/ PARTNER/ DIRECTOR(s) &amp; DESIGNATION</t>
  </si>
  <si>
    <t xml:space="preserve">Ar. Monir Hossain Khan (K-104) Architect </t>
  </si>
  <si>
    <t xml:space="preserve">IAB Member Architect 1 Architectural Graduate 7 Total 8 </t>
  </si>
  <si>
    <t xml:space="preserve">IAB-RP-A04 </t>
  </si>
  <si>
    <t>ANWAR &amp; ASSOCIATES (Est-25/01/2006)</t>
  </si>
  <si>
    <t xml:space="preserve">Office Address: House #221(GF), Road -15, New DOHS, Mohakhali, Dhaka 1206. </t>
  </si>
  <si>
    <t>Email ID: ahaq06@yahoo.com Contact: +88-02-8837313</t>
  </si>
  <si>
    <t xml:space="preserve">Ar. Anwarul Haq Chow (C-021) Principal Architect </t>
  </si>
  <si>
    <t xml:space="preserve">Architectural Staff 1 Architectural Graduate 3 Total 4 </t>
  </si>
  <si>
    <t xml:space="preserve">IAB-RP-A05 </t>
  </si>
  <si>
    <t>ARC ARCHITECTURAL CONSULTANTS (Est-1982)</t>
  </si>
  <si>
    <t>Office Address: 60A, Road 7A, Dhanmondi, Dhaka-1209</t>
  </si>
  <si>
    <t xml:space="preserve">Email ID: arc.architect@gmail.com, nahaskhalil@yahoo.com </t>
  </si>
  <si>
    <t>Website : Contact: +88-02-8117462</t>
  </si>
  <si>
    <t xml:space="preserve">Ar. Nahas Ahmed khalil (K-022) Principal Architect </t>
  </si>
  <si>
    <t xml:space="preserve">IAB Member Architect 5 Architectural Graduate 3 Total 8 </t>
  </si>
  <si>
    <t xml:space="preserve">IAB-RP-A06 </t>
  </si>
  <si>
    <t>ARCHDOERS (Est-2012)</t>
  </si>
  <si>
    <t xml:space="preserve">Office Address: H#252,R#19(old),West Dhanmondi,Dhaka-1209 </t>
  </si>
  <si>
    <t>Email ID: archdoers@gmail.com Contact: 01816506988, 01816506989</t>
  </si>
  <si>
    <t xml:space="preserve">Ar. Quazi Fahima Naz (N-024) Partner Architect </t>
  </si>
  <si>
    <t xml:space="preserve">IAB-RP-A07 </t>
  </si>
  <si>
    <t>ARCHEGROUND LTD. (Est-2012)</t>
  </si>
  <si>
    <t>Office Address: “NoorMahal”, 44/1, Lake-Circus, Kalabagan, Dhaka-1205</t>
  </si>
  <si>
    <t xml:space="preserve">Email ID: studio@archeground.com, arche_ground@yahoo.com </t>
  </si>
  <si>
    <t>Website : www.archeground.com Contact: +88-02-9138516</t>
  </si>
  <si>
    <t xml:space="preserve">Ar. Nabi Newaz Khan (K-106) Chairman </t>
  </si>
  <si>
    <t xml:space="preserve">IAB Member Architect 6 Architectural Graduate 3 Total 9 </t>
  </si>
  <si>
    <t xml:space="preserve">IAB-RP-A08 </t>
  </si>
  <si>
    <t xml:space="preserve">ARCHFIELD (Est-2010) </t>
  </si>
  <si>
    <t xml:space="preserve">Office Address: 32/D, Road-10, Banani </t>
  </si>
  <si>
    <t>Email ID: archfield2010@gmail.com Contact: 01713338002, 01819117710</t>
  </si>
  <si>
    <t xml:space="preserve">Ar. Syeda Nitee Mahbub (M-090) Partner </t>
  </si>
  <si>
    <t>IAB Member Architect 4 Architectural Graduate 1 Total 05</t>
  </si>
  <si>
    <t xml:space="preserve">IAB-RP-A09 </t>
  </si>
  <si>
    <t>ARCHITECT HASAN &amp; ASSOCIATES LTD. (Est-02/04/1998)</t>
  </si>
  <si>
    <t>Office Address: House# 1/4,Flat# C4,Block# C, Lalmatia, Dhaka-1207</t>
  </si>
  <si>
    <t>Email ID: cmfoundation@gmail.com Contact: +88-02-8125830</t>
  </si>
  <si>
    <t xml:space="preserve">Ar. Md. Hasan Shams Uddin (S-014) Managing Director </t>
  </si>
  <si>
    <t xml:space="preserve">IAB Member Architect 1 Architectural Graduate 5 Total 6 </t>
  </si>
  <si>
    <t>IAB-RP-A10</t>
  </si>
  <si>
    <t xml:space="preserve">ARCHITECTES CONTEMPORAIN (ARCON) (Est-1996) </t>
  </si>
  <si>
    <t xml:space="preserve">Office Address: House-2/8, Block-E, Lalmatia, Dhaka </t>
  </si>
  <si>
    <t xml:space="preserve">Email ID: sazal953@gmail.com Contact: 044-78004350, 044-78004353 </t>
  </si>
  <si>
    <t xml:space="preserve">Ar. S.M. Helaluddin Ahmed (A-101) Proprietor </t>
  </si>
  <si>
    <t xml:space="preserve">IAB Member Architect 3 Architectural Graduate 1 Total 4 </t>
  </si>
  <si>
    <t>IAB-RP-A11</t>
  </si>
  <si>
    <t>ARCHIWORKS CONSULTANTS (Est-2009)</t>
  </si>
  <si>
    <t xml:space="preserve">Office Address: House-48, Road-02, Block-B, Niketan, Gulshan 01, Dhaka-1212 </t>
  </si>
  <si>
    <t xml:space="preserve">Email ID: archiworks.bd@hotmail.com </t>
  </si>
  <si>
    <t xml:space="preserve">Website : www.archiworks.bd.wix.com/Home Contact: </t>
  </si>
  <si>
    <t xml:space="preserve">Ar. Mohammad Arefeen Ibrahim (I-047) Proprietor </t>
  </si>
  <si>
    <t xml:space="preserve">IAB Member Architect 4 Architectural Graduate 2 Total 6 </t>
  </si>
  <si>
    <t>IAB-RP-A12</t>
  </si>
  <si>
    <t xml:space="preserve">ARCHSEL (Est-1997) </t>
  </si>
  <si>
    <t>Office Address: 34/KA, Shyamoli Pisiculture H/S, Dhaka-1207</t>
  </si>
  <si>
    <t xml:space="preserve">Email ID: mail@archsel.com </t>
  </si>
  <si>
    <t>Website : www.archsel.com Contact: +88-02-8124698, 8116617</t>
  </si>
  <si>
    <t xml:space="preserve">Ar. Imtiaz Farid Chowdhury(C-036) Chief Architect </t>
  </si>
  <si>
    <t xml:space="preserve">IAB Member Architect 2 Architectural Graduate 6 Total 8 </t>
  </si>
  <si>
    <t xml:space="preserve">IAB-RP-A13 </t>
  </si>
  <si>
    <t xml:space="preserve">ARESCON CONSULTANT (Est-2004) </t>
  </si>
  <si>
    <t>Office Address: 137-Jahanara Garden, 5th Floor, E-4, Green Road, Dhaka-1205</t>
  </si>
  <si>
    <t>Email ID: arescon@gmail.com Contact: +88-02-8151121</t>
  </si>
  <si>
    <t xml:space="preserve">Ar. Md. Helal Uddin (U-006) CEO/Proprietor </t>
  </si>
  <si>
    <t xml:space="preserve">IAB Member Architect 1 Architectural Graduate 4 Total 5 </t>
  </si>
  <si>
    <t xml:space="preserve">IAB-RP-A14 </t>
  </si>
  <si>
    <t xml:space="preserve">ARTISAN ARCHITECTS ENGINEERS &amp; DEVELOPMENTS LTD. (Est- ) </t>
  </si>
  <si>
    <t xml:space="preserve">Office Address: 56/A, DOHS Road, Old DOHS, Banani, Dhaka-1206 </t>
  </si>
  <si>
    <t xml:space="preserve">Email ID: info@artisanbd.com </t>
  </si>
  <si>
    <t xml:space="preserve">Website : www.artisanbd.com Contact: +88-02-8813992, 9889360 </t>
  </si>
  <si>
    <t xml:space="preserve">Ar. Sayeed Parvez Reza Latif (L-007) Managing Director </t>
  </si>
  <si>
    <t xml:space="preserve">IAB-RP-A15 </t>
  </si>
  <si>
    <t xml:space="preserve">ARTYSPACE DESIGN STUDIO (Est-2010) </t>
  </si>
  <si>
    <t xml:space="preserve">Office Address: Azad Bhaban (7th Floor), 79/A, Jamal Khan Road, Chittagong, Bangladesh </t>
  </si>
  <si>
    <t>Email ID: artyspace.designstudio@gmail.com Contact: +88-031-2867388</t>
  </si>
  <si>
    <t xml:space="preserve">Ar. Ananya Bikash Barua (B-040) Chief Architect </t>
  </si>
  <si>
    <t xml:space="preserve">IAB-RP-A16 </t>
  </si>
  <si>
    <t>AHMED HOSSAIN ARCHITECTS AND ASSOCIATES (Est-2009)</t>
  </si>
  <si>
    <t xml:space="preserve">Office Address: House-10, 2nd Floor, Road-03, Sector-05, Uttara, Dhaka 1230. </t>
  </si>
  <si>
    <t>Email ID: ahaaabd17@gmail.com, ashraf303@yahoo.com Contact: +88016179672992, +8801727672992</t>
  </si>
  <si>
    <t xml:space="preserve">Ar. Ashraful Alam Ahmed (A-182) Principal Architect </t>
  </si>
  <si>
    <t xml:space="preserve">FULL TIME ARCHITECTURAL PERSONNEL OF THE FIRM/COMPANY: </t>
  </si>
  <si>
    <t xml:space="preserve">IAB Member Architect 3 Architectural Graduate 3 Total 5 </t>
  </si>
  <si>
    <t xml:space="preserve">IAB-RP-A17 </t>
  </si>
  <si>
    <t>ALIGN ARCHITECTS (Est-2010)</t>
  </si>
  <si>
    <t xml:space="preserve">Office Address: House-14, Road-14, 1/Kha, Sugandha, Panchlish, Chittagong. </t>
  </si>
  <si>
    <t xml:space="preserve">Email ID: hossan_0047@yahioo.com </t>
  </si>
  <si>
    <t xml:space="preserve">Website : http://aligngroupbd.com/webmail Contact: +8801737280617 </t>
  </si>
  <si>
    <t xml:space="preserve">Ar. Hossan Murad (M-084) CEO &amp; Proprietor </t>
  </si>
  <si>
    <t xml:space="preserve">IAB Member Architect 2 Architectural Graduate 2 Total 4 </t>
  </si>
  <si>
    <t xml:space="preserve">IAB-RP-A18 </t>
  </si>
  <si>
    <t>ARC.IN.D (Est-1996)</t>
  </si>
  <si>
    <t xml:space="preserve">Office Address: 25, Gulshan Avenue, Taj Casilina (5th Floor), 6/E, Gulshan-1, Dhaka-1212 </t>
  </si>
  <si>
    <t xml:space="preserve">Email ID: arcindexind@gmail.com Contact: +88-02-9890855 </t>
  </si>
  <si>
    <t xml:space="preserve">Ar. Nusrat Jahan (J-016) Managing Director </t>
  </si>
  <si>
    <t xml:space="preserve">IAB Member Architect 1 Architectural Graduate 0 Total 1 </t>
  </si>
  <si>
    <t xml:space="preserve">IAB-RP-A19 </t>
  </si>
  <si>
    <t>ARCH.PMC (Est-2018)</t>
  </si>
  <si>
    <t xml:space="preserve">Office Address: Plot-22, Road-12, Block-F, Niketan, Gulshan-1, Dhaka-1212 </t>
  </si>
  <si>
    <t xml:space="preserve">Email ID: masiarchitect@gmail.com, arch.pmc.bd@gmail.com </t>
  </si>
  <si>
    <t xml:space="preserve">Website : www.archpmc.com Contact: +8801799586501 </t>
  </si>
  <si>
    <t xml:space="preserve">Ar. Mohammad Sajjadul Islam (I-075) Principal Architect &amp; CEO </t>
  </si>
  <si>
    <t>IAB-RP-A20</t>
  </si>
  <si>
    <t>ARCHIAAN ARCHITECTS (Est-2014)</t>
  </si>
  <si>
    <t xml:space="preserve">Office Address: 14, KA, Ring Road, Khan Plaza, 3rd Floor, Shamoly, Dhaka </t>
  </si>
  <si>
    <t>Email ID: archiaan07@gmail.com Contact: +8801679224304</t>
  </si>
  <si>
    <t xml:space="preserve">Ar. Shohel Ahamed (A-180) Managing Partner </t>
  </si>
  <si>
    <t xml:space="preserve">IAB-RP-A21 </t>
  </si>
  <si>
    <t>ARCHINET ARCHITECTS &amp; ENGINEERS (Est-2010)</t>
  </si>
  <si>
    <t>Office Address: House-33, Road-04, Dhanmondi, Dhaka-1205</t>
  </si>
  <si>
    <t xml:space="preserve">Email ID: archinet2008@gmail.com Contact: +8801712228469 </t>
  </si>
  <si>
    <t xml:space="preserve">Ar. Iftekhar Ahmed (A-143) Principal Architect &amp; CEO </t>
  </si>
  <si>
    <t xml:space="preserve">IAB Member Architect 3 Architectural Graduate 0 Total 3 </t>
  </si>
  <si>
    <t xml:space="preserve">IAB-RP-A22 </t>
  </si>
  <si>
    <t>ARCHITEKTON (PVT.) LTD. (Est-1995)</t>
  </si>
  <si>
    <t xml:space="preserve">Office Address: House-28, Road-28, Block-K, Banani, Dhaka-1213 </t>
  </si>
  <si>
    <t xml:space="preserve">Email ID: architekton_bd@yahoo.com, minhas.rahman@architekton.com.bd , Contact: +88-02-9862930, +8801711520963 </t>
  </si>
  <si>
    <t xml:space="preserve">Ar. Minhasur Rahman (R-044) Managing Director </t>
  </si>
  <si>
    <t xml:space="preserve">Ar. Fuad Hassan Mallick (M-012) Share Holder </t>
  </si>
  <si>
    <t xml:space="preserve">IAB Member Architect 2 Architectural Graduate 5 Total 7 </t>
  </si>
  <si>
    <t xml:space="preserve">IAB-RP-A23 </t>
  </si>
  <si>
    <t>ARCHSTUDIO (Est-2018)</t>
  </si>
  <si>
    <t xml:space="preserve">Office Address: 151, West Dhanmondi, Dhaka-1209 </t>
  </si>
  <si>
    <t xml:space="preserve">Email ID: samabegum@gmail.com Contact: +8801716897632 </t>
  </si>
  <si>
    <t xml:space="preserve">Ar. Salma Begum (B-044) Architect </t>
  </si>
  <si>
    <t>IAB Member Architect 3 Architectural Graduate 0 Total 03</t>
  </si>
  <si>
    <t xml:space="preserve">IAB-RP-A24 </t>
  </si>
  <si>
    <t>ARCHYTAS LIMITED (Est-2014)</t>
  </si>
  <si>
    <t xml:space="preserve">Office Address: Road-36, House-16, Gulshan-2, Dhaka 1212. </t>
  </si>
  <si>
    <t xml:space="preserve">Email ID: archytas.s@gmail.com </t>
  </si>
  <si>
    <t>Website : www.archytasltd.com Contact: +8801911386561</t>
  </si>
  <si>
    <t xml:space="preserve">Ar. Zahidul Hoque Shaikot (S-135) Managing Director </t>
  </si>
  <si>
    <t xml:space="preserve">IAB Member Architect 1 Architectural Graduate Total 1 </t>
  </si>
  <si>
    <t xml:space="preserve">IAB-RP-A25 </t>
  </si>
  <si>
    <t>ARQUITECTURA DESIGN STUDIO(Est- 2015)</t>
  </si>
  <si>
    <t xml:space="preserve">Office Address: Lake Palisade, House 23, Level 02, Road 27, Dhanmondi, Dhaka 1209 </t>
  </si>
  <si>
    <t xml:space="preserve">Email ID: faiahsa@gmail.com Contact: +880241021810 </t>
  </si>
  <si>
    <t xml:space="preserve">Ar. Fariha Sharmeen Akbar (A-198) Proprietor </t>
  </si>
  <si>
    <t xml:space="preserve">IAB-RP-A26 </t>
  </si>
  <si>
    <t>ARQUITECTURA (PVT.) LTD. (Est-2017)</t>
  </si>
  <si>
    <t xml:space="preserve">Email ID: mail@arquitecturabd.com </t>
  </si>
  <si>
    <t xml:space="preserve">Website : www.arquitecturabd.com Contact: +880241021810 </t>
  </si>
  <si>
    <t xml:space="preserve">Ar. Fariha Sharmeen Akbar (A-198) Chairman </t>
  </si>
  <si>
    <t xml:space="preserve">IAB Member Architect 6 Architectural Graduate 2 Total 8 </t>
  </si>
  <si>
    <t xml:space="preserve">IAB-RP-A27 </t>
  </si>
  <si>
    <t>AYOTEEK (Est-2016)</t>
  </si>
  <si>
    <t xml:space="preserve">Office Address: House-B 115, 4th Floor, Lane-7,DOHS, Mohakhali, Dhaka 1206 </t>
  </si>
  <si>
    <t>Email ID: kasif@ayoteek.com, ayoteek@gmail.com Contact: +88-02-9882689, +8801712511535</t>
  </si>
  <si>
    <t xml:space="preserve">Website : www.ayoteek.com </t>
  </si>
  <si>
    <t xml:space="preserve">Ar. Muhammed Kasif Hasnaen (H-172) Managing Partner </t>
  </si>
  <si>
    <t xml:space="preserve">IAB Member Architect 2 Architectural Graduate 3 Total 5 </t>
  </si>
  <si>
    <t>IAB-RP-A28</t>
  </si>
  <si>
    <t xml:space="preserve">ARCHITECTURE TOMORROW (Est-2013) </t>
  </si>
  <si>
    <t xml:space="preserve">Office Address: House-730 (Ground Floor), Road-10, Avenue-3/4, DOHS, Mirpur, Dhaka </t>
  </si>
  <si>
    <t>Email ID: zaman_arch1122@yahoo.com Contact: +88-02-8080884, +8801716526915</t>
  </si>
  <si>
    <t xml:space="preserve">Website : www.architecturetomorrow.com </t>
  </si>
  <si>
    <t xml:space="preserve">Ar. Mohammad Saifuzzaman (S-111) Principal Architect &amp; Managing Director </t>
  </si>
  <si>
    <t>IAB-RP-A29</t>
  </si>
  <si>
    <t xml:space="preserve">Office Address: 137, Jahanara Garden, Green Road, 5th Floor, Dhaka-1205 </t>
  </si>
  <si>
    <t>Email ID: helal201@hotmail.com, arescon1984@gmail.com Contact: +88-02-8151121, +8801713037260</t>
  </si>
  <si>
    <t xml:space="preserve">Ar. Md. Helal Uddin (U-006) Principal Architect </t>
  </si>
  <si>
    <t xml:space="preserve">IAB Member Architect 2 Architectural Graduate 1 Total 3 </t>
  </si>
  <si>
    <t>IAB-RP-A30</t>
  </si>
  <si>
    <t xml:space="preserve">ARCHITECTS’ HORIZON (Est-2017) </t>
  </si>
  <si>
    <t>Office Address: House-05, Road-14, Nikunja2, Khilkhat, Dhaka-1229</t>
  </si>
  <si>
    <t>Email ID: biplob.azone@gmail.com Contact: +88-02-55098138, +8801755599208</t>
  </si>
  <si>
    <t xml:space="preserve">Website : www.architectshorizon.com </t>
  </si>
  <si>
    <t xml:space="preserve">Ar. Biplob Kumar Mondal (M-116) Founder &amp; Lead Architect </t>
  </si>
  <si>
    <t xml:space="preserve">IAB Member Architect 3 Architectural Graduate Total 3 </t>
  </si>
  <si>
    <t>IAB-RP-A31</t>
  </si>
  <si>
    <t xml:space="preserve">ASSOCONSULT LTD. (Est-1985) </t>
  </si>
  <si>
    <t xml:space="preserve">Office Address: 849/3, Begum Rokeya Sharani, 2nd Floor, Shewrapara, Mirpur, Dhaka-1216 </t>
  </si>
  <si>
    <t xml:space="preserve">Email ID: assoconbangla@yahoo.com Contact: +88-02-9004662, +88-02-9004663 </t>
  </si>
  <si>
    <t xml:space="preserve">Website : </t>
  </si>
  <si>
    <t xml:space="preserve">Ar. Mubasshar Hussain (H-013) Managing Director </t>
  </si>
  <si>
    <t xml:space="preserve">IAB Member Architect 2 Architectural Graduate Total 2 </t>
  </si>
  <si>
    <t xml:space="preserve">IAB-RP-A32 </t>
  </si>
  <si>
    <t xml:space="preserve">AURITRO ARCHITECTS (Est-2014) </t>
  </si>
  <si>
    <t>Office Address: House-60/A, Road-7/A, Dhanmondi R/A, Dhaka-1209</t>
  </si>
  <si>
    <t>Email ID: aupee0061@gmail.com Contact: +88 01815258257</t>
  </si>
  <si>
    <t xml:space="preserve">Ar. Mohammad Mahbub Hossain (H-149) Managing Partner </t>
  </si>
  <si>
    <t xml:space="preserve">Ar. Nusrat Sumaiya (S-118) Managing Partner </t>
  </si>
  <si>
    <t xml:space="preserve">IAB Member Architect 4 Architectural Graduate 0 Total 4 </t>
  </si>
  <si>
    <t xml:space="preserve">IAB-RP-A33 </t>
  </si>
  <si>
    <t>ARCHITECTS &amp; ASSOCIATES LTD (Est-)</t>
  </si>
  <si>
    <t>Office Address: Plot no-NEO/16, Block-C, Holding no-730, Khilgaon, Dhaka</t>
  </si>
  <si>
    <t>Email ID: arch@aaaltd.com.bd Contact: +88 01758742536, +88 02-47215613</t>
  </si>
  <si>
    <t xml:space="preserve">Website: </t>
  </si>
  <si>
    <t>Ar. Mahbubul Hasan (H-209) Principal Architect</t>
  </si>
  <si>
    <t xml:space="preserve">IAB Member Architect Architectural Graduate Total </t>
  </si>
  <si>
    <t xml:space="preserve">IAB-RP-A34 </t>
  </si>
  <si>
    <t>Office Address: House-48, Road-02, Block-B, 1st Floor, Niketan R/A, Gulshan-1, Dhaka-1212</t>
  </si>
  <si>
    <t>Email ID: archiworks.bd@hotmail.com Contact: +88 01715035772</t>
  </si>
  <si>
    <t>Website: archiworksbd.wixsite.com/home</t>
  </si>
  <si>
    <t>Ar. M. Arefeen Ibrahim (I-047) Principal Architect</t>
  </si>
  <si>
    <t>IAB-RP-A35</t>
  </si>
  <si>
    <t>ANGON ARCHITECTS (Est-2017)</t>
  </si>
  <si>
    <t>Office Address: House-60/A, Road-7/A, Dhanmondi, Dhaka-1216</t>
  </si>
  <si>
    <t>Email ID: emun97@gmail.com Contact: +88 01711829295</t>
  </si>
  <si>
    <t xml:space="preserve">Ar. Md. Momanul Islam Emun (E-008) Principal Architect </t>
  </si>
  <si>
    <t>IAB Member Architect 03 Architectural Graduate Total 03</t>
  </si>
  <si>
    <t>IAB-RP-A36</t>
  </si>
  <si>
    <t>ARC ANGON CONSORTIUM (Est-2017)</t>
  </si>
  <si>
    <t xml:space="preserve">Ar. Nahas Ahmed Khalil (K-022) Partner </t>
  </si>
  <si>
    <t xml:space="preserve">Ar. Md. Momanul Islam Emun (E-008) Partner </t>
  </si>
  <si>
    <t>IAB Member Architect 04 Architectural Graduate Total 04</t>
  </si>
  <si>
    <t xml:space="preserve">IAB-RP-B01 </t>
  </si>
  <si>
    <t xml:space="preserve">BASATIKALPA (Est‐1988) </t>
  </si>
  <si>
    <t xml:space="preserve">Office Address:  70/1 Naya Paltan, VIP Road, Dhaka‐1000  </t>
  </si>
  <si>
    <t xml:space="preserve">Email ID:  asfar@global‐bd.net,  </t>
  </si>
  <si>
    <t xml:space="preserve">Website :  www.basatikalpa.com                                                                                            Contact: +88‐02‐7252314 </t>
  </si>
  <si>
    <t>Ar. Asfarul Islam (I‐020)  Proprietor</t>
  </si>
  <si>
    <t xml:space="preserve">IAB Member Architect  1  Architectural Graduate  6  Total   7 </t>
  </si>
  <si>
    <t xml:space="preserve">IAB-RP-B02 </t>
  </si>
  <si>
    <t xml:space="preserve">BESTEC INFOTECH (Est‐2013) </t>
  </si>
  <si>
    <t xml:space="preserve">Office Address:  House‐02, Road‐14/A, Sector‐4, Uttara Model Town, Dhaka‐1230     </t>
  </si>
  <si>
    <t xml:space="preserve">Email ID:  tariqul@bestecgroup.com                                                                                                   Contact: 09611689575‐6   </t>
  </si>
  <si>
    <t xml:space="preserve">Ar. Tariqul Islam (I‐028)  Proprietor           </t>
  </si>
  <si>
    <t xml:space="preserve">IAB Member Architect  5  Architectural Graduate  15  Total   20 </t>
  </si>
  <si>
    <t xml:space="preserve">IAB-RP-B03 </t>
  </si>
  <si>
    <t xml:space="preserve">BINYASH (Est‐2005) </t>
  </si>
  <si>
    <t xml:space="preserve">Office Address:  House‐480, Road‐32, New DOHS, Mohakhali, Dhaka‐1206 </t>
  </si>
  <si>
    <t xml:space="preserve">Email ID:  rahat.niaz@gmail.com     </t>
  </si>
  <si>
    <t xml:space="preserve">Website :  www.binyashltd.com                                                                                                         Contact: +88‐02‐8715368 </t>
  </si>
  <si>
    <t xml:space="preserve">Ar. Rahat Mujib Niaz (N‐029)  Principal Architect         </t>
  </si>
  <si>
    <t xml:space="preserve">IAB Member Architect  7  Architectural Graduate  9  Total   16 </t>
  </si>
  <si>
    <t xml:space="preserve">IAB-RP-B04 </t>
  </si>
  <si>
    <t xml:space="preserve">BKS &amp; ASSOCIATES (Est‐2008) </t>
  </si>
  <si>
    <t xml:space="preserve">Office Address:  House‐07, Road‐05, Apt‐5B, Block‐I, Banani, Dkaka‐1213  </t>
  </si>
  <si>
    <t xml:space="preserve">Email ID:  marathon_architects@yahoo.com </t>
  </si>
  <si>
    <t xml:space="preserve">Website :   www.bksandassociates.com                                                                                          Contact: +88‐02‐9677467 </t>
  </si>
  <si>
    <t xml:space="preserve">Ar. Bidhan Kumar Saha (S‐062)  Proprietor               </t>
  </si>
  <si>
    <t xml:space="preserve">IAB Member Architect  2  Architectural Graduate  3  Total   5 </t>
  </si>
  <si>
    <t xml:space="preserve">IAB-RP-B05 </t>
  </si>
  <si>
    <t xml:space="preserve">BABUIBASHA: A SUSTAINABLE ARCHITECTURE. (Est‐2013) </t>
  </si>
  <si>
    <t xml:space="preserve">Office Address:  The Emporium, D‐05, 14/1, Mirpur Road, Shyamoli, Dhaka‐1207 </t>
  </si>
  <si>
    <t xml:space="preserve">Email ID:  babuibasha@gmail.com                                    Contact: +8801711593658, </t>
  </si>
  <si>
    <t xml:space="preserve">Ar. Ruksana Sultana (S‐155)  Principal             </t>
  </si>
  <si>
    <t xml:space="preserve">IAB Member Architect  2  Architectural Graduate  2  Total   4 </t>
  </si>
  <si>
    <t xml:space="preserve">IAB-RP- B06 </t>
  </si>
  <si>
    <t xml:space="preserve">37 BRIDGE (Est‐2009) </t>
  </si>
  <si>
    <t xml:space="preserve">Office Address:  138, Darus Salam, Mirpur, Dhaka  </t>
  </si>
  <si>
    <t xml:space="preserve">Email ID:  contact@37bridge.net   </t>
  </si>
  <si>
    <t xml:space="preserve">Website :  www.37bridge.net                                                                                                       Contact: +88‐02‐8051994 </t>
  </si>
  <si>
    <t xml:space="preserve">Ar. Faysal Kabir (K‐108)  Principal Architect                 </t>
  </si>
  <si>
    <t xml:space="preserve">IAB-RP- B07 </t>
  </si>
  <si>
    <t xml:space="preserve">BASHA BARI LTD. (Est‐2012) </t>
  </si>
  <si>
    <t xml:space="preserve">Office Address:  3rd Floor, 332, Elephant Road, Dhaka‐1205 </t>
  </si>
  <si>
    <t xml:space="preserve">Email ID:  bashabari.architects@gmail.com                                                                              Contact: +88‐01711534290 </t>
  </si>
  <si>
    <t xml:space="preserve">Website :   </t>
  </si>
  <si>
    <t xml:space="preserve">Ar. Dr. Prof. Nizamuddin Ahmed (A‐040)  Managing Director   </t>
  </si>
  <si>
    <t xml:space="preserve">IAB Member Architect  2  Architectural Graduate  1  Total   3 </t>
  </si>
  <si>
    <t xml:space="preserve">IAB-RP-C01 </t>
  </si>
  <si>
    <t>CAD LTD (Est‐1986)</t>
  </si>
  <si>
    <t>Office Address: CWN (B), 18/B, Road‐44, Gulshan‐2, Dhaka‐1212</t>
  </si>
  <si>
    <t>Email ID: cadinan@gmail.com, cadsayeda@gmail.com                                                    Contact: +8801671119933</t>
  </si>
  <si>
    <t>Ar. B.K.S. Inan (I‐015)                                  Managing Director</t>
  </si>
  <si>
    <t>Ar. Sayeda Sultana (S‐017)    Director</t>
  </si>
  <si>
    <t>FULL TIME ARCHITECTURAL PERSONNEL OF THE FIRM/COMPANY:</t>
  </si>
  <si>
    <t>IAB Member Architect 7 Architectural Graduate 0 Total   7</t>
  </si>
  <si>
    <t xml:space="preserve">IAB-RP-C02 </t>
  </si>
  <si>
    <t>COCREATE STUDIO (Est‐2018)</t>
  </si>
  <si>
    <t>Office Address: 65, Suvastu Imam Square, 5</t>
  </si>
  <si>
    <t>th Floor, Gulshan Avenue, Gulshan‐1, Dhaka‐1212</t>
  </si>
  <si>
    <t>Email ID: cocreate@suvastu.com.bd                                                                            Contact: +8801819272915</t>
  </si>
  <si>
    <t xml:space="preserve">Ar. Nazmul Haque Khan (K‐056) Managing Partner       </t>
  </si>
  <si>
    <t>IAB Member Architect 1 Architectural Graduate 0 Total     1</t>
  </si>
  <si>
    <t xml:space="preserve">IAB-RP-C03 </t>
  </si>
  <si>
    <t>CUBEINSIDE DESIGN LTD. (Est‐2009)</t>
  </si>
  <si>
    <t xml:space="preserve">Office Address: House‐5B, Road‐05, Block‐I, Banani, Dhaka‐1213  </t>
  </si>
  <si>
    <t xml:space="preserve">Email ID: cubeinside@gmail.com    </t>
  </si>
  <si>
    <t>Website : www.cubeinsidebd.com                                                                                       Contact: +88‐02‐9870193</t>
  </si>
  <si>
    <t xml:space="preserve">Ar. Khandaker Ashifuzzaman (A‐194)   Managing Director      </t>
  </si>
  <si>
    <t>Ar. Ahmed Firoj Ul Hoque (H‐213) Chairman</t>
  </si>
  <si>
    <t xml:space="preserve">Ar. Shakhawat Hossain (H‐216) Director  </t>
  </si>
  <si>
    <t>IAB Member Architect 7 Architectural Graduate 3 Total   10</t>
  </si>
  <si>
    <t xml:space="preserve">IAB-RP-D01 </t>
  </si>
  <si>
    <t xml:space="preserve">DESH UPODESH LTD(Est‐1978) </t>
  </si>
  <si>
    <t xml:space="preserve">Office Address:  House 80/C (4th floor), Block‐D, Asad Avenue,  Mohammadpur, Dhaka‐1207  </t>
  </si>
  <si>
    <t xml:space="preserve">Email ID:  munirullah@gmail.com, alfaz.hossain1@gmail.com    </t>
  </si>
  <si>
    <t xml:space="preserve">Website :  www.deshupodesh.com                                                                                   Contact: +88‐02‐8117694, 9137154 </t>
  </si>
  <si>
    <t xml:space="preserve">Ar. Munirul Haque (H‐011)  Managing Director    </t>
  </si>
  <si>
    <t xml:space="preserve">Ar. Alfaz Hossain (H‐003)  Director </t>
  </si>
  <si>
    <t xml:space="preserve">IAB Member Architect  2  Architectural Graduate  17  Total   19 </t>
  </si>
  <si>
    <t xml:space="preserve">IAB-RP-D02 </t>
  </si>
  <si>
    <t xml:space="preserve">DESIGN CELL (Est‐        ) </t>
  </si>
  <si>
    <t xml:space="preserve">Office Address:  75 Indera Road, Metro Garden, Ground Floor, Flat‐GC, Dhaka‐1215  </t>
  </si>
  <si>
    <t xml:space="preserve">Email ID:  designcell.cell@gmail.com                                                                                               Contact: +88‐02‐ 8150612  </t>
  </si>
  <si>
    <t xml:space="preserve">Ar. Arif Hasan (H‐136)   CEO             </t>
  </si>
  <si>
    <t xml:space="preserve">IAB Member Architect  1  Architectural Graduate  3  Total   4 </t>
  </si>
  <si>
    <t xml:space="preserve">IAB-RP-D03 </t>
  </si>
  <si>
    <t xml:space="preserve">DESIGN ENGINEERS &amp; ARCHITECTS (Est‐1992) </t>
  </si>
  <si>
    <t xml:space="preserve">Office Address:  House‐14, Road‐9, Sector‐4, Uttara  </t>
  </si>
  <si>
    <t xml:space="preserve">Email ID:  tjl_slm@yahoo.com                                                                                                           Contact: +88‐02‐9886055  </t>
  </si>
  <si>
    <t xml:space="preserve">Ar. Tajul Islam (I‐019)   Managing Director        </t>
  </si>
  <si>
    <t xml:space="preserve">IAB Member Architect  2  Architectural Graduate  7  Total   9 </t>
  </si>
  <si>
    <t xml:space="preserve">IAB-RP-D04 </t>
  </si>
  <si>
    <t xml:space="preserve">DESIGN VISION ASSOCIATES LTD (Est‐1998) </t>
  </si>
  <si>
    <t xml:space="preserve">Office Address:  AAA Tower, Plot‐80, Block‐J, baridhara pragati Sharani, Dhaka‐1212  </t>
  </si>
  <si>
    <t xml:space="preserve">Email ID:  info@designvision.com.bd  </t>
  </si>
  <si>
    <t xml:space="preserve">Website :   www.designvision.com.bd                                                                            Contact: +88‐02‐9895183, 8834353 </t>
  </si>
  <si>
    <t xml:space="preserve">Ar. Alamgir Jalil (J‐014)  Managing Director </t>
  </si>
  <si>
    <t xml:space="preserve">Ar. Shamina Reza Ava (CA‐020)  Chairman </t>
  </si>
  <si>
    <t xml:space="preserve">IAB Member Architect  7  Architectural Graduate  5  Total   12 </t>
  </si>
  <si>
    <t xml:space="preserve">IAB-RP-D05 </t>
  </si>
  <si>
    <t xml:space="preserve">DOMUS (Est‐may 1977) </t>
  </si>
  <si>
    <t xml:space="preserve">Office Address:  Safura Tower(level 14), 20 Kamal Atartuk Avenue,Banani C/A,  Banani ,Dhaka 1213 </t>
  </si>
  <si>
    <t xml:space="preserve">Email ID:  domus@accesstel.net , domusdesk@gmail.com   </t>
  </si>
  <si>
    <t xml:space="preserve">Website :   www.domusbdarchitects.com      Contact: +88‐02‐8822629,9820968,9820969,9889418 </t>
  </si>
  <si>
    <t xml:space="preserve">Ar. Mustafa Ameen (A‐010)  Proprietor             </t>
  </si>
  <si>
    <t xml:space="preserve">IAB Member Architect  6  Architectural Graduate  12  Total   18 </t>
  </si>
  <si>
    <t xml:space="preserve">IAB-RP-D06 </t>
  </si>
  <si>
    <t xml:space="preserve">DCON DESIGN STUDIO (Est‐2005) </t>
  </si>
  <si>
    <t xml:space="preserve">Office Address:  6/10, 1st Floor, Lalmatia, Block‐A, Dhaka  </t>
  </si>
  <si>
    <t xml:space="preserve">Email ID:  dcon.design@gmail.com, faisal2395@hotmail.com                                 Contact: : +8801711614551 </t>
  </si>
  <si>
    <t xml:space="preserve">Ar. Abu Anas Faisal (F‐012)  Partner             </t>
  </si>
  <si>
    <t xml:space="preserve">IAB Member Architect  3  Architectural Graduate  3  Total   6 </t>
  </si>
  <si>
    <t xml:space="preserve">IAB-RP-D07 </t>
  </si>
  <si>
    <t xml:space="preserve">DEHSAR WORKS (Est‐2015) </t>
  </si>
  <si>
    <t xml:space="preserve">Office Address:  Apt‐LV8, House‐10, Road‐6/A, Dhanmondi R/A, Dhaka‐1209 </t>
  </si>
  <si>
    <t xml:space="preserve">Email ID:  rashed@dehsarworks.com  </t>
  </si>
  <si>
    <t xml:space="preserve">Website :  www.dehsarworks.com                                                                                              Contact: +8801818064118 </t>
  </si>
  <si>
    <t xml:space="preserve">Ar. Rashed Hassan Chowdhury (C‐069)  Principal Architect     </t>
  </si>
  <si>
    <t xml:space="preserve">IAB Member Architect  4  Architectural Graduate  5  Total   9 </t>
  </si>
  <si>
    <t xml:space="preserve">IAB-RP-D08 </t>
  </si>
  <si>
    <t xml:space="preserve">DIAGONAL ARCHITECTS (Est‐2014) </t>
  </si>
  <si>
    <t xml:space="preserve">Office Address:  Flat‐A‐14, (14th Floor), Building‐12, Bashati Provati, Ring Road, Shyamoli, Dhaka‐1207.  </t>
  </si>
  <si>
    <t xml:space="preserve">Email ID:  fairoze@diagonalarchitects‐bd.com                                                          Contact: +88‐02‐9126473, </t>
  </si>
  <si>
    <t xml:space="preserve">Website :  www.diagonalarchitects‐bd.com  </t>
  </si>
  <si>
    <t xml:space="preserve">Ar. Fairoze Shamim (S‐067)  CEO &amp; Principal Architect   </t>
  </si>
  <si>
    <t xml:space="preserve">IAB Member Architect  1  Architectural Graduate  2  Total   3 </t>
  </si>
  <si>
    <t xml:space="preserve">IAB-RP-D09 </t>
  </si>
  <si>
    <t xml:space="preserve">DOT ARCHITECTS (Est‐2014) </t>
  </si>
  <si>
    <t xml:space="preserve">Office Address:  House‐40, Road‐12, Block‐Kha, PC Culture Housing Society, Mohammadpur, Dhaka‐1207 </t>
  </si>
  <si>
    <t xml:space="preserve">Email ID:  Dot.architects@hotmail.com                                                          Contact: +8801612880595, +8801965370464 </t>
  </si>
  <si>
    <t xml:space="preserve">Ar. Sudeshna Shireen Chowdhury (C‐063)   Partner Architect           </t>
  </si>
  <si>
    <t xml:space="preserve">Ar. M Shihabul Wares (AW‐007)  Partner Architect           </t>
  </si>
  <si>
    <t xml:space="preserve">Ar. Eshita Rahman (AR‐143)  Partner Architect           </t>
  </si>
  <si>
    <t xml:space="preserve">IAB Member Architect  3  Architectural Graduate  1  Total   4 </t>
  </si>
  <si>
    <t xml:space="preserve">IAB-RP-D10 </t>
  </si>
  <si>
    <t xml:space="preserve">DWG (Est‐2008) </t>
  </si>
  <si>
    <t xml:space="preserve">Office Address:  House‐56,Road‐27,Apt‐1 C1, Dhanmond R/A, Dhaka‐1209 </t>
  </si>
  <si>
    <t xml:space="preserve">Email ID:  info@dwg‐office.com   </t>
  </si>
  <si>
    <t xml:space="preserve">Website :  www.dwg‐office.com                                                                          Contact: +88‐02‐9125596, </t>
  </si>
  <si>
    <t xml:space="preserve">Ar. Naheed Farzana (F‐010)  Managing Partner </t>
  </si>
  <si>
    <t xml:space="preserve">Ar. Tanzim Hasan Salim (S‐063)  Partner Architect       </t>
  </si>
  <si>
    <t xml:space="preserve">IAB Member Architect  3  Architectural Graduate  2  Total   5 </t>
  </si>
  <si>
    <t xml:space="preserve">IAB-RP-D11 </t>
  </si>
  <si>
    <t xml:space="preserve">DA‐SEIN ARCHITECTS (Est‐2004) </t>
  </si>
  <si>
    <t xml:space="preserve">Office Address:  Unit: 1/C/1, House: 56, Road: 27(old), 16 (new), Dhanmondi, Dhaka‐1209. </t>
  </si>
  <si>
    <t>Email ID:  shawon.dasein@gmail.com                                                         Contact: +88 01711937254, +88 02‐9125596</t>
  </si>
  <si>
    <t xml:space="preserve">Website:   www.dasein‐bd.com  </t>
  </si>
  <si>
    <t xml:space="preserve">Ar. Md Rashidur Rahman (R‐134)  Principal Architect </t>
  </si>
  <si>
    <t xml:space="preserve">Tanzir Choudhury Tuhin  Partner  </t>
  </si>
  <si>
    <t xml:space="preserve">IAB-RP-D12 </t>
  </si>
  <si>
    <t xml:space="preserve">DWm4 ARCHITECTS (Est‐1995) </t>
  </si>
  <si>
    <t xml:space="preserve">Office Address:  236, Lake Road , New DOHS , Mohkhali , Dhaka ‐1206  </t>
  </si>
  <si>
    <t>Email ID:                                                                                                               Contact: +88 01712921323, +88 02‐9885564</t>
  </si>
  <si>
    <t xml:space="preserve">Website:   www.dwm4.com </t>
  </si>
  <si>
    <t xml:space="preserve">Ar. Mamnoon M. Chowdhury (C‐031)  Architect &amp; Partner </t>
  </si>
  <si>
    <t xml:space="preserve">Ar. Mahmudul Anwar Riyaad (R‐081)  Architect &amp; Partner </t>
  </si>
  <si>
    <t xml:space="preserve">IAB Member Architect    Architectural Graduate    Total    </t>
  </si>
  <si>
    <t xml:space="preserve">IAB-RP-D13 </t>
  </si>
  <si>
    <t xml:space="preserve">DWm4 INTRENDS LTD. (Est‐2014) </t>
  </si>
  <si>
    <t>Office Address:  236, Lake Road, New DOHS, Mohakhali, Dhaka‐1206</t>
  </si>
  <si>
    <t>Email ID:  info@dwm4intrends.com                                                              Contact: +88 02‐222280802</t>
  </si>
  <si>
    <t xml:space="preserve">Website:   www.dwm4intrends.com </t>
  </si>
  <si>
    <t xml:space="preserve">Ar. Mamnoon M. Chowdhury (C‐031)  Chairman </t>
  </si>
  <si>
    <t xml:space="preserve">Ar. Mahmudul Anwar Riyaad (R‐081)  Director </t>
  </si>
  <si>
    <t xml:space="preserve">IAB-RP-E01 </t>
  </si>
  <si>
    <t>ENVIRON STRUCTURE LTD. (Est‐1989)</t>
  </si>
  <si>
    <t>Office Address: 86 Laboratory Road, Dhanmondi R/A,  Dhaka‐1205</t>
  </si>
  <si>
    <t>Email ID: esl_arch@yahoo.com                                                                                   Contact: +88‐02‐9660876,  9660851</t>
  </si>
  <si>
    <t>Ar. Moid Ul Ahsan (A‐028) Managing Director</t>
  </si>
  <si>
    <t>FULL TIME TECHNICAL PERSONNEL OF THE FIRM/COMPANY:</t>
  </si>
  <si>
    <t>IAB Member Architect 6 Architectural Graduate 9 Total   15</t>
  </si>
  <si>
    <t xml:space="preserve">IAB-RP-E02 </t>
  </si>
  <si>
    <t>ECLIPTIC (Est‐2009)</t>
  </si>
  <si>
    <t>Office Address: 27/D, Monipuripara, Tejgaon, Dhaka‐1215</t>
  </si>
  <si>
    <t>Email ID: eclipticbd@gmail.com                                                                       Contact: +88‐02‐9145364, +8801819244544</t>
  </si>
  <si>
    <t xml:space="preserve">Ar. Tanwir Serajuddowla (S‐075) Chairman &amp; Principal Architect         </t>
  </si>
  <si>
    <t>IAB Member Architect 3 Architectural Graduate 2 Total   5</t>
  </si>
  <si>
    <t xml:space="preserve">IAB-RP-E03 </t>
  </si>
  <si>
    <t>EHSAN KHAN ARCHITECTS LTD. (Est‐2010)</t>
  </si>
  <si>
    <t xml:space="preserve">Office Address: 25, Gulshan Avenue, Taj Casilina (5th Floor), 6/E, Gulshan‐1, Dhaka‐1212     </t>
  </si>
  <si>
    <t xml:space="preserve">Email ID: ehsan@ekarchitects.com.bd, admin@ekarchitects.com.bd                                   Contact: +88‐02‐9890855       </t>
  </si>
  <si>
    <t>Ar. Md. Ehsan Khan (K‐047) Managing Director</t>
  </si>
  <si>
    <t>IAB Member Architect 10 Architectural Graduate 3 Total   13</t>
  </si>
  <si>
    <t xml:space="preserve">IAB-RP-E04 </t>
  </si>
  <si>
    <t>ENVISION ARCHITECTS  (Est‐1999)</t>
  </si>
  <si>
    <t>Office Address: 6/2, Block‐B, 1</t>
  </si>
  <si>
    <t xml:space="preserve">st Floor, Lalmatia, Dhaka‐1207  </t>
  </si>
  <si>
    <t>Email ID: qazimarif2012@gmail.com, principal@envision‐arch.org                                 Contact: +88‐02‐58151763</t>
  </si>
  <si>
    <t xml:space="preserve">Website : www.envision‐arch.org  </t>
  </si>
  <si>
    <t xml:space="preserve">Ar. Qazi Muhammad Arif (A‐059) Principal Architect   </t>
  </si>
  <si>
    <t>IAB Member Architect 3 Architectural Graduate 1 Total   4</t>
  </si>
  <si>
    <t xml:space="preserve">IAB-RP-F01 </t>
  </si>
  <si>
    <t>FOURTH DIMENSION (Est‐2007)</t>
  </si>
  <si>
    <t>Office Address: House‐25/A, Road‐18, Sector‐3, Uttara Model Town, Dhaka‐1230</t>
  </si>
  <si>
    <t xml:space="preserve">Email ID: turjo_96inte@yahoo.com  </t>
  </si>
  <si>
    <t>Website :   www.fourthdimensionbd.com                                                                  Contact: +88‐02‐7913394, 8957701</t>
  </si>
  <si>
    <t>Ar. A. F. M. Ashek Imran (I‐061) Proprietor &amp; Principal Architect</t>
  </si>
  <si>
    <t>IAB Member Architect 2 Architectural Graduate 12 Total   14</t>
  </si>
  <si>
    <t xml:space="preserve">IAB-RP-F02 </t>
  </si>
  <si>
    <t>FALGUNI MALLICK &amp; ASSOCIATES (Est‐ 2011)</t>
  </si>
  <si>
    <t xml:space="preserve">Office Address: Flat‐B2, House‐29&amp;31, Road‐18, Sector‐7, Uttara, Dhaka‐1230  </t>
  </si>
  <si>
    <t>Email ID: fma_architects@yahoo.com, fmallick74@gmail.com                                 Contact: +8801970112299</t>
  </si>
  <si>
    <t xml:space="preserve">Ar. Falguni Mallick (M‐046)   Principal Architect         </t>
  </si>
  <si>
    <t>IAB Member Architect 2 Architectural Graduate 4 Total   6</t>
  </si>
  <si>
    <t xml:space="preserve">IAB-RP-F03 </t>
  </si>
  <si>
    <t>FIALKA (Est‐1999)</t>
  </si>
  <si>
    <t xml:space="preserve">Office Address: Press Club Building, (2nd Floor), Jamal Khan Road, Chittagong.  </t>
  </si>
  <si>
    <t>Email ID: ashiq.fialka@gmail.com                                                 Contact: +88‐031‐618599, +88‐031‐</t>
  </si>
  <si>
    <t xml:space="preserve">Ar. Ashiq Imran (I‐044) Principal Architect           </t>
  </si>
  <si>
    <t xml:space="preserve">IAB-RP-G01 </t>
  </si>
  <si>
    <t xml:space="preserve">GKA &amp; ASSOCIATES  (Est‐may 2009) </t>
  </si>
  <si>
    <t xml:space="preserve">Office Address:  5A, 5th Floor, House‐99, Road‐11/A, Dhanmondi R/A, Dhaka‐1209  </t>
  </si>
  <si>
    <t xml:space="preserve">Email ID:  gakhan0306@yahoo.com     </t>
  </si>
  <si>
    <t xml:space="preserve">Website :   www.gka‐bd.com                                                                          Contact: +88‐02‐8191082 </t>
  </si>
  <si>
    <t xml:space="preserve">Ar. Ghausul Alam Khan (K‐027)  CEO/Proprietor  </t>
  </si>
  <si>
    <t xml:space="preserve">IAB Member Architect  1  Architectural Graduate  4  Total   5 </t>
  </si>
  <si>
    <t xml:space="preserve">IAB-RP-G02 </t>
  </si>
  <si>
    <t xml:space="preserve">GENESIS ARCHITECTS (Est‐2017) </t>
  </si>
  <si>
    <t xml:space="preserve">Office Address:  House‐F‐214/3, Uttar Chaya Bithy, Gazipur Sadar, Gazipur‐1700 </t>
  </si>
  <si>
    <t xml:space="preserve">Email ID:  info@genesis.archi                                                                                                     Contact: +8801812807687 </t>
  </si>
  <si>
    <t xml:space="preserve">Website :  www.genesis.archi  </t>
  </si>
  <si>
    <t xml:space="preserve">Ar. Noymul Haque Nohon (N‐040)  CEO </t>
  </si>
  <si>
    <t xml:space="preserve">IAB-RP-G03 </t>
  </si>
  <si>
    <t xml:space="preserve">GRAVITY ARCHITECTURE STUDIO (Est‐2017) </t>
  </si>
  <si>
    <t xml:space="preserve">Office Address:  House 268 (4th Floor‐Right), Road 19, New DOHS Mohakhali, Dhaka‐1206. </t>
  </si>
  <si>
    <t>Email ID:  gravity.asbd@gmail.com                                                             Contact: +88 01730096986, +88 01676057570</t>
  </si>
  <si>
    <t xml:space="preserve">Website:   www.gravityarchitecturestudio.com  </t>
  </si>
  <si>
    <t xml:space="preserve">Ar. Md. Nahid Hasan (H‐186)  Managing Partner </t>
  </si>
  <si>
    <t xml:space="preserve">Ar. S M Ruhul Amin (A‐221)  Partner </t>
  </si>
  <si>
    <t xml:space="preserve">Ar. Animesh Provaker Debnath (D‐018)  Partner </t>
  </si>
  <si>
    <t xml:space="preserve">IAB Member Architect  5  Architectural Graduate  1  Total   6 </t>
  </si>
  <si>
    <t xml:space="preserve">IAB-RP-H01 </t>
  </si>
  <si>
    <t xml:space="preserve">H I ARCHITECTS (Est‐2019) </t>
  </si>
  <si>
    <t xml:space="preserve">Office Address:  101, R M Centre (Level‐3), CWN (C) 5, Gulshan Avenue, Gulshan, Dhaka‐121 </t>
  </si>
  <si>
    <t>Email ID:  md.hasan.imam23@gmail.com                                                                                 Contact: +88 01714110471</t>
  </si>
  <si>
    <t xml:space="preserve">Ar. Mohammad Hasan Imam (I‐037)  Principal Architect </t>
  </si>
  <si>
    <t xml:space="preserve">IAB Member Architect  1  Architectural Graduate  0  Total   1 </t>
  </si>
  <si>
    <t xml:space="preserve">IAB-RP-I01 </t>
  </si>
  <si>
    <t xml:space="preserve">IDEA (Est‐2003) </t>
  </si>
  <si>
    <t xml:space="preserve">Office Address:  JMC Plaza, Flat‐A‐6,    House‐8/A/9, Road‐13(New), Dhanmondi, Dhaka‐1209  </t>
  </si>
  <si>
    <t xml:space="preserve">Email ID:  idea@enstudio.org                                                                                                             Contact: +88‐02‐9144347 </t>
  </si>
  <si>
    <t xml:space="preserve">Ar. Moushumi Ahmed (A‐159)  Managing Director      </t>
  </si>
  <si>
    <t xml:space="preserve">IAB-RP-I02 </t>
  </si>
  <si>
    <t xml:space="preserve">IMAGE ARCHITECTS (Est‐2010) </t>
  </si>
  <si>
    <t xml:space="preserve">Office Address:  House‐10/GA, Road‐2, Shyamoli, Dhaka‐1207  </t>
  </si>
  <si>
    <t xml:space="preserve">Email ID:  image_architects@yahoo.com                                                    Contact: +8801712573353, +8801681235750 </t>
  </si>
  <si>
    <t xml:space="preserve">Ar. Md. Emdadul Habib (H‐155)  Principal Architect </t>
  </si>
  <si>
    <t xml:space="preserve">IAB-RP-I03 </t>
  </si>
  <si>
    <t xml:space="preserve">INGRID ARCHITECTS (Est‐1996) </t>
  </si>
  <si>
    <t xml:space="preserve">Office Address:  House#394(3rd floor), Road#29, DOHS Mohakhali , Dhaka 1206 </t>
  </si>
  <si>
    <t xml:space="preserve">Email ID:  ingrid_dhaka@yahoo.com                                                                                               Contact: +88‐02‐9880507 </t>
  </si>
  <si>
    <t xml:space="preserve">Website :                                                                                                                 </t>
  </si>
  <si>
    <t xml:space="preserve">Ar. Anwarul Islam Khan (K‐083)  Partner </t>
  </si>
  <si>
    <t xml:space="preserve">A.K.M. Abu Hasan (H‐116)  Partner </t>
  </si>
  <si>
    <t>Md. Mahfil Ali (A‐076)  Partner</t>
  </si>
  <si>
    <t xml:space="preserve">Md. Mushtaque Ahmed Tanvir (A‐096)  Partner </t>
  </si>
  <si>
    <t xml:space="preserve">IAB Member Architect  3  Architectural Graduate  7  Total   10 </t>
  </si>
  <si>
    <t xml:space="preserve">IAB-RP-I04 </t>
  </si>
  <si>
    <t xml:space="preserve">ICON DESIGN STUDIO (Est‐2014) </t>
  </si>
  <si>
    <t xml:space="preserve">Office Address:  Icon Elan, House‐29, Road‐7, 1st Floor, Dhanmondi, Dhaka‐1205  </t>
  </si>
  <si>
    <t xml:space="preserve">Email ID:  suriti@icon‐bd.com                                                                                                   Contact: +8801819211608 </t>
  </si>
  <si>
    <t xml:space="preserve">Ar. Suriti Tassannum (T‐022)  Principal Architect  </t>
  </si>
  <si>
    <t xml:space="preserve">IAB Member Architect  2  Architectural Graduate  0  Total   2 </t>
  </si>
  <si>
    <t xml:space="preserve">IAB-RP-I05 </t>
  </si>
  <si>
    <t xml:space="preserve">INARCH STUDIO AND CONSTRUCTION LIMITED (Est‐2010) </t>
  </si>
  <si>
    <t xml:space="preserve">Office Address:  House‐140, 3rd Floor, Road‐04, New DOHS, Mohakhali, Dhaka‐1206  </t>
  </si>
  <si>
    <t xml:space="preserve">Email ID:  studio.inarch@gmail.com     </t>
  </si>
  <si>
    <t xml:space="preserve">Website :  www.studioinarch.com.bd                                                                                Contact: +8801715005352 </t>
  </si>
  <si>
    <t xml:space="preserve">Ar. Mohammad Mamunur Rasheed (R‐089)  Managing Director &amp; </t>
  </si>
  <si>
    <t xml:space="preserve">Principal Architect                </t>
  </si>
  <si>
    <t xml:space="preserve">IAB-RP-I06 </t>
  </si>
  <si>
    <t xml:space="preserve">INSIGHT ARCHITECTS  (Est‐2010) </t>
  </si>
  <si>
    <t xml:space="preserve">Office Address:  House‐122, Road‐01, Mohammadi Housing Society, Mohammadpur, Dhaka‐1207 </t>
  </si>
  <si>
    <t xml:space="preserve">Email ID:  insightarcdhaka@gmail.com                                                            Contact: +8801711577032 </t>
  </si>
  <si>
    <t xml:space="preserve">Website :  www.facebook.com/insightarch  </t>
  </si>
  <si>
    <t>Ar. Masud Ur Rashid (R‐104)  Principal Architect</t>
  </si>
  <si>
    <t xml:space="preserve">IAB Member Architect  6  Architectural Graduate  1  Total   7 </t>
  </si>
  <si>
    <t xml:space="preserve">IAB-RP-I07 </t>
  </si>
  <si>
    <t xml:space="preserve">IN QUEST DESIGN STUDIO (Est‐2017) </t>
  </si>
  <si>
    <t xml:space="preserve">Office Address:  House‐5/12, Ground Floor, Block‐D, Lalmatia, Dhaka‐1209 </t>
  </si>
  <si>
    <t>Email ID:  inquestbd@gmail.com                                Contact: 02 58153033, +88 01713038759, +88 01717602792</t>
  </si>
  <si>
    <t xml:space="preserve">Website:   www.inquestbd.com  </t>
  </si>
  <si>
    <t xml:space="preserve">Ar. Selim Altaf Biplob (B‐025)  Sr. Partner  </t>
  </si>
  <si>
    <t>Ar. Tamanna Sayeed (S‐061)  Sr. Partner</t>
  </si>
  <si>
    <t xml:space="preserve">Ar. Khalid Bin Kabir (K‐129)  Partner </t>
  </si>
  <si>
    <t xml:space="preserve">IAB Member Architect  7  Architectural Graduate  1  Total   8 </t>
  </si>
  <si>
    <t xml:space="preserve">IAB-RP-I08 </t>
  </si>
  <si>
    <t>INTEGRATED DESIGNERS, ENGINEERS AND ARCHITECTS LIMITED (Est‐2020)</t>
  </si>
  <si>
    <t>Office Address:  Flat‐C5, Mother’s Dream Apartments, 1/2, 1/3 Darussalam, Dhaka‐1216</t>
  </si>
  <si>
    <t>Email ID:  contact.ideal.consultants@gmail.com                                                           Contact: +88 01912085801</t>
  </si>
  <si>
    <t xml:space="preserve">Website:  </t>
  </si>
  <si>
    <t xml:space="preserve">Ar. Syed Abdul Halim (H‐233) Managing Director </t>
  </si>
  <si>
    <t xml:space="preserve">IAB Member Architect  03  Architectural Graduate    Total   03 </t>
  </si>
  <si>
    <t xml:space="preserve">IAB-RP-J01 </t>
  </si>
  <si>
    <t>J.A.ARCHITECTS LTD. (Est‐2005)</t>
  </si>
  <si>
    <t>Office Address: Apt: C1, 1</t>
  </si>
  <si>
    <t>st Floor, Rabbee House, CEN(B)11, Road 99,Gulshan 2, Dhaka‐1212</t>
  </si>
  <si>
    <t xml:space="preserve">Email ID: mail@jaarchitects.com.bd  </t>
  </si>
  <si>
    <t>Website :   www.jaarchitects.com.bd                                                                              Contact: +88‐02‐9889196, 9887311</t>
  </si>
  <si>
    <t xml:space="preserve">Ar. Afroza Ahmed (A‐087) Chairperson          </t>
  </si>
  <si>
    <t>Ar. Jalal Ahmed (A‐036) Managing Director</t>
  </si>
  <si>
    <t>Ar. Md. Ismail Ibrahim (I‐057) Director</t>
  </si>
  <si>
    <t>Ar. Md. Atiqul Haq (H‐073) Director</t>
  </si>
  <si>
    <t>IAB Member Architect 13 Architectural Graduate 3 Total   16</t>
  </si>
  <si>
    <t xml:space="preserve">IAB-RP-J02 </t>
  </si>
  <si>
    <t>J.M. CONSULTANT (Est‐2009)</t>
  </si>
  <si>
    <t xml:space="preserve">Office Address: 937, Flat‐G5, Eidgha Road, Ibrahimpur, Kafrul, Cantonment, Dhaka  </t>
  </si>
  <si>
    <t>Email ID: consultant.jm878@gmail.com, mrinmoyadhakary@yahoo.com  Contact: +8801712621792, +8801942909110</t>
  </si>
  <si>
    <t xml:space="preserve">Ar. Mrinmoy Adhikary (A‐121) Sr. Architect                   </t>
  </si>
  <si>
    <t>IAB Member Architect 1 Architectural Graduate 2 Total   3</t>
  </si>
  <si>
    <t xml:space="preserve">IAB-RP-K01 </t>
  </si>
  <si>
    <t xml:space="preserve">KHETRO (Est‐2007) </t>
  </si>
  <si>
    <t xml:space="preserve">Office Address:  Flat ‐1, House‐431,Road‐30,New DOHS,Mohakhali,  Dhaka‐1206 </t>
  </si>
  <si>
    <t xml:space="preserve">Email ID:  info@khetro.com  </t>
  </si>
  <si>
    <t xml:space="preserve">Website :   www.khetro.com                                                                                                            Contact: +88‐02‐8872212 </t>
  </si>
  <si>
    <t xml:space="preserve">Ar. Al Numan Md. Yunus(Y‐008)  Managing Partner     </t>
  </si>
  <si>
    <t xml:space="preserve">Ar. Dhrubajyoti Das (D‐014)  Partner                 </t>
  </si>
  <si>
    <t xml:space="preserve">Md. Shumsuddin Ahmed Bhuiyan (B‐041)  Partner               </t>
  </si>
  <si>
    <t xml:space="preserve">Md. Hasan Al Emtiaz Zafree (CZ‐011)  Partner            </t>
  </si>
  <si>
    <t xml:space="preserve">IAB Member Architect  4  Architectural Graduate  5  Total     9 </t>
  </si>
  <si>
    <t xml:space="preserve">IAB-RP-K02 </t>
  </si>
  <si>
    <t xml:space="preserve">KHETTRA ARCHITECTS (Est‐2005) </t>
  </si>
  <si>
    <t xml:space="preserve">Office Address:  H#72,Ground Floor,R#8/A, Dhanmondi,Dhaka‐1209  </t>
  </si>
  <si>
    <t xml:space="preserve">Email ID:  khettra@gmail.com  </t>
  </si>
  <si>
    <t xml:space="preserve">Website :  www.khettraarchitects.com                                                                                        Contact: +88‐02‐ 8142871 </t>
  </si>
  <si>
    <t xml:space="preserve">Ar. Mainul Quader Tito (T‐006)  CEO </t>
  </si>
  <si>
    <t xml:space="preserve">IAB-RP-K03 </t>
  </si>
  <si>
    <t xml:space="preserve">K2AH+ ARCHITECTS (Est‐2014) </t>
  </si>
  <si>
    <t xml:space="preserve">Office Address:  House‐91, 1st Floor, Road‐9/A, Dhanmondi, Dhaka‐1209  </t>
  </si>
  <si>
    <t xml:space="preserve">Email ID:  k2ah.architects@gmail.com </t>
  </si>
  <si>
    <t xml:space="preserve">Website :  https://www.facebook.com/K2AHArchitects                                            Contact: +8801717183918, </t>
  </si>
  <si>
    <t xml:space="preserve">Ar. Ahsanul Haque Rubel (R‐153)  Managing Partner </t>
  </si>
  <si>
    <t>Ar. Kawsary Perveen (P‐011)  Managing Partner</t>
  </si>
  <si>
    <t xml:space="preserve">IAB-RP-K04 </t>
  </si>
  <si>
    <t xml:space="preserve">KHETTRA ARCHITECTS &amp; ENGINEERS LIMITED (Est‐2000) </t>
  </si>
  <si>
    <t xml:space="preserve">Office Address:  House‐337, Ground Floor, Road‐23, New DOHS, Mohakhali, Dhaka‐1206  </t>
  </si>
  <si>
    <t xml:space="preserve">Email ID:  khettra2000@gmail.com                                                                                   Contact: +88‐02‐8835831 </t>
  </si>
  <si>
    <t xml:space="preserve">Ar. A.K.M Lutful Kabir (K‐065)  Managing Director    </t>
  </si>
  <si>
    <t xml:space="preserve">IAB Member Architect  4  Architectural Graduate  2  Total   6 </t>
  </si>
  <si>
    <t xml:space="preserve">IAB-RP-K05 </t>
  </si>
  <si>
    <t xml:space="preserve">KALPAK ARCHITECTS (Est‐2019) </t>
  </si>
  <si>
    <t xml:space="preserve">Office Address:  13‐B, Rupsha Tower, 07, Kemal Ataturk Avenue, Banani, Dhaka </t>
  </si>
  <si>
    <t>Email ID:  kkalpon@gmail.com                                                                                               Contact: +88 01711899081</t>
  </si>
  <si>
    <t xml:space="preserve">Ar. Kazi Touhidul Islam (I‐041)  Partner  </t>
  </si>
  <si>
    <t xml:space="preserve">Ar. Hasina Shams (S‐097)  Partner </t>
  </si>
  <si>
    <t xml:space="preserve">IAB-RP-M01 </t>
  </si>
  <si>
    <t xml:space="preserve">MATRIX   (Est‐2000) </t>
  </si>
  <si>
    <t xml:space="preserve">Office Address:  House‐B‐181, (3rd Floor), Road‐23, New DOHS, Mohakhali, Dhaka‐1206 </t>
  </si>
  <si>
    <t xml:space="preserve">Email ID:  archmiraz@yahoo.com                                                                                           Contact: +8801191557292 </t>
  </si>
  <si>
    <t xml:space="preserve">Ar. Muhammed Miraz Ur Rahman (R‐087)  Principal Architect </t>
  </si>
  <si>
    <t xml:space="preserve">IAB Member Architect  1  Architectural Graduate  7  Total   8 </t>
  </si>
  <si>
    <t xml:space="preserve">IAB-RP-M02 </t>
  </si>
  <si>
    <t xml:space="preserve">MAATRIK ARCHITECTS (Est‐2000) </t>
  </si>
  <si>
    <t xml:space="preserve">Office Address:  137/A/1, Jahanara Garden, Green Road, Dhaka‐1205 </t>
  </si>
  <si>
    <t xml:space="preserve">Email ID:  maatrikmail@gmail.com                                                        Contact: +8801723563209, +8801673545909 </t>
  </si>
  <si>
    <t xml:space="preserve">Website :  www.maatrik.net </t>
  </si>
  <si>
    <t xml:space="preserve">Ar. Md. Aminul Islam (I‐051)  CEO  </t>
  </si>
  <si>
    <t xml:space="preserve">IAB-RP-M03 </t>
  </si>
  <si>
    <t xml:space="preserve">MW3 DESIGN + PARTNERS (Est‐2014) </t>
  </si>
  <si>
    <t xml:space="preserve">Office Address:  House‐24 (7th Floor), Road‐14, Block‐G, Niketon, Gulshan‐1, Dhaka‐1212 </t>
  </si>
  <si>
    <t xml:space="preserve">Email ID:  mahtab@mw3.com.bd, mw3designpartners@gmail.com                                  Contact: +88‐02‐9840957 </t>
  </si>
  <si>
    <t xml:space="preserve">Website :  www.mw3.com.bd  </t>
  </si>
  <si>
    <t xml:space="preserve">Ar. Mahtab Hussain Siddique (S‐101)  President &amp; Principal Architect </t>
  </si>
  <si>
    <t xml:space="preserve">IAB Member Architect  10  Architectural Graduate  0  Total   10 </t>
  </si>
  <si>
    <t xml:space="preserve">IAB-RP-N01 </t>
  </si>
  <si>
    <t xml:space="preserve">NAYREET ARCHITECTS (Est‐2007) </t>
  </si>
  <si>
    <t xml:space="preserve">Office Address:  House‐14, Road‐13/C, Block‐E, Banani, Dhaka‐1213  </t>
  </si>
  <si>
    <t xml:space="preserve">Email ID:  nayreet_architects@yahoo.com  </t>
  </si>
  <si>
    <t xml:space="preserve">Website :  www.nayreetarchitects.com                                                            Contact: +88‐02‐7913394, 8957701 </t>
  </si>
  <si>
    <t xml:space="preserve">Ar. Shaila Joarder (J‐013)  Managing Partner          </t>
  </si>
  <si>
    <t xml:space="preserve">Ar. Md. Ruhul Amin (A‐196)  Partner </t>
  </si>
  <si>
    <t xml:space="preserve">Ar. Atiqur Rahman (R‐115)  Partner </t>
  </si>
  <si>
    <t xml:space="preserve">IAB Member Architect  5  Architectural Graduate  18  Total   23 </t>
  </si>
  <si>
    <t xml:space="preserve">IAB-RP-N02 </t>
  </si>
  <si>
    <t xml:space="preserve">NOUVEAU ARCHITECTS.  (Est‐2009) </t>
  </si>
  <si>
    <t xml:space="preserve">Office Address:  House‐F5, Ground Floor, Block‐E, Jakir Hossain Road, Mohammadpur, Dhaka‐1207 </t>
  </si>
  <si>
    <t>Email ID:  razaoull@gmail.com                                                                                   Contact: +8801912137212</t>
  </si>
  <si>
    <t xml:space="preserve">Ar. Mohammed Razaoull Karim (K‐132)  Proprietor </t>
  </si>
  <si>
    <t xml:space="preserve">IAB Member Architect  5  Architectural Graduate    Total   5 </t>
  </si>
  <si>
    <t xml:space="preserve">IAB-RP-N03 </t>
  </si>
  <si>
    <t>NAKSHABID ARCHITECTS (Est‐2006)</t>
  </si>
  <si>
    <t>Office Address:  8, Kemal Ataturk Avenue, ABC House (5th Floor), Banani C/A, Dhaka‐1213.</t>
  </si>
  <si>
    <t>Email ID:  nakshabid@gmail.com                                                           Contact: +88 01819221011, +88 02‐9845080</t>
  </si>
  <si>
    <t>Website:   www.nakshabid.com</t>
  </si>
  <si>
    <t>Ar. Bayejid Mahbub Khondker (K‐077) Principal Architect</t>
  </si>
  <si>
    <t xml:space="preserve">IAB-RP-O01 </t>
  </si>
  <si>
    <t>OLI MAHMUD ARCHITECTS (Est‐2008)</t>
  </si>
  <si>
    <t>Office Address: 170‐171,Elephant Road (B‐1),Hatirpool ,Dhaka 1205</t>
  </si>
  <si>
    <t xml:space="preserve">Email ID: olimahmud@gmail.com   </t>
  </si>
  <si>
    <t>Website : www.olimahmud.com                                                                                               Contact: +88‐02‐9668945</t>
  </si>
  <si>
    <t>Ar. Oli Mahmud (M‐059) Managing Director</t>
  </si>
  <si>
    <t>IAB Member Architect 4 Architectural Graduate 3 Total   7</t>
  </si>
  <si>
    <t xml:space="preserve">IAB-RP-P01 </t>
  </si>
  <si>
    <t xml:space="preserve">PRACHEE STHAPATI (Est‐2008) </t>
  </si>
  <si>
    <t xml:space="preserve">Office Address:  Room‐F‐5 (3rd Floor), 113 Lake Circus, Kalabagan, Dhaka‐1205  </t>
  </si>
  <si>
    <t xml:space="preserve">Email ID:  saumenhazra@yahoo.com    </t>
  </si>
  <si>
    <t xml:space="preserve">Website :  www.pracheesthapati.com                                                              Contact: +88‐02‐9112912, +8801713065657 </t>
  </si>
  <si>
    <t xml:space="preserve">Ar. Saumen Hazra (H‐109)  Principal Architect         </t>
  </si>
  <si>
    <t xml:space="preserve">IAB-RP-P02 </t>
  </si>
  <si>
    <t xml:space="preserve">PROFILE LTD (Est‐28/8/1996) </t>
  </si>
  <si>
    <t xml:space="preserve">Office Address:  House 18, Road 6,Gulshan‐1 , Dhaka 1213.  </t>
  </si>
  <si>
    <t xml:space="preserve">Email ID:  profileltd@gmail.com, info@profilelimited.com    </t>
  </si>
  <si>
    <t xml:space="preserve">Website :  www.profilelimited.com                 Contact: +88‐02‐9854672‐5,8812145,8815034,8816538 Fax: 9855153‐4 </t>
  </si>
  <si>
    <t xml:space="preserve">Ar. Md. Abdus Salam(S‐047)  Managing Director        </t>
  </si>
  <si>
    <t xml:space="preserve">IAB Member Architect  21  Architectural Graduate  46  Total   67 </t>
  </si>
  <si>
    <t xml:space="preserve">IAB-RP-P03 </t>
  </si>
  <si>
    <t xml:space="preserve">PROKALPA UPODESHTA LTD (Est‐8/11/1984) </t>
  </si>
  <si>
    <t xml:space="preserve">Office Address:  House 2/16 (5th &amp; 6th Fl), Block B, Lalmatia, Dhaka‐1207.  </t>
  </si>
  <si>
    <t xml:space="preserve">Email ID:  info@pulbd.com  </t>
  </si>
  <si>
    <t xml:space="preserve">Website :  www.pulbd.com                                                                                              Contact: +88‐02‐9117689, 9126909 </t>
  </si>
  <si>
    <t xml:space="preserve">Ar. Shahidul Hasan Azad (H‐045)  Managing Director        </t>
  </si>
  <si>
    <t xml:space="preserve">Ar. Ferdous Ahmed (A‐038)  Director </t>
  </si>
  <si>
    <t xml:space="preserve">Ar. Yeafesh Osman (O‐001) </t>
  </si>
  <si>
    <t xml:space="preserve">IAB Member Architect  3  Architectural Graduate  57  Total   60 </t>
  </si>
  <si>
    <t xml:space="preserve">IAB-RP-P04 </t>
  </si>
  <si>
    <t xml:space="preserve">PRONAYON (Est‐1990) </t>
  </si>
  <si>
    <t xml:space="preserve">Office Address:  Comm.Court(3rd Floor), 95 Agrabad C/A, Chittagong  </t>
  </si>
  <si>
    <t xml:space="preserve">Email ID:  pronayon@capcobd.com , shakoor_sohail@yahoo.com  </t>
  </si>
  <si>
    <t xml:space="preserve">Website:  www.pronayon.com                                                                                                                   Contact: 031‐716066 </t>
  </si>
  <si>
    <t xml:space="preserve">Ar. Sohail M Shakoor (S‐021)  Principal </t>
  </si>
  <si>
    <t xml:space="preserve">Architect &amp; </t>
  </si>
  <si>
    <t xml:space="preserve">CEO               </t>
  </si>
  <si>
    <t xml:space="preserve">IAB Member Architect  7  Architectural Graduate  23  Total   30 </t>
  </si>
  <si>
    <t xml:space="preserve">IAB-RP-R01 </t>
  </si>
  <si>
    <t xml:space="preserve">REGIONAL ARCHITECTS (Est‐2013) </t>
  </si>
  <si>
    <t xml:space="preserve">Office Address:  House 112,  Road‐06, Mohakhali, New DOHS, Dhaka‐1206  </t>
  </si>
  <si>
    <t>Email ID:  regional_architects@yahoo.com                                                                                  Contact:</t>
  </si>
  <si>
    <t xml:space="preserve">Ar. Jalal Uddin Md. Akbar (A‐128)  Partner                 </t>
  </si>
  <si>
    <t>Ar. Md. Mobinul Alam (A‐116)  Partner</t>
  </si>
  <si>
    <t xml:space="preserve">Architectural Staff  2  Architectural Graduate    Total   2 </t>
  </si>
  <si>
    <t xml:space="preserve">IAB-RP-R02 </t>
  </si>
  <si>
    <t xml:space="preserve">RIDDHI ARCHITECTS (Est‐2008) </t>
  </si>
  <si>
    <t xml:space="preserve">Office Address:  8/44 Eastern Plaza (7th Floor), Sonargaon Road, Dhaka‐1205  </t>
  </si>
  <si>
    <t xml:space="preserve">Email ID:  riddhi.arch@gmail.com                                                                                                    Contact: +88‐02‐8626480 </t>
  </si>
  <si>
    <t xml:space="preserve">Ar. Abu Hena Md. Zia Uddin (U‐005)  Proprietor  &amp; Managing Partner       </t>
  </si>
  <si>
    <t xml:space="preserve">IAB Member Architect  6  Architectural Graduate  4  Total   10 </t>
  </si>
  <si>
    <t xml:space="preserve">IAB-RP-R03 </t>
  </si>
  <si>
    <t xml:space="preserve">RIVNAT ARCHITECTS (Est‐2006) </t>
  </si>
  <si>
    <t xml:space="preserve">Office Address:  56, Lake Circus, Kalabagan (2nd floor), West Panthapath, Dhaka‐1205  </t>
  </si>
  <si>
    <t xml:space="preserve">Email ID:  rivnat360@gmail.com                                                                                                       Contact: +88‐02‐9127032 </t>
  </si>
  <si>
    <t>Ar. Shakhawat Tanvir Hossain (H‐107)  Principal Architect</t>
  </si>
  <si>
    <t xml:space="preserve">IAB-RP-R04 </t>
  </si>
  <si>
    <t xml:space="preserve">RACHONA CONSULTANTS (Est‐1997) </t>
  </si>
  <si>
    <t xml:space="preserve">Office Address:  House‐44 (2nd Floor), Road‐15, Block‐D, Banani, Dhaka‐1213  </t>
  </si>
  <si>
    <t xml:space="preserve">Email ID:  rachona@gmail.com                                                                         Contact: +88‐02‐9820896, +8801713017973 </t>
  </si>
  <si>
    <t xml:space="preserve">Ar. Riad Rouf (R‐061)  Principal Architect                  </t>
  </si>
  <si>
    <t xml:space="preserve">IAB-RP-R05 </t>
  </si>
  <si>
    <t xml:space="preserve">REINCARNATION (Est‐2010) </t>
  </si>
  <si>
    <t xml:space="preserve">Office Address:  Apt‐5, House‐3, Road‐7, Block‐C, Niketon, Gulshan‐1, Dhaka‐1212 </t>
  </si>
  <si>
    <t xml:space="preserve">Email ID:  reincarnationbd@yahoo.com     </t>
  </si>
  <si>
    <t xml:space="preserve">Website :  www.reincarnation‐bd.com                                                                             Contact: +88‐02‐9854352 </t>
  </si>
  <si>
    <t xml:space="preserve">Ar. Khandoker Abdal Hossain (H‐133)  Principal Architect  &amp; Partner         </t>
  </si>
  <si>
    <t xml:space="preserve">IAB Member Architect  6  Architectural Graduate  5  Total   11 </t>
  </si>
  <si>
    <t xml:space="preserve">IAB-RP-R06 </t>
  </si>
  <si>
    <t xml:space="preserve">ROOFLINERS_STUDIO OF ARCHITECTURE (Est‐2012) </t>
  </si>
  <si>
    <t xml:space="preserve">Office Address:  Flat‐C1, House‐277, Road‐01, Baitul Aman Housing Society, Adabor, Mohammadpur, Dhaka‐1207  </t>
  </si>
  <si>
    <t xml:space="preserve">Email ID:  contact@roofliners.org, roofliners.bd@gmail.com                  Contact: +8801706602332, +8801815007774 </t>
  </si>
  <si>
    <t xml:space="preserve">Website :  www.roofliners.org  </t>
  </si>
  <si>
    <t xml:space="preserve">Ar. Sarawat Iqbal (I‐091)   Architect Partner           </t>
  </si>
  <si>
    <t xml:space="preserve">Ar. Monon‐Bin‐Yunus (AY‐013)  Architect Partner           </t>
  </si>
  <si>
    <t xml:space="preserve">IAB Member Architect  5  Architectural Graduate  6  Total   11 </t>
  </si>
  <si>
    <t xml:space="preserve">IAB-RP-R07 </t>
  </si>
  <si>
    <t xml:space="preserve">ROSEBUD CONSULTANTS LTD (Est‐1995) </t>
  </si>
  <si>
    <t xml:space="preserve">Office Address:  14, Bijoy Nagar, 3rd Floor, Dhaka‐1000 </t>
  </si>
  <si>
    <t xml:space="preserve">Email ID:  rosebudcon@gmail.com                                                                   Contact: +88‐02‐9334169, +88‐02‐9354491 </t>
  </si>
  <si>
    <t xml:space="preserve">Ar. A.K.M. Quamrul Hasan (H‐071)  Managing Director   </t>
  </si>
  <si>
    <t xml:space="preserve">IAB-RP-R08 </t>
  </si>
  <si>
    <t>River &amp; Rain Ltd. (Est‐2015)</t>
  </si>
  <si>
    <t>Office Address:  H‐100B, Road‐6A, Banani DOHS, Banani, Dhaka‐1206</t>
  </si>
  <si>
    <t xml:space="preserve">Email ID:  riverandraininfo@gmail.com Contact: +88 01734017695  +88 01746506316  </t>
  </si>
  <si>
    <t>Website:   www.riverandrain.net</t>
  </si>
  <si>
    <t>Ar. Kazi Fida Islam (I‐060) Principal Architect</t>
  </si>
  <si>
    <t xml:space="preserve">IAB-RP-S01 </t>
  </si>
  <si>
    <t xml:space="preserve">SAIUJ CONSULTANTS (Est‐6/6/2001) </t>
  </si>
  <si>
    <t xml:space="preserve">Office Address:  539, Baitul Aman Housing Society, Road‐12, P.S. Adabor, P.O.‐Mohammedpur, Dhaka‐1207 </t>
  </si>
  <si>
    <t xml:space="preserve">Email ID:  saiuj_con@yahoo.com                                                                                                      Contact: +88‐02‐8190746 </t>
  </si>
  <si>
    <t xml:space="preserve">Ar.Mirza Shahper Jalil (J‐019)  Managing Director        </t>
  </si>
  <si>
    <t>Ar. Hasan Mahmud (H‐090)  Director</t>
  </si>
  <si>
    <t xml:space="preserve">Ar. Umme Farzana Zarif (CZ‐001)  Director </t>
  </si>
  <si>
    <t xml:space="preserve">IAB Member Architect  4  Architectural Graduate  6  Total   10 </t>
  </si>
  <si>
    <t xml:space="preserve">IAB-RP-S02 </t>
  </si>
  <si>
    <t xml:space="preserve">SCENIC (Est‐2008) </t>
  </si>
  <si>
    <t xml:space="preserve">Office Address:  Fattah Plaza (8th Floor),  70 Green road, Dhaka‐1205 </t>
  </si>
  <si>
    <t xml:space="preserve">Email ID:   scenicbd@gmail.com                                                                                                      Contact: +88‐02‐9677467 </t>
  </si>
  <si>
    <t xml:space="preserve">Ar. Mohammad Fazlul Quader (Q‐004)  CEO </t>
  </si>
  <si>
    <t xml:space="preserve">IAB-RP-S03 </t>
  </si>
  <si>
    <t xml:space="preserve">SHANGBIT (Est‐2010) </t>
  </si>
  <si>
    <t xml:space="preserve">Office Address:  House‐60/A, Road‐7/A, Dhanmondi, Dhaka  </t>
  </si>
  <si>
    <t>Email ID:  shangbit.architects@gmail.com                                                                                    Contact:</t>
  </si>
  <si>
    <t xml:space="preserve">Ar. Abu Sayem Mohammad Rahmatullah (R‐083)  Partner </t>
  </si>
  <si>
    <t xml:space="preserve">Ar. Tahmina Rumi (R‐105)  Partner </t>
  </si>
  <si>
    <t xml:space="preserve">SHELTER ARCHITECTS AND ENGINEERS LIMITED  (Est‐1996) </t>
  </si>
  <si>
    <t xml:space="preserve">Office Address:  5, Outer Circular Road, Z.R. Tower (2nd floor), Rajarbag, Dhaka‐1217  </t>
  </si>
  <si>
    <t xml:space="preserve">Email ID:  shelterarchitect32@yahoo.com                                                                   Contact: +88‐02‐9358428, 8333384 </t>
  </si>
  <si>
    <t xml:space="preserve">Ar. Mukhtar Ahmed (A‐023)  Managing Director        </t>
  </si>
  <si>
    <t xml:space="preserve">IAB-RP-S04 </t>
  </si>
  <si>
    <t xml:space="preserve">SILT (Est‐2011) </t>
  </si>
  <si>
    <t xml:space="preserve">Office Address:  House‐204/A, Road‐09, New DOHS, Mohakhali, Dhaka‐1206  </t>
  </si>
  <si>
    <t xml:space="preserve">Email ID:  silt.bd@gmail.com, silt@silt.com.bd </t>
  </si>
  <si>
    <t xml:space="preserve">Website :  www.silt.com.bd                                                                                                  Contact: +88‐02‐9892062 </t>
  </si>
  <si>
    <t>Ar.Razib Hassan Chowdhury (C‐0048)  Principal Architect</t>
  </si>
  <si>
    <t xml:space="preserve">IAB-RP-S05 </t>
  </si>
  <si>
    <t xml:space="preserve">SPACE SCAPE (Est‐1996) </t>
  </si>
  <si>
    <t xml:space="preserve">Office Address:  H‐78,Road 11, Sector 13,Uttara ,Dhaka 1230 </t>
  </si>
  <si>
    <t xml:space="preserve">Email ID:  arch_pintoo@yahoo.com                                                                                                  Contact: +88‐02‐8918765 </t>
  </si>
  <si>
    <t xml:space="preserve">Ar. Rafiul Alam  (A‐047)  Chief Executive             </t>
  </si>
  <si>
    <t xml:space="preserve">IAB-RP-S06 </t>
  </si>
  <si>
    <t xml:space="preserve">SRISHTI SHAILEE (Est‐2008) </t>
  </si>
  <si>
    <t xml:space="preserve">Office Address:  House‐297B, Road‐19B, New DOHS, Mohakhali, Dhaka‐1206 </t>
  </si>
  <si>
    <t>Email ID:  srishtishailee@yahoo.com                                                                            Contact: +88‐02‐8711883, 8711884</t>
  </si>
  <si>
    <t xml:space="preserve">Ar. Mobin Uddin Mohammed Helaly (H‐134)  Partner Architect                </t>
  </si>
  <si>
    <t xml:space="preserve">IAB Member Architect  2  Architectural Graduate  8  Total   10 </t>
  </si>
  <si>
    <t xml:space="preserve">IAB-RP-S07 </t>
  </si>
  <si>
    <t xml:space="preserve">SRISTI UPADESHTA (Est‐1995) </t>
  </si>
  <si>
    <t xml:space="preserve">Office Address:  3/3, North Road, (4th Floor),  Dhanmondi‐1205  </t>
  </si>
  <si>
    <t>Email ID:  saiful.hafiz@gmail.com                                                                                                Contact:</t>
  </si>
  <si>
    <t>Ar. Saiful Hafiz (H‐055)  Principal Architect</t>
  </si>
  <si>
    <t xml:space="preserve">IAB-RP-S08 </t>
  </si>
  <si>
    <t xml:space="preserve">STUDIO XI ARCHITECTS (Est‐2003) </t>
  </si>
  <si>
    <t xml:space="preserve">Office Address:  211/1,Elephant Road, Dhaka‐1205     </t>
  </si>
  <si>
    <t xml:space="preserve">Email ID:  studio_xi_architects@yahoo.com                                                                  Contact: +88‐02‐8813992, 9889360    </t>
  </si>
  <si>
    <t xml:space="preserve">Ar. Ashik Vaskor Mannan (M‐070)  Managing Partner           </t>
  </si>
  <si>
    <t xml:space="preserve">IAB-RP-S09 </t>
  </si>
  <si>
    <t xml:space="preserve">STUDIO ECOTECTURE LIMITED (Est‐2011) </t>
  </si>
  <si>
    <t xml:space="preserve">Office Address:  1st Floor, H‐57/D, Road‐15A (New), 26 (old), Dhanmondi Res. Area, Dhaka‐1205.  </t>
  </si>
  <si>
    <t xml:space="preserve">Email ID:  info@studioecotecture.com </t>
  </si>
  <si>
    <t xml:space="preserve">Website :  www.studioecotecture.com                                                                                   Contact: +88‐02‐8191422  </t>
  </si>
  <si>
    <t xml:space="preserve">Ar. S. M. Hasan Kabir (K‐030)  Managing Director          </t>
  </si>
  <si>
    <t xml:space="preserve">IAB-RP-S10 </t>
  </si>
  <si>
    <t xml:space="preserve">STUDIO HDA (Est‐2013) </t>
  </si>
  <si>
    <t xml:space="preserve">Office Address:  14/C,(Gr Floor), Road ‐02,Block‐ L, Banani , Dhaka.  </t>
  </si>
  <si>
    <t xml:space="preserve">Email ID:  studiohda@gmail.com                                                                                                       Contact: +88‐02‐9888123 </t>
  </si>
  <si>
    <t xml:space="preserve">Ar. Mohammad Maksumul Hoque (H‐150)  Chief Architect                 </t>
  </si>
  <si>
    <t xml:space="preserve">IAB Member Architect  1  Architectural Graduate  5  Total   6 </t>
  </si>
  <si>
    <t xml:space="preserve">IAB-RP-S11 </t>
  </si>
  <si>
    <t xml:space="preserve">STYLE LIVING ARCHITECTS LTD (Est‐2004) </t>
  </si>
  <si>
    <t xml:space="preserve">Office Address:  Ramna Trade Center (8th Floor), 36/7 CDA Avenue, Muradpur, Chittagong   </t>
  </si>
  <si>
    <t xml:space="preserve">Email ID:  chairman@stylelivingbd.com  </t>
  </si>
  <si>
    <t xml:space="preserve">Website :  www.stylelivingbd.com                                                                     Contact:+8801714050222,+8801713441449       </t>
  </si>
  <si>
    <t xml:space="preserve">Ar. Md. Mizanur Rahman (R‐097)  Chairman                 </t>
  </si>
  <si>
    <t xml:space="preserve">Ar. Jabid Akram (A‐150)  Managing Director </t>
  </si>
  <si>
    <t xml:space="preserve">IAB Member Architect  3  Architectural Graduate  9  Total   12 </t>
  </si>
  <si>
    <t xml:space="preserve">IAB-RP-S12 </t>
  </si>
  <si>
    <t xml:space="preserve">SYMBIOTIC ARCHITECTS &amp; ASSOCIATES  (Est‐2011) </t>
  </si>
  <si>
    <t xml:space="preserve">Office Address:  Ground Floor, House‐78, Road‐18, Sector‐11, Uttara, Dhaka‐1230  </t>
  </si>
  <si>
    <t xml:space="preserve">Email ID:  Symbiotic.aa@live.com                                                                                                    Contact: +88‐02‐8991817 </t>
  </si>
  <si>
    <t xml:space="preserve">Ar.Abul Bashar Md. Shamsuzzaman (S‐027)  Managing Partner           </t>
  </si>
  <si>
    <t xml:space="preserve">IAB-RP-S13 </t>
  </si>
  <si>
    <t xml:space="preserve">SYNTHESIS ARCHITECTS (Est‐1999) </t>
  </si>
  <si>
    <t xml:space="preserve">Office Address:  House‐30, Block‐KA, Pisci Culture H/S, Shamoly, Dhaka‐1207  </t>
  </si>
  <si>
    <t xml:space="preserve">Email ID:  synthesisarchitectsbd@gmail.com, synthesis_arch@yahoo.com </t>
  </si>
  <si>
    <t xml:space="preserve">Contact: +88‐02‐9124105,9124638,8141642 </t>
  </si>
  <si>
    <t xml:space="preserve">Ar. Patrick D’Rozario (R‐135)  Partner </t>
  </si>
  <si>
    <t xml:space="preserve">   </t>
  </si>
  <si>
    <t xml:space="preserve">IAB Member Architect  12  Architectural Graduate  14  Total   26 </t>
  </si>
  <si>
    <t xml:space="preserve">IAB-RP-S14 </t>
  </si>
  <si>
    <t xml:space="preserve">S &amp; ASSOCIATES (Est‐2009) </t>
  </si>
  <si>
    <t xml:space="preserve">Office Address:  44/7‐A,B, 1st Floor, Suite‐03, West Panthapoth, Dhaka  </t>
  </si>
  <si>
    <t xml:space="preserve">Email ID:  sabd5200@gmail.com                                                                                                 Contact: +8801730303421 </t>
  </si>
  <si>
    <t>Ar. Md. Raisul Rafi Shaon (S‐089)  CEO &amp; Sr. Architect</t>
  </si>
  <si>
    <t xml:space="preserve">IAB-RP-S15 </t>
  </si>
  <si>
    <t xml:space="preserve">SHATOTTO ARCHITECTURE FOR GREEN LIVING (Est‐1995) </t>
  </si>
  <si>
    <t xml:space="preserve">Office Address:  House‐1/11, 2nd Floor, Iqbal Road, Mohammadpur, Dhaka‐1209  </t>
  </si>
  <si>
    <t xml:space="preserve">Email ID:  shatotto@gmail.com    </t>
  </si>
  <si>
    <t xml:space="preserve">Website :   www.shatottogreen.com                                     Contact: +88‐02‐8119702, +8801711641175 </t>
  </si>
  <si>
    <t xml:space="preserve">Ar. Md. Rafiq Azam (A‐055)  Principal Architect  </t>
  </si>
  <si>
    <t xml:space="preserve">IAB Member Architect  9  Architectural Graduate  5  Total   14 </t>
  </si>
  <si>
    <t xml:space="preserve">IAB-RP-S16 </t>
  </si>
  <si>
    <t xml:space="preserve">SPACE ARCHITECTS, ENGINEERS, PLANNERS (Est‐2011) </t>
  </si>
  <si>
    <t xml:space="preserve">Office Address:  House#407 (5‐A), Road#29, New DOHS, Mohakhali, Dhaka 1206 </t>
  </si>
  <si>
    <t xml:space="preserve">Email ID:  fawad_hyder@yahoo.com                                                                  Contact: +88‐02‐9840245, +8801979873387 </t>
  </si>
  <si>
    <t xml:space="preserve">info@spacearcht.com                  </t>
  </si>
  <si>
    <t xml:space="preserve">Website :  www.spacearcht.com </t>
  </si>
  <si>
    <t xml:space="preserve">Ar. D.S. Fawad Hyder (H‐056)  Proprietor             </t>
  </si>
  <si>
    <t xml:space="preserve">IAB-RP-S17 </t>
  </si>
  <si>
    <t xml:space="preserve">STHAPOTIK (Est‐2006) </t>
  </si>
  <si>
    <t xml:space="preserve">Office Address:  House‐8/2, 1st Floor, Block‐D, Lalmatia, Dhaka </t>
  </si>
  <si>
    <t xml:space="preserve">Email ID:  sthapotik_arch@yahoo.com  </t>
  </si>
  <si>
    <t xml:space="preserve">Website :   www.sthapotik.com                                                                                    Contact: +8801713039777 </t>
  </si>
  <si>
    <t>Ar. Sharif Uddin Ahammed (A‐137)  Proprietor</t>
  </si>
  <si>
    <t xml:space="preserve">IAB Member Architect  5  Architectural Graduate  2  Total   7 </t>
  </si>
  <si>
    <t xml:space="preserve">IAB-RP-S18 </t>
  </si>
  <si>
    <t xml:space="preserve">STUDIO DHAKA ARCHITECTS (Est‐2017) </t>
  </si>
  <si>
    <t xml:space="preserve">Office Address:  44, Rabindra Sharani Road, Sector‐7, Uttara Model Town, Dhaka‐1230 </t>
  </si>
  <si>
    <t xml:space="preserve">Email ID:  studio.dhaka.architects@gmail.com   </t>
  </si>
  <si>
    <t xml:space="preserve">Website :   www.studiodhakaarchitects.com                                Contact: +8801534355957 </t>
  </si>
  <si>
    <t xml:space="preserve">Ar. Tarek Md. Saidul Islam (I‐081)  Principal Architect         </t>
  </si>
  <si>
    <t xml:space="preserve">IAB-RP-S19 </t>
  </si>
  <si>
    <t xml:space="preserve">STUDIO DHAKA LIMITED. (Est‐2016) </t>
  </si>
  <si>
    <t xml:space="preserve">Office Address:  House‐91/1, Road‐11/A, Dhanmondi R/A, Dhaka‐1205 </t>
  </si>
  <si>
    <t xml:space="preserve">Email ID:  studiodhakaltd@gmail.com                    </t>
  </si>
  <si>
    <t xml:space="preserve">Website :  www.studiodhaka.com                                                                                               Contact: +8801711335635 </t>
  </si>
  <si>
    <t>Ar. Muhammad Moniruzzaman (M‐086)  Managing Director</t>
  </si>
  <si>
    <t xml:space="preserve">IAB Member Architect  4  Architectural Graduate  7  Total   11 </t>
  </si>
  <si>
    <t xml:space="preserve">IAB-RP-S20 </t>
  </si>
  <si>
    <t xml:space="preserve">SYSTEM ARCHITECTS (Est‐2001) </t>
  </si>
  <si>
    <t xml:space="preserve">Office Address:  House‐31, [Celeste], Unit‐A2, Road‐20, Block‐K, Banani, Dhaka‐1213  </t>
  </si>
  <si>
    <t xml:space="preserve">Email ID:  nirjhar@systemarchitectsbd.com    </t>
  </si>
  <si>
    <t xml:space="preserve">Website :  www.systemarchitectsbd.com                                                           Contact: +88‐02‐9843303, +88‐02‐9842193 </t>
  </si>
  <si>
    <t xml:space="preserve">Ar. Enamul Karim (K‐058)  Principal Architect &amp; CEO   </t>
  </si>
  <si>
    <t xml:space="preserve">IAB Member Architect  4  Architectural Graduate  9  Total   13 </t>
  </si>
  <si>
    <t xml:space="preserve">IAB-RP-S21 </t>
  </si>
  <si>
    <t xml:space="preserve">SILVERBRICKS (Est‐2008) </t>
  </si>
  <si>
    <t xml:space="preserve">Office Address:  3rd Floor, IEB Bhaban, S.S Khaled Road, Chattogram </t>
  </si>
  <si>
    <t xml:space="preserve">Email ID:  info@silverbricksbd.com                                                                                           Contact: +88‐01714084433 </t>
  </si>
  <si>
    <t xml:space="preserve">Ar. Mohammad Asaduzzaman Chowdhury (C‐040)  Managing Partner </t>
  </si>
  <si>
    <t xml:space="preserve">Ar. Aniket Chowdhury (C‐066)  Partner </t>
  </si>
  <si>
    <t xml:space="preserve">IAB Member Architect  3  Architectural Graduate  4  Total   7 </t>
  </si>
  <si>
    <t xml:space="preserve">IAB-RP-S22 </t>
  </si>
  <si>
    <t>STUDIO MORPHOGENESIS LTD. (Est‐2014)</t>
  </si>
  <si>
    <t>Office Address:  Suite‐2D, House‐11, Road‐14, Gulshan‐1, Dhaka‐1212</t>
  </si>
  <si>
    <t xml:space="preserve">Email ID:  design@studiomorphogenesis.com Contact: +88 01723819678  +88 02 9858862 </t>
  </si>
  <si>
    <t xml:space="preserve">Website:   www.studiomorphogenesis.com </t>
  </si>
  <si>
    <t>Ar. Shahla Karim Kabir (K‐050)</t>
  </si>
  <si>
    <t xml:space="preserve">Ar. Minhaz Bin Gaffar (G‐009) </t>
  </si>
  <si>
    <t xml:space="preserve">IAB-RP-T01 </t>
  </si>
  <si>
    <t>THE DESIGNERS (Est‐2001)</t>
  </si>
  <si>
    <t xml:space="preserve">Office Address: House‐431, Road‐30, DOHS, Mohakhali, Dhaka‐1206  </t>
  </si>
  <si>
    <t>Email ID: malikshaheen@yahoo.com                                                                                              Contact: +88‐02‐9850798</t>
  </si>
  <si>
    <t xml:space="preserve">Ar. Shaheen Malik (M‐009) CEO            </t>
  </si>
  <si>
    <t>IAB Member Architect 1 Architectural Graduate 4 Total   5</t>
  </si>
  <si>
    <t xml:space="preserve">IAB-RP-T02 </t>
  </si>
  <si>
    <t>TRIANGLE CONSULTANTS (Est‐1993)</t>
  </si>
  <si>
    <t xml:space="preserve">Office Address: House 120(B),Road#1,Block#F, Banani , Dhaka‐1213  </t>
  </si>
  <si>
    <t>Email ID: shakoormajid@yahoo.com                                                                                           Contact: +88‐02‐8812109‐10</t>
  </si>
  <si>
    <t xml:space="preserve">Ar. Shakoor Majid (M‐031) CEO                 </t>
  </si>
  <si>
    <t>IAB Member Architect 2 Architectural Graduate 5 Total   7</t>
  </si>
  <si>
    <t xml:space="preserve">IAB-RP-T03 </t>
  </si>
  <si>
    <t>TANYA KARIM N.R. KHAN &amp; ASSOCIATES (Est‐1993)</t>
  </si>
  <si>
    <t xml:space="preserve">Office Address: Laboni‐2, Flat‐B1 &amp; C1, House‐24, Road‐9/A, Dhanmond R/A, Dhaka‐1209  </t>
  </si>
  <si>
    <t xml:space="preserve">Email ID: mail@tknrk.com   </t>
  </si>
  <si>
    <t>Website : www.tknrk.com                                                                                    Contact: +88‐02‐58156547, +88‐02‐9142487</t>
  </si>
  <si>
    <t xml:space="preserve">Ar. Nurur Rahman Khan (K‐049) Architect Partner     </t>
  </si>
  <si>
    <t xml:space="preserve">Ar. Tanya Tazeen Karim (K‐051) Architect Partner             </t>
  </si>
  <si>
    <t>IAB Member Architect 14 Architectural Graduate   12 Total   26</t>
  </si>
  <si>
    <t xml:space="preserve">IAB-RP-T04 </t>
  </si>
  <si>
    <t>TARIQUE HASAN &amp; ASSOCIATES LTD. (Est‐ 2013)</t>
  </si>
  <si>
    <t>Office Address: House‐31, Road‐06, Block‐C, Banani, Dhaka‐1213</t>
  </si>
  <si>
    <t>Email ID: tarique.37@gmail.com</t>
  </si>
  <si>
    <t>Website : www.thalbd.com                                                   Contact: +88‐02‐9896337, +88‐02‐9882504</t>
  </si>
  <si>
    <t xml:space="preserve">Ar. Tarique Hasan (H‐097) Managing Director           </t>
  </si>
  <si>
    <t>IAB Member Architect 5 Architectural Graduate 0 Total   5</t>
  </si>
  <si>
    <t xml:space="preserve">IAB-RP-T05 </t>
  </si>
  <si>
    <t>TRIOTECT &amp; ASSOCIATES LTD. (Est‐2018)</t>
  </si>
  <si>
    <t>Office Address: 25/2, Rani Garh (2nd Floor), Lake Circus, Kalabagan, Dhaka‐1205</t>
  </si>
  <si>
    <t>Email ID: info@triotect.com.bd                                                                       Contact: +8801777768366, +8801777768367</t>
  </si>
  <si>
    <t xml:space="preserve">Website : www.triotect.com.bd  </t>
  </si>
  <si>
    <t xml:space="preserve">Ar. Md. Tareq Abdullah (A‐236) Director            </t>
  </si>
  <si>
    <t>Ar. Khondoker Arif Uzzaman (AU‐019) Managing Director</t>
  </si>
  <si>
    <t>IAB Member Architect 5 Architectural Graduate 2 Total   7</t>
  </si>
  <si>
    <t xml:space="preserve">IAB-RP-U01 </t>
  </si>
  <si>
    <t>UNITED CONSULTANT (Est‐2003)</t>
  </si>
  <si>
    <t>Office Address: House‐211, (2nd &amp; 3</t>
  </si>
  <si>
    <t xml:space="preserve">rd), Lane‐13, Lake Road, New DOHS, Mohakhali, Dhaka‐1206     </t>
  </si>
  <si>
    <t xml:space="preserve">Email ID: mail.awpl@yahoo.com                                                                         Contact: +88‐02‐9849303, +88‐02‐9849317   </t>
  </si>
  <si>
    <t xml:space="preserve">Ar. Md. Maruf Hossain Khan (K‐073) Principal Architect       </t>
  </si>
  <si>
    <t>IAB Member Architect 3 Architectural Graduate 9 Total   12</t>
  </si>
  <si>
    <t xml:space="preserve">IAB-RP-U02 </t>
  </si>
  <si>
    <t>URBANA (Est‐1996)</t>
  </si>
  <si>
    <t xml:space="preserve">Office Address: House‐56, Road‐5/A, Dhanmondi, Dhaka‐1209     </t>
  </si>
  <si>
    <t xml:space="preserve">Email ID: urbana.communications@gmail.com                                                 Contact: +88‐02‐9671500, +88‐02‐9671515  </t>
  </si>
  <si>
    <t xml:space="preserve">Ar. Mahboob‐E‐Sobhan Chowdhury (C‐025) Principal Architect       </t>
  </si>
  <si>
    <t>IAB Member Architect 6 Architectural Graduate 4 Total   10</t>
  </si>
  <si>
    <t xml:space="preserve">IAB-RP-V01 </t>
  </si>
  <si>
    <t xml:space="preserve">VASTUVITA ARCHITECTS (Est‐2005) </t>
  </si>
  <si>
    <t xml:space="preserve">Office Address:  Amelia, Suite:A6, House‐71, Road‐17, Sector‐11, Uttara, Dhaka‐1230  </t>
  </si>
  <si>
    <t xml:space="preserve">Email ID:  vita_arc@yahoo.com                                                                                                 Contact: +88‐01678016706 </t>
  </si>
  <si>
    <t xml:space="preserve">Ar. Amit Kumar Saha (S‐077)  Partner    </t>
  </si>
  <si>
    <t xml:space="preserve">Ar. Faisal Ishtiaq Alam (A‐151)  Partner    </t>
  </si>
  <si>
    <t xml:space="preserve">Ar. Dipozzwal Sen (S‐090)  Partner    </t>
  </si>
  <si>
    <t xml:space="preserve">IAB-RP-V02 </t>
  </si>
  <si>
    <t xml:space="preserve">VENNA  ARCHITECTS (Est‐2002) </t>
  </si>
  <si>
    <t xml:space="preserve">Office Address:  Level‐05, A K Complex,    19‐Green Road, Dhaka‐1205 </t>
  </si>
  <si>
    <t xml:space="preserve">Email ID:  architects.venna@gmail.com, architect.asif@gmail.com                                             Contact: +88‐02‐ 8625835  </t>
  </si>
  <si>
    <t xml:space="preserve">Ar.Asif Mohammed Ahsanul Haq (H‐117)  Managing Partner </t>
  </si>
  <si>
    <t>Ar. Arifa Akhter (A‐120)  Partner</t>
  </si>
  <si>
    <t xml:space="preserve">IAB Member Architect  3  Architectural Graduate  6  Total   9 </t>
  </si>
  <si>
    <t xml:space="preserve">IAB-RP-V03 </t>
  </si>
  <si>
    <t xml:space="preserve">VISTAARA ARCHITECTS (PVT.) LTD (Est‐1998) </t>
  </si>
  <si>
    <t xml:space="preserve">Office Address:  Delvistaa Ruparup, Apt‐D1 &amp; B1, SE(H)6, Road‐143, Gulshan Model Town, Gulshan, Dhaka‐1212.  </t>
  </si>
  <si>
    <t>Email ID:  info@delvistaa.com                                         Contact: +88‐02‐55044873, +88‐02‐55044874, +88‐02‐55044875</t>
  </si>
  <si>
    <t xml:space="preserve">Ar. Khan Mohammed Mustapha Khalid (K‐037)   Managing Director          </t>
  </si>
  <si>
    <t xml:space="preserve">Ar. Shahzia Islam (I‐023)  Director   </t>
  </si>
  <si>
    <t xml:space="preserve">IAB Member Architect  15  Architectural Graduate  4  Total   19 </t>
  </si>
  <si>
    <t xml:space="preserve">IAB-RP-V04 </t>
  </si>
  <si>
    <t xml:space="preserve">VOLUMEZERO LIMITED (Est‐2008) </t>
  </si>
  <si>
    <t xml:space="preserve">Office Address:  House‐135, Road‐04, Block‐A, Banani , Dhaka 1213.  </t>
  </si>
  <si>
    <t xml:space="preserve">Email ID:  foyez@volumezeroltd.com   </t>
  </si>
  <si>
    <t xml:space="preserve">Website :  www.volumezeroltd.com                              Contact:  +88‐02‐55035669, +88‐02‐55035670, +88‐02‐55035671     </t>
  </si>
  <si>
    <t xml:space="preserve">Ar. Mohammad Foyez Ullah (U‐008)  Managing Director             </t>
  </si>
  <si>
    <t xml:space="preserve">IAB Member Architect  23  Architectural Graduate  04  Total   27 </t>
  </si>
  <si>
    <t xml:space="preserve">IAB-RP-V05 </t>
  </si>
  <si>
    <t xml:space="preserve">VUU‐MAATRA CONSULTANTS (Est‐2008) </t>
  </si>
  <si>
    <t xml:space="preserve">Office Address:  House ‐22, Road ‐12, Block‐F, Niketon Socoety, Gulshan‐1, Dhaka 1206.  </t>
  </si>
  <si>
    <t xml:space="preserve">Email ID:  info@vuumaatra.com                                                       Contact: +88‐02‐58812326, </t>
  </si>
  <si>
    <t>ziaul.sharif@gmail.com</t>
  </si>
  <si>
    <t xml:space="preserve">Website :  www.vuumaatra.com  </t>
  </si>
  <si>
    <t xml:space="preserve">Ar. Mohammed Ziaul Sharif (S‐094)  Chief Architect         </t>
  </si>
  <si>
    <t xml:space="preserve">IAB-RP-V06 </t>
  </si>
  <si>
    <t xml:space="preserve">VISTA ARCHITECTURAL CONSULTANT (Est‐1995) </t>
  </si>
  <si>
    <t xml:space="preserve">Office Address:  House‐67/2/KA, Flat‐E/2, Zigatola, Dhaka‐1209 </t>
  </si>
  <si>
    <t xml:space="preserve">Email ID:  dsarif14@yahoo.com, dsarifoffice@gmail.com                                                  Contact: +88‐01971566019 </t>
  </si>
  <si>
    <t xml:space="preserve">Ar. Dewan Shamsul Arif (A‐079)  Proprietor &amp; Principal Architect  </t>
  </si>
  <si>
    <t xml:space="preserve">IAB Member Architect  5  Architectural Graduate  0  Total   5 </t>
  </si>
  <si>
    <t xml:space="preserve">IAB-RP-V07 </t>
  </si>
  <si>
    <t>VITTI STHAPATI BRINDO LTD (Est‐1991)</t>
  </si>
  <si>
    <t>Office Address:  27/A, Level‐6&amp;7, Shangshad Avenue, Dhaka‐1215</t>
  </si>
  <si>
    <t>Email ID:  vittibd@gmail.com Contact: +88 01912888015   +88 02‐8143471</t>
  </si>
  <si>
    <t xml:space="preserve">Website:   www.vitti.com.bd </t>
  </si>
  <si>
    <t xml:space="preserve">Ar. Md. Ishtiaque Zahir (Z‐011) Director </t>
  </si>
  <si>
    <t xml:space="preserve">Ar. Md. Iqbal Habib (H‐075)  Managing Director </t>
  </si>
  <si>
    <t>IAB-RP-W01</t>
  </si>
  <si>
    <t>4 WALLS INSIDE OUTSIDE (Est‐)</t>
  </si>
  <si>
    <t>Office Address:  House‐246, Road‐19, New DOHS, Mohakhali, Dhaka‐1206</t>
  </si>
  <si>
    <t>Email ID:  wahidasif@gmaii.com Contact: +88 01711433431    +88 02‐9890003</t>
  </si>
  <si>
    <t xml:space="preserve">Website:   www.4wallsbd.com  </t>
  </si>
  <si>
    <t>Ar. M. Wahid Asif (A‐117) Principal Architect</t>
  </si>
  <si>
    <t>IAB ID</t>
  </si>
  <si>
    <t>Com. Name</t>
  </si>
  <si>
    <t>Office Address</t>
  </si>
  <si>
    <t>Email ID</t>
  </si>
  <si>
    <t>Website</t>
  </si>
  <si>
    <t>NAME OF PROPRIETOR/ PARTNER/ DIRECTOR</t>
  </si>
  <si>
    <t>Designation</t>
  </si>
  <si>
    <t>IAB Member Architect</t>
  </si>
  <si>
    <t>Website:</t>
  </si>
  <si>
    <t>website</t>
  </si>
  <si>
    <t>Company Name</t>
  </si>
  <si>
    <t>Email</t>
  </si>
  <si>
    <t>IAB Member Architech</t>
  </si>
  <si>
    <t xml:space="preserve">IAB Member Architect 1 Architectural Graduate 3 Total 4 </t>
  </si>
  <si>
    <t>Est. Year</t>
  </si>
  <si>
    <t>ARQUITECTURA DESIGN STUDIO (Est- 2015)</t>
  </si>
  <si>
    <t>S/L</t>
  </si>
  <si>
    <t>PO</t>
  </si>
  <si>
    <t>Architectural Graduate</t>
  </si>
  <si>
    <t>Total Employee</t>
  </si>
  <si>
    <t>ABASHAN UPODESHTA LIMITED</t>
  </si>
  <si>
    <t>ADS ARCHITECTS DESIGN STUDIO</t>
  </si>
  <si>
    <t>AKRITY</t>
  </si>
  <si>
    <t>ANWAR &amp; ASSOCIATES</t>
  </si>
  <si>
    <t>ARC ARCHITECTURAL CONSULTANTS</t>
  </si>
  <si>
    <t>ARCHDOERS</t>
  </si>
  <si>
    <t>ARCHEGROUND LTD.</t>
  </si>
  <si>
    <t>ARCHFIELD</t>
  </si>
  <si>
    <t>ARCHITECT HASAN &amp; ASSOCIATES LTD.</t>
  </si>
  <si>
    <t>ARCHITECTES CONTEMPORAIN (ARCON)</t>
  </si>
  <si>
    <t>ARCHIWORKS CONSULTANTS</t>
  </si>
  <si>
    <t>ARCHSEL</t>
  </si>
  <si>
    <t>ARESCON CONSULTANT</t>
  </si>
  <si>
    <t>ARTISAN ARCHITECTS ENGINEERS &amp; DEVELOPMENTS LTD.</t>
  </si>
  <si>
    <t>ARTYSPACE DESIGN STUDIO</t>
  </si>
  <si>
    <t>AHMED HOSSAIN ARCHITECTS AND ASSOCIATES</t>
  </si>
  <si>
    <t>ALIGN ARCHITECTS</t>
  </si>
  <si>
    <t>ARC.IN.D</t>
  </si>
  <si>
    <t>ARCH.PMC</t>
  </si>
  <si>
    <t>ARCHIAAN ARCHITECTS</t>
  </si>
  <si>
    <t>ARCHINET ARCHITECTS &amp; ENGINEERS</t>
  </si>
  <si>
    <t>ARCHITEKTON (PVT.) LTD.</t>
  </si>
  <si>
    <t>ARCHSTUDIO</t>
  </si>
  <si>
    <t>ARCHYTAS LIMITED</t>
  </si>
  <si>
    <t>ARQUITECTURA DESIGN STUDIO</t>
  </si>
  <si>
    <t>ARQUITECTURA (PVT.) LTD.</t>
  </si>
  <si>
    <t>AYOTEEK</t>
  </si>
  <si>
    <t>ARCHITECTURE TOMORROW</t>
  </si>
  <si>
    <t>ARCHITECTS’ HORIZON</t>
  </si>
  <si>
    <t>ASSOCONSULT LTD.</t>
  </si>
  <si>
    <t>AURITRO ARCHITECTS</t>
  </si>
  <si>
    <t>ARCHITECTS &amp; ASSOCIATES LTD</t>
  </si>
  <si>
    <t>ANGON ARCHITECTS</t>
  </si>
  <si>
    <t>ARC ANGON CONSORTIUM</t>
  </si>
  <si>
    <t>BASATIKALPA</t>
  </si>
  <si>
    <t>BESTEC INFOTECH</t>
  </si>
  <si>
    <t>BINYASH</t>
  </si>
  <si>
    <t>BKS &amp; ASSOCIATES</t>
  </si>
  <si>
    <t>BABUIBASHA: A SUSTAINABLE ARCHITECTURE.</t>
  </si>
  <si>
    <t>37 BRIDGE</t>
  </si>
  <si>
    <t>BASHA BARI LTD.</t>
  </si>
  <si>
    <t>CAD LTD</t>
  </si>
  <si>
    <t>COCREATE STUDIO</t>
  </si>
  <si>
    <t>CUBEINSIDE DESIGN LTD.</t>
  </si>
  <si>
    <t>DESH UPODESH LT</t>
  </si>
  <si>
    <t>DESIGN CELL</t>
  </si>
  <si>
    <t>DESIGN ENGINEERS &amp; ARCHITECTS</t>
  </si>
  <si>
    <t>DESIGN VISION ASSOCIATES LTD</t>
  </si>
  <si>
    <t>DOMUS</t>
  </si>
  <si>
    <t>DCON DESIGN STUDIO</t>
  </si>
  <si>
    <t>DEHSAR WORKS</t>
  </si>
  <si>
    <t>DIAGONAL ARCHITECTS</t>
  </si>
  <si>
    <t>DOT ARCHITECTS</t>
  </si>
  <si>
    <t>DWG</t>
  </si>
  <si>
    <t>DA‐SEIN ARCHITECTS</t>
  </si>
  <si>
    <t>DWm4 ARCHITECTS</t>
  </si>
  <si>
    <t>DWm4 INTRENDS LTD.</t>
  </si>
  <si>
    <t>ENVIRON STRUCTURE LTD.</t>
  </si>
  <si>
    <t>ECLIPTIC</t>
  </si>
  <si>
    <t>EHSAN KHAN ARCHITECTS LTD.</t>
  </si>
  <si>
    <t xml:space="preserve">ENVISION ARCHITECTS </t>
  </si>
  <si>
    <t>FOURTH DIMENSION</t>
  </si>
  <si>
    <t>FALGUNI MALLICK &amp; ASSOCIATES</t>
  </si>
  <si>
    <t>FIALKA</t>
  </si>
  <si>
    <t xml:space="preserve">GKA &amp; ASSOCIATES </t>
  </si>
  <si>
    <t>GENESIS ARCHITECTS</t>
  </si>
  <si>
    <t>GRAVITY ARCHITECTURE STUDIO</t>
  </si>
  <si>
    <t>H I ARCHITECTS</t>
  </si>
  <si>
    <t>IDEA</t>
  </si>
  <si>
    <t>IMAGE ARCHITECTS</t>
  </si>
  <si>
    <t>INGRID ARCHITECTS</t>
  </si>
  <si>
    <t>ICON DESIGN STUDIO</t>
  </si>
  <si>
    <t>INARCH STUDIO AND CONSTRUCTION LIMITED</t>
  </si>
  <si>
    <t xml:space="preserve">INSIGHT ARCHITECTS </t>
  </si>
  <si>
    <t>IN QUEST DESIGN STUDIO</t>
  </si>
  <si>
    <t>INTEGRATED DESIGNERS, ENGINEERS AND ARCHITECTS LIMITED</t>
  </si>
  <si>
    <t>J.A.ARCHITECTS LTD.</t>
  </si>
  <si>
    <t>J.M. CONSULTANT</t>
  </si>
  <si>
    <t>KHETRO</t>
  </si>
  <si>
    <t>KHETTRA ARCHITECTS</t>
  </si>
  <si>
    <t>K2AH+ ARCHITECTS</t>
  </si>
  <si>
    <t>KHETTRA ARCHITECTS &amp; ENGINEERS LIMITED</t>
  </si>
  <si>
    <t>KALPAK ARCHITECTS</t>
  </si>
  <si>
    <t xml:space="preserve">MATRIX  </t>
  </si>
  <si>
    <t>MAATRIK ARCHITECTS</t>
  </si>
  <si>
    <t>MW3 DESIGN + PARTNERS</t>
  </si>
  <si>
    <t>NAYREET ARCHITECTS</t>
  </si>
  <si>
    <t xml:space="preserve">NOUVEAU ARCHITECTS. </t>
  </si>
  <si>
    <t>NAKSHABID ARCHITECTS</t>
  </si>
  <si>
    <t>OLI MAHMUD ARCHITECTS</t>
  </si>
  <si>
    <t>PRACHEE STHAPATI</t>
  </si>
  <si>
    <t>PROFILE LTD</t>
  </si>
  <si>
    <t>PROKALPA UPODESHTA LTD</t>
  </si>
  <si>
    <t>PRONAYON</t>
  </si>
  <si>
    <t>REGIONAL ARCHITECTS</t>
  </si>
  <si>
    <t>RIDDHI ARCHITECTS</t>
  </si>
  <si>
    <t>RIVNAT ARCHITECTS</t>
  </si>
  <si>
    <t>RACHONA CONSULTANTS</t>
  </si>
  <si>
    <t>REINCARNATION</t>
  </si>
  <si>
    <t>ROOFLINERS_STUDIO OF ARCHITECTURE</t>
  </si>
  <si>
    <t>ROSEBUD CONSULTANTS LTD</t>
  </si>
  <si>
    <t>River &amp; Rain Ltd.</t>
  </si>
  <si>
    <t>SAIUJ CONSULTANTS</t>
  </si>
  <si>
    <t>SCENIC</t>
  </si>
  <si>
    <t>SHANGBIT</t>
  </si>
  <si>
    <t xml:space="preserve">SHELTER ARCHITECTS AND ENGINEERS LIMITED </t>
  </si>
  <si>
    <t>SILT</t>
  </si>
  <si>
    <t>SPACE SCAPE</t>
  </si>
  <si>
    <t>SRISHTI SHAILEE</t>
  </si>
  <si>
    <t>SRISTI UPADESHTA</t>
  </si>
  <si>
    <t>STUDIO XI ARCHITECTS</t>
  </si>
  <si>
    <t>STUDIO ECOTECTURE LIMITED</t>
  </si>
  <si>
    <t>STUDIO HDA</t>
  </si>
  <si>
    <t>STYLE LIVING ARCHITECTS LTD</t>
  </si>
  <si>
    <t xml:space="preserve">SYMBIOTIC ARCHITECTS &amp; ASSOCIATES </t>
  </si>
  <si>
    <t>SYNTHESIS ARCHITECTS</t>
  </si>
  <si>
    <t>S &amp; ASSOCIATES</t>
  </si>
  <si>
    <t>SHATOTTO ARCHITECTURE FOR GREEN LIVING</t>
  </si>
  <si>
    <t>SPACE ARCHITECTS, ENGINEERS, PLANNERS</t>
  </si>
  <si>
    <t>STHAPOTIK</t>
  </si>
  <si>
    <t>STUDIO DHAKA ARCHITECTS</t>
  </si>
  <si>
    <t>STUDIO DHAKA LIMITED.</t>
  </si>
  <si>
    <t>SYSTEM ARCHITECTS</t>
  </si>
  <si>
    <t>SILVERBRICKS</t>
  </si>
  <si>
    <t>STUDIO MORPHOGENESIS LTD.</t>
  </si>
  <si>
    <t>THE DESIGNERS</t>
  </si>
  <si>
    <t>TRIANGLE CONSULTANTS</t>
  </si>
  <si>
    <t>TANYA KARIM N.R. KHAN &amp; ASSOCIATES</t>
  </si>
  <si>
    <t>TARIQUE HASAN &amp; ASSOCIATES LTD.</t>
  </si>
  <si>
    <t>TRIOTECT &amp; ASSOCIATES LTD.</t>
  </si>
  <si>
    <t>UNITED CONSULTANT</t>
  </si>
  <si>
    <t>URBANA</t>
  </si>
  <si>
    <t>VASTUVITA ARCHITECTS</t>
  </si>
  <si>
    <t>VENNA  ARCHITECTS</t>
  </si>
  <si>
    <t>VISTAARA ARCHITECTS (PVT.) LTD</t>
  </si>
  <si>
    <t>VOLUMEZERO LIMITED</t>
  </si>
  <si>
    <t>VUU‐MAATRA CONSULTANTS</t>
  </si>
  <si>
    <t>VISTA ARCHITECTURAL CONSULTANT</t>
  </si>
  <si>
    <t>VITTI STHAPATI BRINDO LTD</t>
  </si>
  <si>
    <t>4 WALLS INSIDE OUTSIDE</t>
  </si>
  <si>
    <t>1996</t>
  </si>
  <si>
    <t>2005</t>
  </si>
  <si>
    <t>2008</t>
  </si>
  <si>
    <t>25/01/2006</t>
  </si>
  <si>
    <t>1982</t>
  </si>
  <si>
    <t>2012</t>
  </si>
  <si>
    <t>2010</t>
  </si>
  <si>
    <t>02/04/1998</t>
  </si>
  <si>
    <t>2009</t>
  </si>
  <si>
    <t>1997</t>
  </si>
  <si>
    <t>2004</t>
  </si>
  <si>
    <t xml:space="preserve"> </t>
  </si>
  <si>
    <t>2018</t>
  </si>
  <si>
    <t>2014</t>
  </si>
  <si>
    <t>1995</t>
  </si>
  <si>
    <t xml:space="preserve"> 2015</t>
  </si>
  <si>
    <t>2017</t>
  </si>
  <si>
    <t>2016</t>
  </si>
  <si>
    <t>2013</t>
  </si>
  <si>
    <t>1985</t>
  </si>
  <si>
    <t/>
  </si>
  <si>
    <t xml:space="preserve">BASATIKALPA (Est-1988) </t>
  </si>
  <si>
    <t xml:space="preserve">BESTEC INFOTECH (Est-2013) </t>
  </si>
  <si>
    <t xml:space="preserve">BKS &amp; ASSOCIATES (Est-2008) </t>
  </si>
  <si>
    <t xml:space="preserve">BABUIBASHA: A SUSTAINABLE ARCHITECTURE. (Est-2013) </t>
  </si>
  <si>
    <t xml:space="preserve">37 BRIDGE (Est-2009) </t>
  </si>
  <si>
    <t xml:space="preserve">BASHA BARI LTD. (Est-2012) </t>
  </si>
  <si>
    <t>CAD LTD (Est-1986)</t>
  </si>
  <si>
    <t>COCREATE STUDIO (Est-2018)</t>
  </si>
  <si>
    <t>CUBEINSIDE DESIGN LTD. (Est-2009)</t>
  </si>
  <si>
    <t xml:space="preserve">DESH UPODESH LTD(Est-1978) </t>
  </si>
  <si>
    <t xml:space="preserve">DESIGN CELL (Est-       ) </t>
  </si>
  <si>
    <t xml:space="preserve">DESIGN ENGINEERS &amp; ARCHITECTS (Est-1992) </t>
  </si>
  <si>
    <t xml:space="preserve">DESIGN VISION ASSOCIATES LTD (Est-1998) </t>
  </si>
  <si>
    <t xml:space="preserve">DOMUS (Est-may 1977) </t>
  </si>
  <si>
    <t xml:space="preserve">DCON DESIGN STUDIO (Est-2005) </t>
  </si>
  <si>
    <t xml:space="preserve">DEHSAR WORKS (Est-2015) </t>
  </si>
  <si>
    <t xml:space="preserve">DIAGONAL ARCHITECTS (Est-2014) </t>
  </si>
  <si>
    <t xml:space="preserve">DOT ARCHITECTS (Est-2014) </t>
  </si>
  <si>
    <t xml:space="preserve">DWG (Est-2008) </t>
  </si>
  <si>
    <t xml:space="preserve">DA‐SEIN ARCHITECTS (Est-2004) </t>
  </si>
  <si>
    <t xml:space="preserve">DWm4 ARCHITECTS (Est-1995) </t>
  </si>
  <si>
    <t>1988</t>
  </si>
  <si>
    <t>1986</t>
  </si>
  <si>
    <t>1978</t>
  </si>
  <si>
    <t xml:space="preserve">       </t>
  </si>
  <si>
    <t>1992</t>
  </si>
  <si>
    <t>1998</t>
  </si>
  <si>
    <t>may 1977</t>
  </si>
  <si>
    <t>2015</t>
  </si>
  <si>
    <t>1989</t>
  </si>
  <si>
    <t>1999</t>
  </si>
  <si>
    <t>2007</t>
  </si>
  <si>
    <t xml:space="preserve"> 2011</t>
  </si>
  <si>
    <t>may 2009</t>
  </si>
  <si>
    <t>2019</t>
  </si>
  <si>
    <t>2003</t>
  </si>
  <si>
    <t>2020</t>
  </si>
  <si>
    <t>2000</t>
  </si>
  <si>
    <t>2006</t>
  </si>
  <si>
    <t>28/8/1996</t>
  </si>
  <si>
    <t>8/11/1984</t>
  </si>
  <si>
    <t>1990</t>
  </si>
  <si>
    <t>6/6/2001</t>
  </si>
  <si>
    <t>2011</t>
  </si>
  <si>
    <t>2001</t>
  </si>
  <si>
    <t>1993</t>
  </si>
  <si>
    <t xml:space="preserve"> 2013</t>
  </si>
  <si>
    <t>2002</t>
  </si>
  <si>
    <t>1991</t>
  </si>
  <si>
    <t xml:space="preserve">Office Address: Apt‐LV8, House‐10, Road‐6/A, Dhanmondi R/A, Dhaka‐1209 </t>
  </si>
  <si>
    <t xml:space="preserve">Office Address: House‐40, Road‐12, Block‐Kha, PC Culture Housing Society, Mohammadpur, Dhaka‐1207 </t>
  </si>
  <si>
    <t xml:space="preserve">Office Address: House‐56,Road‐27,Apt‐1 C1, Dhanmond R/A, Dhaka‐1209 </t>
  </si>
  <si>
    <t xml:space="preserve">Office Address: Unit: 1/C/1, House: 56, Road: 27(old), 16 (new), Dhanmondi, Dhaka‐1209. </t>
  </si>
  <si>
    <t>Office Address: 236, Lake Road, New DOHS, Mohakhali, Dhaka‐1206</t>
  </si>
  <si>
    <t xml:space="preserve">Office Address: House‐02, Road‐14/A, Sector‐4, Uttara Model Town, Dhaka‐1230   </t>
  </si>
  <si>
    <t xml:space="preserve">Office Address: House‐480, Road‐32, New DOHS, Mohakhali, Dhaka‐1206 </t>
  </si>
  <si>
    <t xml:space="preserve">Office Address: House‐07, Road‐05, Apt‐5B, Block‐I, Banani, Dkaka‐1213 </t>
  </si>
  <si>
    <t xml:space="preserve">Office Address: The Emporium, D‐05, 14/1, Mirpur Road, Shyamoli, Dhaka‐1207 </t>
  </si>
  <si>
    <t xml:space="preserve">Office Address: 138, Darus Salam, Mirpur, Dhaka </t>
  </si>
  <si>
    <t xml:space="preserve">Office Address: 3rd Floor, 332, Elephant Road, Dhaka‐1205 </t>
  </si>
  <si>
    <t xml:space="preserve">Office Address: House‐5B, Road‐05, Block‐I, Banani, Dhaka‐1213 </t>
  </si>
  <si>
    <t xml:space="preserve">Office Address: House 80/C (4th floor), Block‐D, Asad Avenue, Mohammadpur, Dhaka‐1207 </t>
  </si>
  <si>
    <t xml:space="preserve">Office Address: AAA Tower, Plot‐80, Block‐J, baridhara pragati Sharani, Dhaka‐1212 </t>
  </si>
  <si>
    <t xml:space="preserve">Office Address: Safura Tower(level 14), 20 Kamal Atartuk Avenue,Banani C/A, Banani ,Dhaka 1213 </t>
  </si>
  <si>
    <t xml:space="preserve">Office Address: Flat‐A‐14, (14th Floor), Building‐12, Bashati Provati, Ring Road, Shyamoli, Dhaka‐1207. </t>
  </si>
  <si>
    <t xml:space="preserve">Office Address: 236, Lake Road , New DOHS , Mohkhali , Dhaka ‐1206 </t>
  </si>
  <si>
    <t>Office Address: 86 Laboratory Road, Dhanmondi R/A, Dhaka‐1205</t>
  </si>
  <si>
    <t xml:space="preserve">Office Address: 25, Gulshan Avenue, Taj Casilina (5th Floor), 6/E, Gulshan‐1, Dhaka‐1212   </t>
  </si>
  <si>
    <t xml:space="preserve">Office Address: Flat‐B2, House‐29&amp;31, Road‐18, Sector‐7, Uttara, Dhaka‐1230 </t>
  </si>
  <si>
    <t xml:space="preserve">Office Address: Press Club Building, (2nd Floor), Jamal Khan Road, Chittagong. </t>
  </si>
  <si>
    <t xml:space="preserve">Office Address: 5A, 5th Floor, House‐99, Road‐11/A, Dhanmondi R/A, Dhaka‐1209 </t>
  </si>
  <si>
    <t xml:space="preserve">Office Address: House‐F‐214/3, Uttar Chaya Bithy, Gazipur Sadar, Gazipur‐1700 </t>
  </si>
  <si>
    <t xml:space="preserve">Office Address: House 268 (4th Floor‐Right), Road 19, New DOHS Mohakhali, Dhaka‐1206. </t>
  </si>
  <si>
    <t xml:space="preserve">Office Address: 101, R M Centre (Level‐3), CWN (C) 5, Gulshan Avenue, Gulshan, Dhaka‐121 </t>
  </si>
  <si>
    <t xml:space="preserve">Office Address: JMC Plaza, Flat‐A‐6,  House‐8/A/9, Road‐13(New), Dhanmondi, Dhaka‐1209 </t>
  </si>
  <si>
    <t xml:space="preserve">Office Address: House‐10/GA, Road‐2, Shyamoli, Dhaka‐1207 </t>
  </si>
  <si>
    <t xml:space="preserve">Office Address: House#394(3rd floor), Road#29, DOHS Mohakhali , Dhaka 1206 </t>
  </si>
  <si>
    <t xml:space="preserve">Office Address: Icon Elan, House‐29, Road‐7, 1st Floor, Dhanmondi, Dhaka‐1205 </t>
  </si>
  <si>
    <t xml:space="preserve">Office Address: House‐140, 3rd Floor, Road‐04, New DOHS, Mohakhali, Dhaka‐1206 </t>
  </si>
  <si>
    <t xml:space="preserve">Office Address: House‐122, Road‐01, Mohammadi Housing Society, Mohammadpur, Dhaka‐1207 </t>
  </si>
  <si>
    <t xml:space="preserve">Office Address: House‐5/12, Ground Floor, Block‐D, Lalmatia, Dhaka‐1209 </t>
  </si>
  <si>
    <t>Office Address: Flat‐C5, Mother’s Dream Apartments, 1/2, 1/3 Darussalam, Dhaka‐1216</t>
  </si>
  <si>
    <t xml:space="preserve">Office Address: 937, Flat‐G5, Eidgha Road, Ibrahimpur, Kafrul, Cantonment, Dhaka </t>
  </si>
  <si>
    <t xml:space="preserve">Office Address: Flat ‐1, House‐431,Road‐30,New DOHS,Mohakhali, Dhaka‐1206 </t>
  </si>
  <si>
    <t xml:space="preserve">Office Address: H#72,Ground Floor,R#8/A, Dhanmondi,Dhaka‐1209 </t>
  </si>
  <si>
    <t xml:space="preserve">Office Address: House‐91, 1st Floor, Road‐9/A, Dhanmondi, Dhaka‐1209 </t>
  </si>
  <si>
    <t xml:space="preserve">Office Address: House‐337, Ground Floor, Road‐23, New DOHS, Mohakhali, Dhaka‐1206 </t>
  </si>
  <si>
    <t xml:space="preserve">Office Address: 13‐B, Rupsha Tower, 07, Kemal Ataturk Avenue, Banani, Dhaka </t>
  </si>
  <si>
    <t xml:space="preserve">Office Address: House‐B‐181, (3rd Floor), Road‐23, New DOHS, Mohakhali, Dhaka‐1206 </t>
  </si>
  <si>
    <t xml:space="preserve">Office Address: 137/A/1, Jahanara Garden, Green Road, Dhaka‐1205 </t>
  </si>
  <si>
    <t xml:space="preserve">Office Address: House‐24 (7th Floor), Road‐14, Block‐G, Niketon, Gulshan‐1, Dhaka‐1212 </t>
  </si>
  <si>
    <t xml:space="preserve">Office Address: House‐14, Road‐13/C, Block‐E, Banani, Dhaka‐1213 </t>
  </si>
  <si>
    <t xml:space="preserve">Office Address: House‐F5, Ground Floor, Block‐E, Jakir Hossain Road, Mohammadpur, Dhaka‐1207 </t>
  </si>
  <si>
    <t>Office Address: 8, Kemal Ataturk Avenue, ABC House (5th Floor), Banani C/A, Dhaka‐1213.</t>
  </si>
  <si>
    <t xml:space="preserve">Office Address: Room‐F‐5 (3rd Floor), 113 Lake Circus, Kalabagan, Dhaka‐1205 </t>
  </si>
  <si>
    <t xml:space="preserve">Office Address: House 2/16 (5th &amp; 6th Fl), Block B, Lalmatia, Dhaka‐1207. </t>
  </si>
  <si>
    <t xml:space="preserve">Office Address: Comm.Court(3rd Floor), 95 Agrabad C/A, Chittagong </t>
  </si>
  <si>
    <t xml:space="preserve">Office Address: House 112, Road‐06, Mohakhali, New DOHS, Dhaka‐1206 </t>
  </si>
  <si>
    <t xml:space="preserve">Office Address: 8/44 Eastern Plaza (7th Floor), Sonargaon Road, Dhaka‐1205 </t>
  </si>
  <si>
    <t xml:space="preserve">Office Address: 56, Lake Circus, Kalabagan (2nd floor), West Panthapath, Dhaka‐1205 </t>
  </si>
  <si>
    <t xml:space="preserve">Office Address: House‐44 (2nd Floor), Road‐15, Block‐D, Banani, Dhaka‐1213 </t>
  </si>
  <si>
    <t xml:space="preserve">Office Address: Apt‐5, House‐3, Road‐7, Block‐C, Niketon, Gulshan‐1, Dhaka‐1212 </t>
  </si>
  <si>
    <t xml:space="preserve">Office Address: Flat‐C1, House‐277, Road‐01, Baitul Aman Housing Society, Adabor, Mohammadpur, Dhaka‐1207 </t>
  </si>
  <si>
    <t xml:space="preserve">Office Address: 14, Bijoy Nagar, 3rd Floor, Dhaka‐1000 </t>
  </si>
  <si>
    <t>Office Address: H‐100B, Road‐6A, Banani DOHS, Banani, Dhaka‐1206</t>
  </si>
  <si>
    <t xml:space="preserve">Office Address: Fattah Plaza (8th Floor), 70 Green road, Dhaka‐1205 </t>
  </si>
  <si>
    <t xml:space="preserve">Office Address: House‐60/A, Road‐7/A, Dhanmondi, Dhaka </t>
  </si>
  <si>
    <t xml:space="preserve">Office Address: 5, Outer Circular Road, Z.R. Tower (2nd floor), Rajarbag, Dhaka‐1217 </t>
  </si>
  <si>
    <t xml:space="preserve">Office Address: House‐204/A, Road‐09, New DOHS, Mohakhali, Dhaka‐1206 </t>
  </si>
  <si>
    <t xml:space="preserve">Office Address: House‐297B, Road‐19B, New DOHS, Mohakhali, Dhaka‐1206 </t>
  </si>
  <si>
    <t xml:space="preserve">Office Address: 1st Floor, H‐57/D, Road‐15A (New), 26 (old), Dhanmondi Res. Area, Dhaka‐1205. </t>
  </si>
  <si>
    <t xml:space="preserve">Office Address: 14/C,(Gr Floor), Road ‐02,Block‐ L, Banani , Dhaka. </t>
  </si>
  <si>
    <t xml:space="preserve">Office Address: Ramna Trade Center (8th Floor), 36/7 CDA Avenue, Muradpur, Chittagong  </t>
  </si>
  <si>
    <t xml:space="preserve">Office Address: Ground Floor, House‐78, Road‐18, Sector‐11, Uttara, Dhaka‐1230 </t>
  </si>
  <si>
    <t xml:space="preserve">Office Address: House‐30, Block‐KA, Pisci Culture H/S, Shamoly, Dhaka‐1207 </t>
  </si>
  <si>
    <t xml:space="preserve">Office Address: 44/7‐A,B, 1st Floor, Suite‐03, West Panthapoth, Dhaka </t>
  </si>
  <si>
    <t xml:space="preserve">Office Address: House‐1/11, 2nd Floor, Iqbal Road, Mohammadpur, Dhaka‐1209 </t>
  </si>
  <si>
    <t xml:space="preserve">Office Address: House#407 (5‐A), Road#29, New DOHS, Mohakhali, Dhaka 1206 </t>
  </si>
  <si>
    <t xml:space="preserve">Office Address: House‐8/2, 1st Floor, Block‐D, Lalmatia, Dhaka </t>
  </si>
  <si>
    <t xml:space="preserve">Office Address: 44, Rabindra Sharani Road, Sector‐7, Uttara Model Town, Dhaka‐1230 </t>
  </si>
  <si>
    <t xml:space="preserve">Office Address: House‐91/1, Road‐11/A, Dhanmondi R/A, Dhaka‐1205 </t>
  </si>
  <si>
    <t xml:space="preserve">Office Address: House‐31, [Celeste], Unit‐A2, Road‐20, Block‐K, Banani, Dhaka‐1213 </t>
  </si>
  <si>
    <t xml:space="preserve">Office Address: 3rd Floor, IEB Bhaban, S.S Khaled Road, Chattogram </t>
  </si>
  <si>
    <t>Office Address: Suite‐2D, House‐11, Road‐14, Gulshan‐1, Dhaka‐1212</t>
  </si>
  <si>
    <t xml:space="preserve">Office Address: House‐431, Road‐30, DOHS, Mohakhali, Dhaka‐1206 </t>
  </si>
  <si>
    <t xml:space="preserve">Office Address: House 120(B),Road#1,Block#F, Banani , Dhaka‐1213 </t>
  </si>
  <si>
    <t xml:space="preserve">Office Address: Laboni‐2, Flat‐B1 &amp; C1, House‐24, Road‐9/A, Dhanmond R/A, Dhaka‐1209 </t>
  </si>
  <si>
    <t xml:space="preserve">Office Address: House‐56, Road‐5/A, Dhanmondi, Dhaka‐1209   </t>
  </si>
  <si>
    <t xml:space="preserve">Office Address: Amelia, Suite:A6, House‐71, Road‐17, Sector‐11, Uttara, Dhaka‐1230 </t>
  </si>
  <si>
    <t xml:space="preserve">Office Address: Delvistaa Ruparup, Apt‐D1 &amp; B1, SE(H)6, Road‐143, Gulshan Model Town, Gulshan, Dhaka‐1212. </t>
  </si>
  <si>
    <t xml:space="preserve">Office Address: House‐135, Road‐04, Block‐A, Banani , Dhaka 1213. </t>
  </si>
  <si>
    <t xml:space="preserve">Office Address: House ‐22, Road ‐12, Block‐F, Niketon Socoety, Gulshan‐1, Dhaka 1206. </t>
  </si>
  <si>
    <t xml:space="preserve">Office Address: House‐67/2/KA, Flat‐E/2, Zigatola, Dhaka‐1209 </t>
  </si>
  <si>
    <t>Office Address: 27/A, Level‐6&amp;7, Shangshad Avenue, Dhaka‐1215</t>
  </si>
  <si>
    <t>Office Address: House‐246, Road‐19, New DOHS, Mohakhali, Dhaka‐1206</t>
  </si>
  <si>
    <t xml:space="preserve">Bengal Centre, Plot 2, Civil Aviation, New Airport Road, Khilkhet, Dhaka-1229 </t>
  </si>
  <si>
    <t xml:space="preserve">House-10/GA (GF), Road-2, Shyamoli, Dhaka </t>
  </si>
  <si>
    <t xml:space="preserve">House #221(GF), Road -15, New DOHS, Mohakhali, Dhaka 1206. </t>
  </si>
  <si>
    <t>60A, Road 7A, Dhanmondi, Dhaka-1209</t>
  </si>
  <si>
    <t xml:space="preserve">H#252,R#19(old),West Dhanmondi,Dhaka-1209 </t>
  </si>
  <si>
    <t>“NoorMahal”, 44/1, Lake-Circus, Kalabagan, Dhaka-1205</t>
  </si>
  <si>
    <t>House# 1/4,Flat# C4,Block# C, Lalmatia, Dhaka-1207</t>
  </si>
  <si>
    <t xml:space="preserve">House-2/8, Block-E, Lalmatia, Dhaka </t>
  </si>
  <si>
    <t xml:space="preserve">House-48, Road-02, Block-B, Niketan, Gulshan 01, Dhaka-1212 </t>
  </si>
  <si>
    <t>34/KA, Shyamoli Pisiculture H/S, Dhaka-1207</t>
  </si>
  <si>
    <t>137-Jahanara Garden, 5th Floor, E-4, Green Road, Dhaka-1205</t>
  </si>
  <si>
    <t xml:space="preserve">56/A, DOHS Road, Old DOHS, Banani, Dhaka-1206 </t>
  </si>
  <si>
    <t xml:space="preserve">Azad Bhaban (7th Floor), 79/A, Jamal Khan Road, Chittagong, Bangladesh </t>
  </si>
  <si>
    <t xml:space="preserve">House-10, 2nd Floor, Road-03, Sector-05, Uttara, Dhaka 1230. </t>
  </si>
  <si>
    <t xml:space="preserve">House-14, Road-14, 1/Kha, Sugandha, Panchlish, Chittagong. </t>
  </si>
  <si>
    <t xml:space="preserve">25, Gulshan Avenue, Taj Casilina (5th Floor), 6/E, Gulshan-1, Dhaka-1212 </t>
  </si>
  <si>
    <t xml:space="preserve">Plot-22, Road-12, Block-F, Niketan, Gulshan-1, Dhaka-1212 </t>
  </si>
  <si>
    <t xml:space="preserve">14, KA, Ring Road, Khan Plaza, 3rd Floor, Shamoly, Dhaka </t>
  </si>
  <si>
    <t>House-33, Road-04, Dhanmondi, Dhaka-1205</t>
  </si>
  <si>
    <t xml:space="preserve">House-28, Road-28, Block-K, Banani, Dhaka-1213 </t>
  </si>
  <si>
    <t xml:space="preserve">151, West Dhanmondi, Dhaka-1209 </t>
  </si>
  <si>
    <t xml:space="preserve">Road-36, House-16, Gulshan-2, Dhaka 1212. </t>
  </si>
  <si>
    <t xml:space="preserve">Lake Palisade, House 23, Level 02, Road 27, Dhanmondi, Dhaka 1209 </t>
  </si>
  <si>
    <t xml:space="preserve">House-B 115, 4th Floor, Lane-7,DOHS, Mohakhali, Dhaka 1206 </t>
  </si>
  <si>
    <t xml:space="preserve">House-730 (Ground Floor), Road-10, Avenue-3/4, DOHS, Mirpur, Dhaka </t>
  </si>
  <si>
    <t>House-05, Road-14, Nikunja2, Khilkhat, Dhaka-1229</t>
  </si>
  <si>
    <t xml:space="preserve">849/3, Begum Rokeya Sharani, 2nd Floor, Shewrapara, Mirpur, Dhaka-1216 </t>
  </si>
  <si>
    <t>House-60/A, Road-7/A, Dhanmondi R/A, Dhaka-1209</t>
  </si>
  <si>
    <t>Plot no-NEO/16, Block-C, Holding no-730, Khilgaon, Dhaka</t>
  </si>
  <si>
    <t>House-48, Road-02, Block-B, 1st Floor, Niketan R/A, Gulshan-1, Dhaka-1212</t>
  </si>
  <si>
    <t>House-60/A, Road-7/A, Dhanmondi, Dhaka-1216</t>
  </si>
  <si>
    <t xml:space="preserve">House‐02, Road‐14/A, Sector‐4, Uttara Model Town, Dhaka‐1230   </t>
  </si>
  <si>
    <t xml:space="preserve">House‐480, Road‐32, New DOHS, Mohakhali, Dhaka‐1206 </t>
  </si>
  <si>
    <t xml:space="preserve">House‐07, Road‐05, Apt‐5B, Block‐I, Banani, Dkaka‐1213 </t>
  </si>
  <si>
    <t xml:space="preserve">The Emporium, D‐05, 14/1, Mirpur Road, Shyamoli, Dhaka‐1207 </t>
  </si>
  <si>
    <t xml:space="preserve">138, Darus Salam, Mirpur, Dhaka </t>
  </si>
  <si>
    <t xml:space="preserve">3rd Floor, 332, Elephant Road, Dhaka‐1205 </t>
  </si>
  <si>
    <t>CWN (B), 18/B, Road‐44, Gulshan‐2, Dhaka‐1212</t>
  </si>
  <si>
    <t>65, Suvastu Imam Square, 5</t>
  </si>
  <si>
    <t xml:space="preserve">House‐5B, Road‐05, Block‐I, Banani, Dhaka‐1213 </t>
  </si>
  <si>
    <t xml:space="preserve">House 80/C (4th floor), Block‐D, Asad Avenue, Mohammadpur, Dhaka‐1207 </t>
  </si>
  <si>
    <t xml:space="preserve">AAA Tower, Plot‐80, Block‐J, baridhara pragati Sharani, Dhaka‐1212 </t>
  </si>
  <si>
    <t xml:space="preserve">Safura Tower(level 14), 20 Kamal Atartuk Avenue,Banani C/A, Banani ,Dhaka 1213 </t>
  </si>
  <si>
    <t xml:space="preserve">Apt‐LV8, House‐10, Road‐6/A, Dhanmondi R/A, Dhaka‐1209 </t>
  </si>
  <si>
    <t xml:space="preserve">Flat‐A‐14, (14th Floor), Building‐12, Bashati Provati, Ring Road, Shyamoli, Dhaka‐1207. </t>
  </si>
  <si>
    <t xml:space="preserve">House‐40, Road‐12, Block‐Kha, PC Culture Housing Society, Mohammadpur, Dhaka‐1207 </t>
  </si>
  <si>
    <t xml:space="preserve">House‐56,Road‐27,Apt‐1 C1, Dhanmond R/A, Dhaka‐1209 </t>
  </si>
  <si>
    <t xml:space="preserve">Unit: 1/C/1, House: 56, Road: 27(old), 16 (new), Dhanmondi, Dhaka‐1209. </t>
  </si>
  <si>
    <t xml:space="preserve">236, Lake Road , New DOHS , Mohkhali , Dhaka ‐1206 </t>
  </si>
  <si>
    <t>236, Lake Road, New DOHS, Mohakhali, Dhaka‐1206</t>
  </si>
  <si>
    <t>86 Laboratory Road, Dhanmondi R/A, Dhaka‐1205</t>
  </si>
  <si>
    <t>27/D, Monipuripara, Tejgaon, Dhaka‐1215</t>
  </si>
  <si>
    <t xml:space="preserve">25, Gulshan Avenue, Taj Casilina (5th Floor), 6/E, Gulshan‐1, Dhaka‐1212   </t>
  </si>
  <si>
    <t>House‐25/A, Road‐18, Sector‐3, Uttara Model Town, Dhaka‐1230</t>
  </si>
  <si>
    <t xml:space="preserve">Flat‐B2, House‐29&amp;31, Road‐18, Sector‐7, Uttara, Dhaka‐1230 </t>
  </si>
  <si>
    <t xml:space="preserve">Press Club Building, (2nd Floor), Jamal Khan Road, Chittagong. </t>
  </si>
  <si>
    <t xml:space="preserve">5A, 5th Floor, House‐99, Road‐11/A, Dhanmondi R/A, Dhaka‐1209 </t>
  </si>
  <si>
    <t xml:space="preserve">House‐F‐214/3, Uttar Chaya Bithy, Gazipur Sadar, Gazipur‐1700 </t>
  </si>
  <si>
    <t xml:space="preserve">House 268 (4th Floor‐Right), Road 19, New DOHS Mohakhali, Dhaka‐1206. </t>
  </si>
  <si>
    <t xml:space="preserve">101, R M Centre (Level‐3), CWN (C) 5, Gulshan Avenue, Gulshan, Dhaka‐121 </t>
  </si>
  <si>
    <t xml:space="preserve">JMC Plaza, Flat‐A‐6,  House‐8/A/9, Road‐13(New), Dhanmondi, Dhaka‐1209 </t>
  </si>
  <si>
    <t xml:space="preserve">House‐10/GA, Road‐2, Shyamoli, Dhaka‐1207 </t>
  </si>
  <si>
    <t xml:space="preserve">House#394(3rd floor), Road#29, DOHS Mohakhali , Dhaka 1206 </t>
  </si>
  <si>
    <t xml:space="preserve">Icon Elan, House‐29, Road‐7, 1st Floor, Dhanmondi, Dhaka‐1205 </t>
  </si>
  <si>
    <t xml:space="preserve">House‐140, 3rd Floor, Road‐04, New DOHS, Mohakhali, Dhaka‐1206 </t>
  </si>
  <si>
    <t xml:space="preserve">House‐122, Road‐01, Mohammadi Housing Society, Mohammadpur, Dhaka‐1207 </t>
  </si>
  <si>
    <t xml:space="preserve">House‐5/12, Ground Floor, Block‐D, Lalmatia, Dhaka‐1209 </t>
  </si>
  <si>
    <t>Flat‐C5, Mother’s Dream Apartments, 1/2, 1/3 Darussalam, Dhaka‐1216</t>
  </si>
  <si>
    <t xml:space="preserve">937, Flat‐G5, Eidgha Road, Ibrahimpur, Kafrul, Cantonment, Dhaka </t>
  </si>
  <si>
    <t xml:space="preserve">Flat ‐1, House‐431,Road‐30,New DOHS,Mohakhali, Dhaka‐1206 </t>
  </si>
  <si>
    <t xml:space="preserve">H#72,Ground Floor,R#8/A, Dhanmondi,Dhaka‐1209 </t>
  </si>
  <si>
    <t xml:space="preserve">House‐91, 1st Floor, Road‐9/A, Dhanmondi, Dhaka‐1209 </t>
  </si>
  <si>
    <t xml:space="preserve">House‐337, Ground Floor, Road‐23, New DOHS, Mohakhali, Dhaka‐1206 </t>
  </si>
  <si>
    <t xml:space="preserve">13‐B, Rupsha Tower, 07, Kemal Ataturk Avenue, Banani, Dhaka </t>
  </si>
  <si>
    <t xml:space="preserve">House‐B‐181, (3rd Floor), Road‐23, New DOHS, Mohakhali, Dhaka‐1206 </t>
  </si>
  <si>
    <t xml:space="preserve">137/A/1, Jahanara Garden, Green Road, Dhaka‐1205 </t>
  </si>
  <si>
    <t xml:space="preserve">House‐24 (7th Floor), Road‐14, Block‐G, Niketon, Gulshan‐1, Dhaka‐1212 </t>
  </si>
  <si>
    <t xml:space="preserve">House‐14, Road‐13/C, Block‐E, Banani, Dhaka‐1213 </t>
  </si>
  <si>
    <t xml:space="preserve">House‐F5, Ground Floor, Block‐E, Jakir Hossain Road, Mohammadpur, Dhaka‐1207 </t>
  </si>
  <si>
    <t>8, Kemal Ataturk Avenue, ABC House (5th Floor), Banani C/A, Dhaka‐1213.</t>
  </si>
  <si>
    <t>170‐171,Elephant Road (B‐1),Hatirpool ,Dhaka 1205</t>
  </si>
  <si>
    <t xml:space="preserve">Room‐F‐5 (3rd Floor), 113 Lake Circus, Kalabagan, Dhaka‐1205 </t>
  </si>
  <si>
    <t xml:space="preserve">House 2/16 (5th &amp; 6th Fl), Block B, Lalmatia, Dhaka‐1207. </t>
  </si>
  <si>
    <t xml:space="preserve">Comm.Court(3rd Floor), 95 Agrabad C/A, Chittagong </t>
  </si>
  <si>
    <t xml:space="preserve">House 112, Road‐06, Mohakhali, New DOHS, Dhaka‐1206 </t>
  </si>
  <si>
    <t xml:space="preserve">8/44 Eastern Plaza (7th Floor), Sonargaon Road, Dhaka‐1205 </t>
  </si>
  <si>
    <t xml:space="preserve">56, Lake Circus, Kalabagan (2nd floor), West Panthapath, Dhaka‐1205 </t>
  </si>
  <si>
    <t xml:space="preserve">House‐44 (2nd Floor), Road‐15, Block‐D, Banani, Dhaka‐1213 </t>
  </si>
  <si>
    <t xml:space="preserve">Apt‐5, House‐3, Road‐7, Block‐C, Niketon, Gulshan‐1, Dhaka‐1212 </t>
  </si>
  <si>
    <t xml:space="preserve">Flat‐C1, House‐277, Road‐01, Baitul Aman Housing Society, Adabor, Mohammadpur, Dhaka‐1207 </t>
  </si>
  <si>
    <t xml:space="preserve">14, Bijoy Nagar, 3rd Floor, Dhaka‐1000 </t>
  </si>
  <si>
    <t>H‐100B, Road‐6A, Banani DOHS, Banani, Dhaka‐1206</t>
  </si>
  <si>
    <t xml:space="preserve">Fattah Plaza (8th Floor), 70 Green road, Dhaka‐1205 </t>
  </si>
  <si>
    <t xml:space="preserve">House‐60/A, Road‐7/A, Dhanmondi, Dhaka </t>
  </si>
  <si>
    <t xml:space="preserve">5, Outer Circular Road, Z.R. Tower (2nd floor), Rajarbag, Dhaka‐1217 </t>
  </si>
  <si>
    <t xml:space="preserve">House‐204/A, Road‐09, New DOHS, Mohakhali, Dhaka‐1206 </t>
  </si>
  <si>
    <t xml:space="preserve">House‐297B, Road‐19B, New DOHS, Mohakhali, Dhaka‐1206 </t>
  </si>
  <si>
    <t xml:space="preserve">1st Floor, H‐57/D, Road‐15A (New), 26 (old), Dhanmondi Res. Area, Dhaka‐1205. </t>
  </si>
  <si>
    <t xml:space="preserve">14/C,(Gr Floor), Road ‐02,Block‐ L, Banani , Dhaka. </t>
  </si>
  <si>
    <t xml:space="preserve">Ramna Trade Center (8th Floor), 36/7 CDA Avenue, Muradpur, Chittagong  </t>
  </si>
  <si>
    <t xml:space="preserve">Ground Floor, House‐78, Road‐18, Sector‐11, Uttara, Dhaka‐1230 </t>
  </si>
  <si>
    <t xml:space="preserve">House‐30, Block‐KA, Pisci Culture H/S, Shamoly, Dhaka‐1207 </t>
  </si>
  <si>
    <t xml:space="preserve">44/7‐A,B, 1st Floor, Suite‐03, West Panthapoth, Dhaka </t>
  </si>
  <si>
    <t xml:space="preserve">House‐1/11, 2nd Floor, Iqbal Road, Mohammadpur, Dhaka‐1209 </t>
  </si>
  <si>
    <t xml:space="preserve">House#407 (5‐A), Road#29, New DOHS, Mohakhali, Dhaka 1206 </t>
  </si>
  <si>
    <t xml:space="preserve">House‐8/2, 1st Floor, Block‐D, Lalmatia, Dhaka </t>
  </si>
  <si>
    <t xml:space="preserve">44, Rabindra Sharani Road, Sector‐7, Uttara Model Town, Dhaka‐1230 </t>
  </si>
  <si>
    <t xml:space="preserve">House‐91/1, Road‐11/A, Dhanmondi R/A, Dhaka‐1205 </t>
  </si>
  <si>
    <t xml:space="preserve">House‐31, [Celeste], Unit‐A2, Road‐20, Block‐K, Banani, Dhaka‐1213 </t>
  </si>
  <si>
    <t xml:space="preserve">3rd Floor, IEB Bhaban, S.S Khaled Road, Chattogram </t>
  </si>
  <si>
    <t>Suite‐2D, House‐11, Road‐14, Gulshan‐1, Dhaka‐1212</t>
  </si>
  <si>
    <t xml:space="preserve">House‐431, Road‐30, DOHS, Mohakhali, Dhaka‐1206 </t>
  </si>
  <si>
    <t xml:space="preserve">House 120(B),Road#1,Block#F, Banani , Dhaka‐1213 </t>
  </si>
  <si>
    <t xml:space="preserve">Laboni‐2, Flat‐B1 &amp; C1, House‐24, Road‐9/A, Dhanmond R/A, Dhaka‐1209 </t>
  </si>
  <si>
    <t>House‐31, Road‐06, Block‐C, Banani, Dhaka‐1213</t>
  </si>
  <si>
    <t>25/2, Rani Garh (2nd Floor), Lake Circus, Kalabagan, Dhaka‐1205</t>
  </si>
  <si>
    <t xml:space="preserve">House‐56, Road‐5/A, Dhanmondi, Dhaka‐1209   </t>
  </si>
  <si>
    <t xml:space="preserve">Amelia, Suite:A6, House‐71, Road‐17, Sector‐11, Uttara, Dhaka‐1230 </t>
  </si>
  <si>
    <t xml:space="preserve">Delvistaa Ruparup, Apt‐D1 &amp; B1, SE(H)6, Road‐143, Gulshan Model Town, Gulshan, Dhaka‐1212. </t>
  </si>
  <si>
    <t xml:space="preserve">House‐135, Road‐04, Block‐A, Banani , Dhaka 1213. </t>
  </si>
  <si>
    <t xml:space="preserve">House ‐22, Road ‐12, Block‐F, Niketon Socoety, Gulshan‐1, Dhaka 1206. </t>
  </si>
  <si>
    <t xml:space="preserve">House‐67/2/KA, Flat‐E/2, Zigatola, Dhaka‐1209 </t>
  </si>
  <si>
    <t>27/A, Level‐6&amp;7, Shangshad Avenue, Dhaka‐1215</t>
  </si>
  <si>
    <t>House‐246, Road‐19, New DOHS, Mohakhali, Dhaka‐1206</t>
  </si>
  <si>
    <t xml:space="preserve">Office Address: House#29-31, Road#18, Sector#7, Uttara, Dhaka 1230 </t>
  </si>
  <si>
    <t>Office Address: 32/D, Road-10, Banani, Dhaka</t>
  </si>
  <si>
    <t xml:space="preserve">Office Address: 211/1, Elephant Road, Dhaka‐1205   </t>
  </si>
  <si>
    <t xml:space="preserve">Office Address: Level‐05, A K Complex, 19‐Green Road, Dhaka‐1205 </t>
  </si>
  <si>
    <t>Khilkhet</t>
  </si>
  <si>
    <t>Uttara</t>
  </si>
  <si>
    <t>Shyamoli</t>
  </si>
  <si>
    <t>Mohakhali</t>
  </si>
  <si>
    <t>Dhanmondi</t>
  </si>
  <si>
    <t>est Dhanmondi</t>
  </si>
  <si>
    <t>Kalabagan</t>
  </si>
  <si>
    <t>Banani</t>
  </si>
  <si>
    <t>Lalmatia</t>
  </si>
  <si>
    <t>Gulshan 01</t>
  </si>
  <si>
    <t>Shyamoli Pisiculture H/S</t>
  </si>
  <si>
    <t>Green Road</t>
  </si>
  <si>
    <t>Chittagong</t>
  </si>
  <si>
    <t>Panchlish</t>
  </si>
  <si>
    <t>Gulshan-1</t>
  </si>
  <si>
    <t>Shamoly</t>
  </si>
  <si>
    <t>West Dhanmondi</t>
  </si>
  <si>
    <t>Gulshan-2</t>
  </si>
  <si>
    <t>Mirpur</t>
  </si>
  <si>
    <t>Khilkhat</t>
  </si>
  <si>
    <t>Dhanmondi R/A</t>
  </si>
  <si>
    <t>Khilgaon</t>
  </si>
  <si>
    <t>Uttara Model Town</t>
  </si>
  <si>
    <t>Elephant Road</t>
  </si>
  <si>
    <t>Gulshan‐2</t>
  </si>
  <si>
    <t>Suvastu Imam Square</t>
  </si>
  <si>
    <t>Mohammadpur</t>
  </si>
  <si>
    <t>baridhara pragati Sharani</t>
  </si>
  <si>
    <t xml:space="preserve">Banani </t>
  </si>
  <si>
    <t>Dhanmond R/A</t>
  </si>
  <si>
    <t xml:space="preserve">Mohkhali </t>
  </si>
  <si>
    <t>Tejgaon</t>
  </si>
  <si>
    <t>Gulshan‐1</t>
  </si>
  <si>
    <t>Jamal Khan Road</t>
  </si>
  <si>
    <t>Gazipur Sadar</t>
  </si>
  <si>
    <t>New DOHS Mohakhali</t>
  </si>
  <si>
    <t>Gulshan</t>
  </si>
  <si>
    <t xml:space="preserve">DOHS Mohakhali </t>
  </si>
  <si>
    <t>1/3 Darussalam</t>
  </si>
  <si>
    <t>Cantonment</t>
  </si>
  <si>
    <t>ohakhali</t>
  </si>
  <si>
    <t>Banani C/A</t>
  </si>
  <si>
    <t xml:space="preserve">atirpool </t>
  </si>
  <si>
    <t>95 Agrabad C/A</t>
  </si>
  <si>
    <t>New DOHS</t>
  </si>
  <si>
    <t>Sonargaon Road</t>
  </si>
  <si>
    <t>West Panthapath</t>
  </si>
  <si>
    <t>3rd Floor</t>
  </si>
  <si>
    <t>70 Green road</t>
  </si>
  <si>
    <t>Rajarbag</t>
  </si>
  <si>
    <t>Dhanmondi Res. Area</t>
  </si>
  <si>
    <t>Muradpur</t>
  </si>
  <si>
    <t>West Panthapoth</t>
  </si>
  <si>
    <t>S.S Khaled Road</t>
  </si>
  <si>
    <t>19‐Green Road</t>
  </si>
  <si>
    <t>Zigatola</t>
  </si>
  <si>
    <t>Shangshad Avenue</t>
  </si>
  <si>
    <t>ads.architectstudio@gmail.com Contact: +88-02-8950536</t>
  </si>
  <si>
    <t>ahaq06@yahoo.com Contact: +88-02-8837313</t>
  </si>
  <si>
    <t>archdoers@gmail.com Contact: 01816506988, 01816506989</t>
  </si>
  <si>
    <t>archfield2010@gmail.com Contact: 01713338002, 01819117710</t>
  </si>
  <si>
    <t>cmfoundation@gmail.com Contact: +88-02-8125830</t>
  </si>
  <si>
    <t xml:space="preserve">sazal953@gmail.com Contact: 044-78004350, 044-78004353 </t>
  </si>
  <si>
    <t>arescon@gmail.com Contact: +88-02-8151121</t>
  </si>
  <si>
    <t>artyspace.designstudio@gmail.com Contact: +88-031-2867388</t>
  </si>
  <si>
    <t>ahaaabd17@gmail.com, ashraf303@yahoo.com Contact: +88016179672992, +8801727672992</t>
  </si>
  <si>
    <t xml:space="preserve">arcindexind@gmail.com Contact: +88-02-9890855 </t>
  </si>
  <si>
    <t>archiaan07@gmail.com Contact: +8801679224304</t>
  </si>
  <si>
    <t xml:space="preserve">archinet2008@gmail.com Contact: +8801712228469 </t>
  </si>
  <si>
    <t xml:space="preserve">architekton_bd@yahoo.com, minhas.rahman@architekton.com.bd , Contact: +88-02-9862930, +8801711520963 </t>
  </si>
  <si>
    <t xml:space="preserve">samabegum@gmail.com Contact: +8801716897632 </t>
  </si>
  <si>
    <t xml:space="preserve">archytas.s@gmail.com </t>
  </si>
  <si>
    <t xml:space="preserve">faiahsa@gmail.com Contact: +880241021810 </t>
  </si>
  <si>
    <t xml:space="preserve">mail@arquitecturabd.com </t>
  </si>
  <si>
    <t>kasif@ayoteek.com, ayoteek@gmail.com Contact: +88-02-9882689, +8801712511535</t>
  </si>
  <si>
    <t>zaman_arch1122@yahoo.com Contact: +88-02-8080884, +8801716526915</t>
  </si>
  <si>
    <t>helal201@hotmail.com, arescon1984@gmail.com Contact: +88-02-8151121, +8801713037260</t>
  </si>
  <si>
    <t>biplob.azone@gmail.com Contact: +88-02-55098138, +8801755599208</t>
  </si>
  <si>
    <t xml:space="preserve">assoconbangla@yahoo.com Contact: +88-02-9004662, +88-02-9004663 </t>
  </si>
  <si>
    <t>aupee0061@gmail.com Contact: +88 01815258257</t>
  </si>
  <si>
    <t>arch@aaaltd.com.bd Contact: +88 01758742536, +88 02-47215613</t>
  </si>
  <si>
    <t>archiworks.bd@hotmail.com Contact: +88 01715035772</t>
  </si>
  <si>
    <t>emun97@gmail.com Contact: +88 01711829295</t>
  </si>
  <si>
    <t>cadinan@gmail.com, cadsayeda@gmail.com                                                    Contact: +8801671119933</t>
  </si>
  <si>
    <t xml:space="preserve">cubeinside@gmail.com    </t>
  </si>
  <si>
    <t>esl_arch@yahoo.com                                                                                   Contact: +88‐02‐9660876,  9660851</t>
  </si>
  <si>
    <t>eclipticbd@gmail.com                                                                       Contact: +88‐02‐9145364, +8801819244544</t>
  </si>
  <si>
    <t xml:space="preserve">ehsan@ekarchitects.com.bd, admin@ekarchitects.com.bd                                   Contact: +88‐02‐9890855       </t>
  </si>
  <si>
    <t xml:space="preserve">turjo_96inte@yahoo.com  </t>
  </si>
  <si>
    <t>fma_architects@yahoo.com, fmallick74@gmail.com                                 Contact: +8801970112299</t>
  </si>
  <si>
    <t>ashiq.fialka@gmail.com                                                 Contact: +88‐031‐618599, +88‐031‐</t>
  </si>
  <si>
    <t>consultant.jm878@gmail.com, mrinmoyadhakary@yahoo.com  Contact: +8801712621792, +8801942909110</t>
  </si>
  <si>
    <t xml:space="preserve">olimahmud@gmail.com   </t>
  </si>
  <si>
    <t>malikshaheen@yahoo.com                                                                                              Contact: +88‐02‐9850798</t>
  </si>
  <si>
    <t>shakoormajid@yahoo.com                                                                                           Contact: +88‐02‐8812109‐10</t>
  </si>
  <si>
    <t xml:space="preserve">mail@tknrk.com   </t>
  </si>
  <si>
    <t>info@triotect.com.bd                                                                       Contact: +8801777768366, +8801777768367</t>
  </si>
  <si>
    <t xml:space="preserve">urbana.communications@gmail.com                                                 Contact: +88‐02‐9671500, +88‐02‐9671515  </t>
  </si>
  <si>
    <t xml:space="preserve">asfar@global‐bd.net,  </t>
  </si>
  <si>
    <t xml:space="preserve">tariqul@bestecgroup.com                                                                                                   Contact: 09611689575‐6   </t>
  </si>
  <si>
    <t xml:space="preserve">rahat.niaz@gmail.com     </t>
  </si>
  <si>
    <t xml:space="preserve">marathon_architects@yahoo.com </t>
  </si>
  <si>
    <t xml:space="preserve">babuibasha@gmail.com                                    Contact: +8801711593658, </t>
  </si>
  <si>
    <t xml:space="preserve">contact@37bridge.net   </t>
  </si>
  <si>
    <t xml:space="preserve">bashabari.architects@gmail.com                                                                              Contact: +88‐01711534290 </t>
  </si>
  <si>
    <t xml:space="preserve">munirullah@gmail.com, alfaz.hossain1@gmail.com    </t>
  </si>
  <si>
    <t xml:space="preserve">designcell.cell@gmail.com                                                                                               Contact: +88‐02‐ 8150612  </t>
  </si>
  <si>
    <t xml:space="preserve">tjl_slm@yahoo.com                                                                                                           Contact: +88‐02‐9886055  </t>
  </si>
  <si>
    <t xml:space="preserve">info@designvision.com.bd  </t>
  </si>
  <si>
    <t xml:space="preserve">domus@accesstel.net , domusdesk@gmail.com   </t>
  </si>
  <si>
    <t xml:space="preserve">rashed@dehsarworks.com  </t>
  </si>
  <si>
    <t xml:space="preserve">fairoze@diagonalarchitects‐bd.com                                                          Contact: +88‐02‐9126473, </t>
  </si>
  <si>
    <t xml:space="preserve">Dot.architects@hotmail.com                                                          Contact: +8801612880595, +8801965370464 </t>
  </si>
  <si>
    <t xml:space="preserve">info@dwg‐office.com   </t>
  </si>
  <si>
    <t>shawon.dasein@gmail.com                                                         Contact: +88 01711937254, +88 02‐9125596</t>
  </si>
  <si>
    <t xml:space="preserve">                                                                                                             Contact: +88 01712921323, +88 02‐9885564</t>
  </si>
  <si>
    <t>info@dwm4intrends.com                                                              Contact: +88 02‐222280802</t>
  </si>
  <si>
    <t xml:space="preserve">gakhan0306@yahoo.com     </t>
  </si>
  <si>
    <t xml:space="preserve">info@genesis.archi                                                                                                     Contact: +8801812807687 </t>
  </si>
  <si>
    <t>gravity.asbd@gmail.com                                                             Contact: +88 01730096986, +88 01676057570</t>
  </si>
  <si>
    <t>md.hasan.imam23@gmail.com                                                                                 Contact: +88 01714110471</t>
  </si>
  <si>
    <t xml:space="preserve">idea@enstudio.org                                                                                                             Contact: +88‐02‐9144347 </t>
  </si>
  <si>
    <t xml:space="preserve">image_architects@yahoo.com                                                    Contact: +8801712573353, +8801681235750 </t>
  </si>
  <si>
    <t xml:space="preserve">ingrid_dhaka@yahoo.com                                                                                               Contact: +88‐02‐9880507 </t>
  </si>
  <si>
    <t xml:space="preserve">suriti@icon‐bd.com                                                                                                   Contact: +8801819211608 </t>
  </si>
  <si>
    <t xml:space="preserve">studio.inarch@gmail.com     </t>
  </si>
  <si>
    <t xml:space="preserve">insightarcdhaka@gmail.com                                                            Contact: +8801711577032 </t>
  </si>
  <si>
    <t>inquestbd@gmail.com                                Contact: 02 58153033, +88 01713038759, +88 01717602792</t>
  </si>
  <si>
    <t>contact.ideal.consultants@gmail.com                                                           Contact: +88 01912085801</t>
  </si>
  <si>
    <t xml:space="preserve">info@khetro.com  </t>
  </si>
  <si>
    <t xml:space="preserve">khettra@gmail.com  </t>
  </si>
  <si>
    <t xml:space="preserve">k2ah.architects@gmail.com </t>
  </si>
  <si>
    <t xml:space="preserve">khettra2000@gmail.com                                                                                   Contact: +88‐02‐8835831 </t>
  </si>
  <si>
    <t>kkalpon@gmail.com                                                                                               Contact: +88 01711899081</t>
  </si>
  <si>
    <t xml:space="preserve">archmiraz@yahoo.com                                                                                           Contact: +8801191557292 </t>
  </si>
  <si>
    <t xml:space="preserve">maatrikmail@gmail.com                                                        Contact: +8801723563209, +8801673545909 </t>
  </si>
  <si>
    <t xml:space="preserve">mahtab@mw3.com.bd, mw3designpartners@gmail.com                                  Contact: +88‐02‐9840957 </t>
  </si>
  <si>
    <t xml:space="preserve">nayreet_architects@yahoo.com  </t>
  </si>
  <si>
    <t>razaoull@gmail.com                                                                                   Contact: +8801912137212</t>
  </si>
  <si>
    <t>nakshabid@gmail.com                                                           Contact: +88 01819221011, +88 02‐9845080</t>
  </si>
  <si>
    <t xml:space="preserve">saumenhazra@yahoo.com    </t>
  </si>
  <si>
    <t xml:space="preserve">profileltd@gmail.com, info@profilelimited.com    </t>
  </si>
  <si>
    <t xml:space="preserve">info@pulbd.com  </t>
  </si>
  <si>
    <t xml:space="preserve">pronayon@capcobd.com , shakoor_sohail@yahoo.com  </t>
  </si>
  <si>
    <t>regional_architects@yahoo.com                                                                                  Contact:</t>
  </si>
  <si>
    <t xml:space="preserve">riddhi.arch@gmail.com                                                                                                    Contact: +88‐02‐8626480 </t>
  </si>
  <si>
    <t xml:space="preserve">rivnat360@gmail.com                                                                                                       Contact: +88‐02‐9127032 </t>
  </si>
  <si>
    <t xml:space="preserve">rachona@gmail.com                                                                         Contact: +88‐02‐9820896, +8801713017973 </t>
  </si>
  <si>
    <t xml:space="preserve">reincarnationbd@yahoo.com     </t>
  </si>
  <si>
    <t xml:space="preserve">contact@roofliners.org, roofliners.bd@gmail.com                  Contact: +8801706602332, +8801815007774 </t>
  </si>
  <si>
    <t xml:space="preserve">rosebudcon@gmail.com                                                                   Contact: +88‐02‐9334169, +88‐02‐9354491 </t>
  </si>
  <si>
    <t xml:space="preserve">riverandraininfo@gmail.com Contact: +88 01734017695  +88 01746506316  </t>
  </si>
  <si>
    <t xml:space="preserve">saiuj_con@yahoo.com                                                                                                      Contact: +88‐02‐8190746 </t>
  </si>
  <si>
    <t xml:space="preserve"> scenicbd@gmail.com                                                                                                      Contact: +88‐02‐9677467 </t>
  </si>
  <si>
    <t>shangbit.architects@gmail.com                                                                                    Contact:</t>
  </si>
  <si>
    <t xml:space="preserve">shelterarchitect32@yahoo.com                                                                   Contact: +88‐02‐9358428, 8333384 </t>
  </si>
  <si>
    <t xml:space="preserve">silt.bd@gmail.com, silt@silt.com.bd </t>
  </si>
  <si>
    <t xml:space="preserve">arch_pintoo@yahoo.com                                                                                                  Contact: +88‐02‐8918765 </t>
  </si>
  <si>
    <t>srishtishailee@yahoo.com                                                                            Contact: +88‐02‐8711883, 8711884</t>
  </si>
  <si>
    <t>saiful.hafiz@gmail.com                                                                                                Contact:</t>
  </si>
  <si>
    <t xml:space="preserve">studio_xi_architects@yahoo.com                                                                  Contact: +88‐02‐8813992, 9889360    </t>
  </si>
  <si>
    <t xml:space="preserve">info@studioecotecture.com </t>
  </si>
  <si>
    <t xml:space="preserve">studiohda@gmail.com                                                                                                       Contact: +88‐02‐9888123 </t>
  </si>
  <si>
    <t xml:space="preserve">chairman@stylelivingbd.com  </t>
  </si>
  <si>
    <t xml:space="preserve">Symbiotic.aa@live.com                                                                                                    Contact: +88‐02‐8991817 </t>
  </si>
  <si>
    <t xml:space="preserve">synthesisarchitectsbd@gmail.com, synthesis_arch@yahoo.com </t>
  </si>
  <si>
    <t xml:space="preserve">sabd5200@gmail.com                                                                                                 Contact: +8801730303421 </t>
  </si>
  <si>
    <t xml:space="preserve">shatotto@gmail.com    </t>
  </si>
  <si>
    <t xml:space="preserve">fawad_hyder@yahoo.com                                                                  Contact: +88‐02‐9840245, +8801979873387 </t>
  </si>
  <si>
    <t xml:space="preserve">sthapotik_arch@yahoo.com  </t>
  </si>
  <si>
    <t xml:space="preserve">studio.dhaka.architects@gmail.com   </t>
  </si>
  <si>
    <t xml:space="preserve">studiodhakaltd@gmail.com                    </t>
  </si>
  <si>
    <t xml:space="preserve">nirjhar@systemarchitectsbd.com    </t>
  </si>
  <si>
    <t xml:space="preserve">info@silverbricksbd.com                                                                                           Contact: +88‐01714084433 </t>
  </si>
  <si>
    <t xml:space="preserve">design@studiomorphogenesis.com Contact: +88 01723819678  +88 02 9858862 </t>
  </si>
  <si>
    <t xml:space="preserve">vita_arc@yahoo.com                                                                                                 Contact: +88‐01678016706 </t>
  </si>
  <si>
    <t xml:space="preserve">architects.venna@gmail.com, architect.asif@gmail.com                                             Contact: +88‐02‐ 8625835  </t>
  </si>
  <si>
    <t>info@delvistaa.com                                         Contact: +88‐02‐55044873, +88‐02‐55044874, +88‐02‐55044875</t>
  </si>
  <si>
    <t xml:space="preserve">dsarif14@yahoo.com, dsarifoffice@gmail.com                                                  Contact: +88‐01971566019 </t>
  </si>
  <si>
    <t>vittibd@gmail.com Contact: +88 01912888015   +88 02‐8143471</t>
  </si>
  <si>
    <t>wahidasif@gmaii.com Contact: +88 01711433431    +88 02‐9890003</t>
  </si>
  <si>
    <t>mail@abashan.com Contact:</t>
  </si>
  <si>
    <t xml:space="preserve">tarique.37@gmail.com </t>
  </si>
  <si>
    <t>Contact</t>
  </si>
  <si>
    <t>akriti.si@gmail.com Contact:</t>
  </si>
  <si>
    <t>studio@archeground.com, arche_ground@yahoo.com, Contact</t>
  </si>
  <si>
    <t>archiworks.bd@hotmail.com, Contact</t>
  </si>
  <si>
    <t>mail@archsel.com, Contact</t>
  </si>
  <si>
    <t>info@artisanbd.com, Contact</t>
  </si>
  <si>
    <t>hossan_0047@yahioo.com, Contact</t>
  </si>
  <si>
    <t>masiarchitect@gmail.com, arch.pmc.bd@gmail.com, Contact</t>
  </si>
  <si>
    <t xml:space="preserve">info@vuumaatra.com,                                                  Contact: +88‐02‐58812326, </t>
  </si>
  <si>
    <t>foyez@volumezeroltd.com, Contact</t>
  </si>
  <si>
    <t>Office Address: Apt: C1, 1st Floor, Rabbee House, CEN(B)11, Road 99, Gulshan 2, Dhaka‐1212</t>
  </si>
  <si>
    <t xml:space="preserve">Office Address: 6/2, Block‐B, 1st Floor, Lalmatia, Dhaka‐1207  </t>
  </si>
  <si>
    <t>Office Address: House‐211, (2nd &amp; 3rd), Lane‐13, Lake Road, New DOHS, Mohakhali, Dhaka‐1206</t>
  </si>
  <si>
    <t>qazimarif2012@gmail.com, principal@envision‐arch.org                                 Contact: +88‐02‐58151763</t>
  </si>
  <si>
    <t>mail@jaarchitects.com.bd    Contact: +88‐02‐9889196, 9887311</t>
  </si>
  <si>
    <t xml:space="preserve">mail.awpl@yahoo.com                                                                         Contact: +88‐02‐9849303, +88‐02‐9849317   </t>
  </si>
  <si>
    <t>arc.architect@gmail.com, nahaskhalil@yahoo.com</t>
  </si>
  <si>
    <t xml:space="preserve">dcon.design@gmail.com, faisal2395@hotmail.com                                 Contact: +8801711614551 </t>
  </si>
  <si>
    <t xml:space="preserve">mail@abashan.com </t>
  </si>
  <si>
    <t xml:space="preserve">ads.architectstudio@gmail.com </t>
  </si>
  <si>
    <t xml:space="preserve">akriti.si@gmail.com </t>
  </si>
  <si>
    <t xml:space="preserve">ahaq06@yahoo.com </t>
  </si>
  <si>
    <t xml:space="preserve">archdoers@gmail.com </t>
  </si>
  <si>
    <t xml:space="preserve">studio@archeground.com, arche_ground@yahoo.com, </t>
  </si>
  <si>
    <t xml:space="preserve">archfield2010@gmail.com </t>
  </si>
  <si>
    <t xml:space="preserve">cmfoundation@gmail.com </t>
  </si>
  <si>
    <t xml:space="preserve">sazal953@gmail.com </t>
  </si>
  <si>
    <t xml:space="preserve">archiworks.bd@hotmail.com, </t>
  </si>
  <si>
    <t xml:space="preserve">mail@archsel.com, </t>
  </si>
  <si>
    <t xml:space="preserve">arescon@gmail.com </t>
  </si>
  <si>
    <t xml:space="preserve">info@artisanbd.com, </t>
  </si>
  <si>
    <t xml:space="preserve">artyspace.designstudio@gmail.com </t>
  </si>
  <si>
    <t xml:space="preserve">ahaaabd17@gmail.com, ashraf303@yahoo.com </t>
  </si>
  <si>
    <t xml:space="preserve">hossan_0047@yahioo.com, </t>
  </si>
  <si>
    <t xml:space="preserve">arcindexind@gmail.com </t>
  </si>
  <si>
    <t xml:space="preserve">masiarchitect@gmail.com, arch.pmc.bd@gmail.com, </t>
  </si>
  <si>
    <t xml:space="preserve">archiaan07@gmail.com </t>
  </si>
  <si>
    <t xml:space="preserve">archinet2008@gmail.com </t>
  </si>
  <si>
    <t xml:space="preserve">architekton_bd@yahoo.com, minhas.rahman@architekton.com.bd , </t>
  </si>
  <si>
    <t xml:space="preserve">samabegum@gmail.com </t>
  </si>
  <si>
    <t xml:space="preserve">faiahsa@gmail.com </t>
  </si>
  <si>
    <t xml:space="preserve">kasif@ayoteek.com, ayoteek@gmail.com </t>
  </si>
  <si>
    <t xml:space="preserve">zaman_arch1122@yahoo.com </t>
  </si>
  <si>
    <t xml:space="preserve">helal201@hotmail.com, arescon1984@gmail.com </t>
  </si>
  <si>
    <t xml:space="preserve">biplob.azone@gmail.com </t>
  </si>
  <si>
    <t xml:space="preserve">assoconbangla@yahoo.com </t>
  </si>
  <si>
    <t xml:space="preserve">aupee0061@gmail.com </t>
  </si>
  <si>
    <t xml:space="preserve">arch@aaaltd.com.bd </t>
  </si>
  <si>
    <t xml:space="preserve">archiworks.bd@hotmail.com </t>
  </si>
  <si>
    <t xml:space="preserve">emun97@gmail.com </t>
  </si>
  <si>
    <t xml:space="preserve">tariqul@bestecgroup.com                                                                                                   </t>
  </si>
  <si>
    <t xml:space="preserve">babuibasha@gmail.com                                    </t>
  </si>
  <si>
    <t xml:space="preserve">bashabari.architects@gmail.com                                                                              </t>
  </si>
  <si>
    <t xml:space="preserve">cadinan@gmail.com, cadsayeda@gmail.com                                                    </t>
  </si>
  <si>
    <t xml:space="preserve">designcell.cell@gmail.com                                                                                               </t>
  </si>
  <si>
    <t xml:space="preserve">tjl_slm@yahoo.com                                                                                                           </t>
  </si>
  <si>
    <t xml:space="preserve">dcon.design@gmail.com, faisal2395@hotmail.com                                 </t>
  </si>
  <si>
    <t xml:space="preserve">fairoze@diagonalarchitects‐bd.com                                                          </t>
  </si>
  <si>
    <t xml:space="preserve">Dot.architects@hotmail.com                                                          </t>
  </si>
  <si>
    <t xml:space="preserve">shawon.dasein@gmail.com                                                         </t>
  </si>
  <si>
    <t xml:space="preserve">info@dwm4intrends.com                                                              </t>
  </si>
  <si>
    <t xml:space="preserve">esl_arch@yahoo.com                                                                                   </t>
  </si>
  <si>
    <t xml:space="preserve">eclipticbd@gmail.com                                                                       </t>
  </si>
  <si>
    <t xml:space="preserve">ehsan@ekarchitects.com.bd, admin@ekarchitects.com.bd                                   </t>
  </si>
  <si>
    <t xml:space="preserve">qazimarif2012@gmail.com, principal@envision‐arch.org                                 </t>
  </si>
  <si>
    <t xml:space="preserve">fma_architects@yahoo.com, fmallick74@gmail.com                                 </t>
  </si>
  <si>
    <t xml:space="preserve">ashiq.fialka@gmail.com                                                 </t>
  </si>
  <si>
    <t xml:space="preserve">info@genesis.archi                                                                                                     </t>
  </si>
  <si>
    <t xml:space="preserve">gravity.asbd@gmail.com                                                             </t>
  </si>
  <si>
    <t xml:space="preserve">md.hasan.imam23@gmail.com                                                                                 </t>
  </si>
  <si>
    <t xml:space="preserve">idea@enstudio.org                                                                                                             </t>
  </si>
  <si>
    <t xml:space="preserve">image_architects@yahoo.com                                                    </t>
  </si>
  <si>
    <t xml:space="preserve">ingrid_dhaka@yahoo.com                                                                                               </t>
  </si>
  <si>
    <t xml:space="preserve">suriti@icon‐bd.com                                                                                                   </t>
  </si>
  <si>
    <t xml:space="preserve">insightarcdhaka@gmail.com                                                            </t>
  </si>
  <si>
    <t xml:space="preserve">inquestbd@gmail.com                                </t>
  </si>
  <si>
    <t xml:space="preserve">contact.ideal.consultants@gmail.com                                                           </t>
  </si>
  <si>
    <t xml:space="preserve">mail@jaarchitects.com.bd    </t>
  </si>
  <si>
    <t xml:space="preserve">consultant.jm878@gmail.com, mrinmoyadhakary@yahoo.com  </t>
  </si>
  <si>
    <t xml:space="preserve">khettra2000@gmail.com                                                                                   </t>
  </si>
  <si>
    <t xml:space="preserve">kkalpon@gmail.com                                                                                               </t>
  </si>
  <si>
    <t xml:space="preserve">archmiraz@yahoo.com                                                                                           </t>
  </si>
  <si>
    <t xml:space="preserve">maatrikmail@gmail.com                                                        </t>
  </si>
  <si>
    <t xml:space="preserve">mahtab@mw3.com.bd, mw3designpartners@gmail.com                                  </t>
  </si>
  <si>
    <t xml:space="preserve">razaoull@gmail.com                                                                                   </t>
  </si>
  <si>
    <t xml:space="preserve">nakshabid@gmail.com                                                           </t>
  </si>
  <si>
    <t xml:space="preserve">regional_architects@yahoo.com                                                                                  </t>
  </si>
  <si>
    <t xml:space="preserve">riddhi.arch@gmail.com                                                                                                    </t>
  </si>
  <si>
    <t xml:space="preserve">rivnat360@gmail.com                                                                                                       </t>
  </si>
  <si>
    <t xml:space="preserve">rachona@gmail.com                                                                         </t>
  </si>
  <si>
    <t xml:space="preserve">contact@roofliners.org, roofliners.bd@gmail.com                  </t>
  </si>
  <si>
    <t xml:space="preserve">rosebudcon@gmail.com                                                                   </t>
  </si>
  <si>
    <t xml:space="preserve">riverandraininfo@gmail.com </t>
  </si>
  <si>
    <t xml:space="preserve">saiuj_con@yahoo.com                                                                                                      </t>
  </si>
  <si>
    <t xml:space="preserve"> scenicbd@gmail.com                                                                                                      </t>
  </si>
  <si>
    <t xml:space="preserve">shangbit.architects@gmail.com                                                                                    </t>
  </si>
  <si>
    <t xml:space="preserve">shelterarchitect32@yahoo.com                                                                   </t>
  </si>
  <si>
    <t xml:space="preserve">arch_pintoo@yahoo.com                                                                                                  </t>
  </si>
  <si>
    <t xml:space="preserve">srishtishailee@yahoo.com                                                                            </t>
  </si>
  <si>
    <t xml:space="preserve">saiful.hafiz@gmail.com                                                                                                </t>
  </si>
  <si>
    <t xml:space="preserve">studio_xi_architects@yahoo.com                                                                  </t>
  </si>
  <si>
    <t xml:space="preserve">studiohda@gmail.com                                                                                                       </t>
  </si>
  <si>
    <t xml:space="preserve">Symbiotic.aa@live.com                                                                                                    </t>
  </si>
  <si>
    <t xml:space="preserve">sabd5200@gmail.com                                                                                                 </t>
  </si>
  <si>
    <t xml:space="preserve">fawad_hyder@yahoo.com                                                                  </t>
  </si>
  <si>
    <t xml:space="preserve">info@silverbricksbd.com                                                                                           </t>
  </si>
  <si>
    <t xml:space="preserve">design@studiomorphogenesis.com </t>
  </si>
  <si>
    <t xml:space="preserve">malikshaheen@yahoo.com                                                                                              </t>
  </si>
  <si>
    <t xml:space="preserve">shakoormajid@yahoo.com                                                                                           </t>
  </si>
  <si>
    <t xml:space="preserve">info@triotect.com.bd                                                                       </t>
  </si>
  <si>
    <t xml:space="preserve">mail.awpl@yahoo.com                                                                         </t>
  </si>
  <si>
    <t xml:space="preserve">urbana.communications@gmail.com                                                 </t>
  </si>
  <si>
    <t xml:space="preserve">vita_arc@yahoo.com                                                                                                 </t>
  </si>
  <si>
    <t xml:space="preserve">architects.venna@gmail.com, architect.asif@gmail.com                                             </t>
  </si>
  <si>
    <t xml:space="preserve">info@delvistaa.com                                         </t>
  </si>
  <si>
    <t xml:space="preserve">foyez@volumezeroltd.com, </t>
  </si>
  <si>
    <t xml:space="preserve">info@vuumaatra.com,                                                  </t>
  </si>
  <si>
    <t xml:space="preserve">dsarif14@yahoo.com, dsarifoffice@gmail.com                                                  </t>
  </si>
  <si>
    <t xml:space="preserve">vittibd@gmail.com </t>
  </si>
  <si>
    <t xml:space="preserve">wahidasif@gmaii.com </t>
  </si>
  <si>
    <t>Gulshan 2</t>
  </si>
  <si>
    <t>No email provided</t>
  </si>
  <si>
    <t>+88-02-8950536</t>
  </si>
  <si>
    <t>+88-02-8837313</t>
  </si>
  <si>
    <t>01816506988, 01816506989</t>
  </si>
  <si>
    <t>01713338002, 01819117710</t>
  </si>
  <si>
    <t>+88-02-8125830</t>
  </si>
  <si>
    <t xml:space="preserve">044-78004350, 044-78004353 </t>
  </si>
  <si>
    <t>+88-02-8151121</t>
  </si>
  <si>
    <t>+88-031-2867388</t>
  </si>
  <si>
    <t>+88016179672992, +8801727672992</t>
  </si>
  <si>
    <t xml:space="preserve">+88-02-9890855 </t>
  </si>
  <si>
    <t>+8801679224304</t>
  </si>
  <si>
    <t xml:space="preserve">+8801712228469 </t>
  </si>
  <si>
    <t xml:space="preserve">+88-02-9862930, +8801711520963 </t>
  </si>
  <si>
    <t xml:space="preserve">+8801716897632 </t>
  </si>
  <si>
    <t xml:space="preserve">+880241021810 </t>
  </si>
  <si>
    <t>+88-02-9882689, +8801712511535</t>
  </si>
  <si>
    <t>+88-02-8080884, +8801716526915</t>
  </si>
  <si>
    <t>+88-02-8151121, +8801713037260</t>
  </si>
  <si>
    <t>+88-02-55098138, +8801755599208</t>
  </si>
  <si>
    <t xml:space="preserve">+88-02-9004662, +88-02-9004663 </t>
  </si>
  <si>
    <t>+88 01815258257</t>
  </si>
  <si>
    <t>+88 01758742536, +88 02-47215613</t>
  </si>
  <si>
    <t>+88 01715035772</t>
  </si>
  <si>
    <t>+88 01711829295</t>
  </si>
  <si>
    <t xml:space="preserve">09611689575‐6   </t>
  </si>
  <si>
    <t xml:space="preserve">+8801711593658, </t>
  </si>
  <si>
    <t xml:space="preserve">+88‐01711534290 </t>
  </si>
  <si>
    <t>+8801671119933</t>
  </si>
  <si>
    <t xml:space="preserve">+88‐02‐ 8150612  </t>
  </si>
  <si>
    <t xml:space="preserve">+88‐02‐9886055  </t>
  </si>
  <si>
    <t xml:space="preserve">+8801711614551 </t>
  </si>
  <si>
    <t xml:space="preserve">+88‐02‐9126473, </t>
  </si>
  <si>
    <t xml:space="preserve">+8801612880595, +8801965370464 </t>
  </si>
  <si>
    <t>+88 01711937254, +88 02‐9125596</t>
  </si>
  <si>
    <t>+88 01712921323, +88 02‐9885564</t>
  </si>
  <si>
    <t>+88 02‐222280802</t>
  </si>
  <si>
    <t>+88‐02‐9660876,  9660851</t>
  </si>
  <si>
    <t>+88‐02‐9145364, +8801819244544</t>
  </si>
  <si>
    <t xml:space="preserve">+88‐02‐9890855       </t>
  </si>
  <si>
    <t>+88‐02‐58151763</t>
  </si>
  <si>
    <t>+8801970112299</t>
  </si>
  <si>
    <t>+88‐031‐618599, +88‐031‐</t>
  </si>
  <si>
    <t xml:space="preserve">+8801812807687 </t>
  </si>
  <si>
    <t>+88 01730096986, +88 01676057570</t>
  </si>
  <si>
    <t>+88 01714110471</t>
  </si>
  <si>
    <t xml:space="preserve">+88‐02‐9144347 </t>
  </si>
  <si>
    <t xml:space="preserve">+8801712573353, +8801681235750 </t>
  </si>
  <si>
    <t xml:space="preserve">+88‐02‐9880507 </t>
  </si>
  <si>
    <t xml:space="preserve">+8801819211608 </t>
  </si>
  <si>
    <t xml:space="preserve">+8801711577032 </t>
  </si>
  <si>
    <t>02 58153033, +88 01713038759, +88 01717602792</t>
  </si>
  <si>
    <t>+88 01912085801</t>
  </si>
  <si>
    <t>+88‐02‐9889196, 9887311</t>
  </si>
  <si>
    <t>+8801712621792, +8801942909110</t>
  </si>
  <si>
    <t xml:space="preserve">+88‐02‐8835831 </t>
  </si>
  <si>
    <t>+88 01711899081</t>
  </si>
  <si>
    <t xml:space="preserve">+8801191557292 </t>
  </si>
  <si>
    <t xml:space="preserve">+8801723563209, +8801673545909 </t>
  </si>
  <si>
    <t xml:space="preserve">+88‐02‐9840957 </t>
  </si>
  <si>
    <t>+8801912137212</t>
  </si>
  <si>
    <t>+88 01819221011, +88 02‐9845080</t>
  </si>
  <si>
    <t xml:space="preserve">+88‐02‐8626480 </t>
  </si>
  <si>
    <t xml:space="preserve">+88‐02‐9127032 </t>
  </si>
  <si>
    <t xml:space="preserve">+88‐02‐9820896, +8801713017973 </t>
  </si>
  <si>
    <t xml:space="preserve">+8801706602332, +8801815007774 </t>
  </si>
  <si>
    <t xml:space="preserve">+88‐02‐9334169, +88‐02‐9354491 </t>
  </si>
  <si>
    <t xml:space="preserve">+88 01734017695  +88 01746506316  </t>
  </si>
  <si>
    <t xml:space="preserve">+88‐02‐8190746 </t>
  </si>
  <si>
    <t xml:space="preserve">+88‐02‐9677467 </t>
  </si>
  <si>
    <t xml:space="preserve">+88‐02‐9358428, 8333384 </t>
  </si>
  <si>
    <t xml:space="preserve">+88‐02‐8918765 </t>
  </si>
  <si>
    <t>+88‐02‐8711883, 8711884</t>
  </si>
  <si>
    <t xml:space="preserve">+88‐02‐8813992, 9889360    </t>
  </si>
  <si>
    <t xml:space="preserve">+88‐02‐9888123 </t>
  </si>
  <si>
    <t xml:space="preserve">+88‐02‐8991817 </t>
  </si>
  <si>
    <t xml:space="preserve">+8801730303421 </t>
  </si>
  <si>
    <t xml:space="preserve">+88‐02‐9840245, +8801979873387 </t>
  </si>
  <si>
    <t xml:space="preserve">+88‐01714084433 </t>
  </si>
  <si>
    <t xml:space="preserve">+88 01723819678  +88 02 9858862 </t>
  </si>
  <si>
    <t>+88‐02‐9850798</t>
  </si>
  <si>
    <t>+88‐02‐8812109‐10</t>
  </si>
  <si>
    <t>+8801777768366, +8801777768367</t>
  </si>
  <si>
    <t xml:space="preserve">+88‐02‐9849303, +88‐02‐9849317   </t>
  </si>
  <si>
    <t xml:space="preserve">+88‐02‐9671500, +88‐02‐9671515  </t>
  </si>
  <si>
    <t xml:space="preserve">+88‐01678016706 </t>
  </si>
  <si>
    <t xml:space="preserve">+88‐02‐ 8625835  </t>
  </si>
  <si>
    <t>+88‐02‐55044873, +88‐02‐55044874, +88‐02‐55044875</t>
  </si>
  <si>
    <t xml:space="preserve">+88‐02‐58812326, </t>
  </si>
  <si>
    <t xml:space="preserve">+88‐01971566019 </t>
  </si>
  <si>
    <t>+88-02-8901185, 8901180</t>
  </si>
  <si>
    <t>+88-02-9111557</t>
  </si>
  <si>
    <t>+88-02-8117462</t>
  </si>
  <si>
    <t>+88-02-9138516</t>
  </si>
  <si>
    <t>+88-02-8124698, 8116617</t>
  </si>
  <si>
    <t xml:space="preserve">+88-02-8813992, 9889360 </t>
  </si>
  <si>
    <t xml:space="preserve">+8801737280617 </t>
  </si>
  <si>
    <t xml:space="preserve">+8801799586501 </t>
  </si>
  <si>
    <t>+8801911386561</t>
  </si>
  <si>
    <t xml:space="preserve">+88‐02‐7252314 </t>
  </si>
  <si>
    <t xml:space="preserve">+88‐02‐8715368 </t>
  </si>
  <si>
    <t xml:space="preserve">+88‐02‐8051994 </t>
  </si>
  <si>
    <t>+8801819272915</t>
  </si>
  <si>
    <t>+88‐02‐9870193</t>
  </si>
  <si>
    <t xml:space="preserve">+88‐02‐8117694, 9137154 </t>
  </si>
  <si>
    <t xml:space="preserve">+88‐02‐9895183, 8834353 </t>
  </si>
  <si>
    <t xml:space="preserve">+88‐02‐8822629,9820968,9820969,9889418 </t>
  </si>
  <si>
    <t xml:space="preserve">+8801818064118 </t>
  </si>
  <si>
    <t xml:space="preserve">+88‐02‐9125596, </t>
  </si>
  <si>
    <t>+88‐02‐7913394, 8957701</t>
  </si>
  <si>
    <t xml:space="preserve">+88‐02‐8191082 </t>
  </si>
  <si>
    <t xml:space="preserve">+8801715005352 </t>
  </si>
  <si>
    <t xml:space="preserve">+88‐02‐8872212 </t>
  </si>
  <si>
    <t xml:space="preserve">+88‐02‐ 8142871 </t>
  </si>
  <si>
    <t xml:space="preserve">+8801717183918, </t>
  </si>
  <si>
    <t xml:space="preserve">+88‐02‐7913394, 8957701 </t>
  </si>
  <si>
    <t>+88‐02‐9668945</t>
  </si>
  <si>
    <t xml:space="preserve">+88‐02‐9112912, +8801713065657 </t>
  </si>
  <si>
    <t xml:space="preserve">+88‐02‐9854672‐5,8812145,8815034,8816538 Fax: 9855153‐4 </t>
  </si>
  <si>
    <t xml:space="preserve">+88‐02‐9117689, 9126909 </t>
  </si>
  <si>
    <t xml:space="preserve">031‐716066 </t>
  </si>
  <si>
    <t xml:space="preserve">+88‐02‐9854352 </t>
  </si>
  <si>
    <t xml:space="preserve">+88‐02‐9892062 </t>
  </si>
  <si>
    <t xml:space="preserve">+88‐02‐8191422  </t>
  </si>
  <si>
    <t xml:space="preserve">8801714050222,+8801713441449       </t>
  </si>
  <si>
    <t xml:space="preserve">+88‐02‐9124105,9124638,8141642 </t>
  </si>
  <si>
    <t xml:space="preserve">+88‐02‐8119702, +8801711641175 </t>
  </si>
  <si>
    <t xml:space="preserve">+8801713039777 </t>
  </si>
  <si>
    <t xml:space="preserve">+8801534355957 </t>
  </si>
  <si>
    <t xml:space="preserve">+8801711335635 </t>
  </si>
  <si>
    <t xml:space="preserve">+88‐02‐9843303, +88‐02‐9842193 </t>
  </si>
  <si>
    <t>+88‐02‐58156547, +88‐02‐9142487</t>
  </si>
  <si>
    <t>+88‐02‐9896337, +88‐02‐9882504</t>
  </si>
  <si>
    <t xml:space="preserve"> +88‐02‐55035669, +88‐02‐55035670, +88‐02‐55035671     </t>
  </si>
  <si>
    <t xml:space="preserve">Website : www.archiworks.bd.wix.com /Home Contact: </t>
  </si>
  <si>
    <t>www.abashan.com</t>
  </si>
  <si>
    <t>www.akritybd.com</t>
  </si>
  <si>
    <t>www.archeground.com</t>
  </si>
  <si>
    <t>www.archsel.com</t>
  </si>
  <si>
    <t>www.artisanbd.com</t>
  </si>
  <si>
    <t>http://aligngroupbd.com/webmail</t>
  </si>
  <si>
    <t>www.archpmc.com</t>
  </si>
  <si>
    <t>www.archytasltd.com</t>
  </si>
  <si>
    <t>www.arquitecturabd.com</t>
  </si>
  <si>
    <t>www.cubeinsidebd.com</t>
  </si>
  <si>
    <t>www.olimahmud.com</t>
  </si>
  <si>
    <t>www.shatottogreen.com</t>
  </si>
  <si>
    <t>www.thalbd.com</t>
  </si>
  <si>
    <t>www.stylelivingbd.com</t>
  </si>
  <si>
    <t>www.studiodhaka.com</t>
  </si>
  <si>
    <t>www.systemarchitectsbd.com</t>
  </si>
  <si>
    <t>www.studioecotecture.com</t>
  </si>
  <si>
    <t>www.archiworks.bd.wix.com/Home</t>
  </si>
  <si>
    <t>P Name</t>
  </si>
  <si>
    <t>IR Num</t>
  </si>
  <si>
    <t xml:space="preserve">Ar. Luva Nahid Chowdhury </t>
  </si>
  <si>
    <t xml:space="preserve">Ar. Md. Sayedul Hasan </t>
  </si>
  <si>
    <t xml:space="preserve">Ar. Monir Hossain Khan </t>
  </si>
  <si>
    <t xml:space="preserve">Ar. Anwarul Haq Chow </t>
  </si>
  <si>
    <t xml:space="preserve">Ar. Nahas Ahmed khalil </t>
  </si>
  <si>
    <t xml:space="preserve">Ar. Quazi Fahima Naz </t>
  </si>
  <si>
    <t xml:space="preserve">Ar. Nabi Newaz Khan </t>
  </si>
  <si>
    <t xml:space="preserve">Ar. Syeda Nitee Mahbub </t>
  </si>
  <si>
    <t xml:space="preserve">Ar. Md. Hasan Shams Uddin </t>
  </si>
  <si>
    <t xml:space="preserve">Ar. S.M. Helaluddin Ahmed </t>
  </si>
  <si>
    <t xml:space="preserve">Ar. Mohammad Arefeen Ibrahim </t>
  </si>
  <si>
    <t>Ar. Imtiaz Farid Chowdhury</t>
  </si>
  <si>
    <t xml:space="preserve">Ar. Md. Helal Uddin </t>
  </si>
  <si>
    <t xml:space="preserve">Ar. Sayeed Parvez Reza Latif </t>
  </si>
  <si>
    <t xml:space="preserve">Ar. Ananya Bikash Barua </t>
  </si>
  <si>
    <t xml:space="preserve">Ar. Ashraful Alam Ahmed </t>
  </si>
  <si>
    <t xml:space="preserve">Ar. Hossan Murad </t>
  </si>
  <si>
    <t xml:space="preserve">Ar. Nusrat Jahan </t>
  </si>
  <si>
    <t xml:space="preserve">Ar. Mohammad Sajjadul Islam </t>
  </si>
  <si>
    <t xml:space="preserve">Ar. Shohel Ahamed </t>
  </si>
  <si>
    <t xml:space="preserve">Ar. Iftekhar Ahmed </t>
  </si>
  <si>
    <t xml:space="preserve">Ar. Fuad Hassan Mallick </t>
  </si>
  <si>
    <t xml:space="preserve">Ar. Salma Begum </t>
  </si>
  <si>
    <t xml:space="preserve">Ar. Zahidul Hoque Shaikot </t>
  </si>
  <si>
    <t xml:space="preserve">Ar. Fariha Sharmeen Akbar </t>
  </si>
  <si>
    <t xml:space="preserve">Ar. Muhammed Kasif Hasnaen </t>
  </si>
  <si>
    <t xml:space="preserve">Ar. Mohammad Saifuzzaman </t>
  </si>
  <si>
    <t xml:space="preserve">Ar. Biplob Kumar Mondal </t>
  </si>
  <si>
    <t xml:space="preserve">Ar. Mubasshar Hussain </t>
  </si>
  <si>
    <t xml:space="preserve">Ar. Nusrat Sumaiya </t>
  </si>
  <si>
    <t xml:space="preserve">Ar. Mahbubul Hasan </t>
  </si>
  <si>
    <t xml:space="preserve">Ar. M. Arefeen Ibrahim </t>
  </si>
  <si>
    <t xml:space="preserve">Ar. Md. Momanul Islam Emun </t>
  </si>
  <si>
    <t xml:space="preserve">Ar. Nahas Ahmed Khalil </t>
  </si>
  <si>
    <t xml:space="preserve">Ar. Asfarul Islam </t>
  </si>
  <si>
    <t xml:space="preserve">Ar. Tariqul Islam </t>
  </si>
  <si>
    <t xml:space="preserve">Ar. Rahat Mujib Niaz </t>
  </si>
  <si>
    <t xml:space="preserve">Ar. Bidhan Kumar Saha </t>
  </si>
  <si>
    <t xml:space="preserve">Ar. Ruksana Sultana </t>
  </si>
  <si>
    <t xml:space="preserve">Ar. Faysal Kabir </t>
  </si>
  <si>
    <t xml:space="preserve">Ar. Dr. Prof. Nizamuddin Ahmed </t>
  </si>
  <si>
    <t xml:space="preserve">Ar. Sayeda Sultana </t>
  </si>
  <si>
    <t xml:space="preserve">Ar. Nazmul Haque Khan </t>
  </si>
  <si>
    <t xml:space="preserve">Ar. Khandaker Ashifuzzaman </t>
  </si>
  <si>
    <t xml:space="preserve">Ar. Munirul Haque </t>
  </si>
  <si>
    <t xml:space="preserve">Ar. Arif Hasan </t>
  </si>
  <si>
    <t xml:space="preserve">Ar. Tajul Islam </t>
  </si>
  <si>
    <t xml:space="preserve">Ar. Alamgir Jalil </t>
  </si>
  <si>
    <t xml:space="preserve">Ar. Mustafa Ameen </t>
  </si>
  <si>
    <t xml:space="preserve">Ar. Abu Anas Faisal </t>
  </si>
  <si>
    <t xml:space="preserve">Ar. Rashed Hassan Chowdhury </t>
  </si>
  <si>
    <t xml:space="preserve">Ar. Fairoze Shamim </t>
  </si>
  <si>
    <t xml:space="preserve">Ar. M Shihabul Wares </t>
  </si>
  <si>
    <t xml:space="preserve">Ar. Tanzim Hasan Salim </t>
  </si>
  <si>
    <t xml:space="preserve">Ar. Md Rashidur Rahman </t>
  </si>
  <si>
    <t xml:space="preserve">Ar. Mamnoon M. Chowdhury </t>
  </si>
  <si>
    <t xml:space="preserve">Ar. Moid Ul Ahsan </t>
  </si>
  <si>
    <t xml:space="preserve">Ar. Tanwir Serajuddowla </t>
  </si>
  <si>
    <t xml:space="preserve">Ar. Md. Ehsan Khan </t>
  </si>
  <si>
    <t xml:space="preserve">Ar. Qazi Muhammad Arif </t>
  </si>
  <si>
    <t xml:space="preserve">Ar. A. F. M. Ashek Imran </t>
  </si>
  <si>
    <t xml:space="preserve">Ar. Falguni Mallick </t>
  </si>
  <si>
    <t xml:space="preserve">Ar. Ashiq Imran </t>
  </si>
  <si>
    <t xml:space="preserve">Ar. Ghausul Alam Khan </t>
  </si>
  <si>
    <t xml:space="preserve">Ar. Noymul Haque Nohon </t>
  </si>
  <si>
    <t xml:space="preserve">Ar. Md. Nahid Hasan </t>
  </si>
  <si>
    <t xml:space="preserve">Ar. Mohammad Hasan Imam </t>
  </si>
  <si>
    <t xml:space="preserve">Ar. Moushumi Ahmed </t>
  </si>
  <si>
    <t xml:space="preserve">Ar. Md. Emdadul Habib </t>
  </si>
  <si>
    <t xml:space="preserve">Ar. Anwarul Islam Khan </t>
  </si>
  <si>
    <t xml:space="preserve">Ar. Suriti Tassannum </t>
  </si>
  <si>
    <t xml:space="preserve">Ar. Mohammad Mamunur Rasheed </t>
  </si>
  <si>
    <t xml:space="preserve">Ar. Masud Ur Rashid </t>
  </si>
  <si>
    <t xml:space="preserve">Ar. Selim Altaf Biplob </t>
  </si>
  <si>
    <t xml:space="preserve">Ar. Syed Abdul Halim </t>
  </si>
  <si>
    <t xml:space="preserve">Ar. Jalal Ahmed </t>
  </si>
  <si>
    <t xml:space="preserve">Ar. Mrinmoy Adhikary </t>
  </si>
  <si>
    <t>Ar. Al Numan Md. Yunus</t>
  </si>
  <si>
    <t xml:space="preserve">Ar. Mainul Quader Tito </t>
  </si>
  <si>
    <t xml:space="preserve">Ar. Kawsary Perveen </t>
  </si>
  <si>
    <t xml:space="preserve">Ar. A.K.M Lutful Kabir </t>
  </si>
  <si>
    <t xml:space="preserve">Ar. Hasina Shams </t>
  </si>
  <si>
    <t xml:space="preserve">Ar. Muhammed Miraz Ur Rahman </t>
  </si>
  <si>
    <t xml:space="preserve">Ar. Md. Aminul Islam </t>
  </si>
  <si>
    <t xml:space="preserve">Ar. Mahtab Hussain Siddique </t>
  </si>
  <si>
    <t xml:space="preserve">Ar. Shaila Joarder </t>
  </si>
  <si>
    <t xml:space="preserve">Ar. Mohammed Razaoull Karim </t>
  </si>
  <si>
    <t xml:space="preserve">Ar. Bayejid Mahbub Khondker </t>
  </si>
  <si>
    <t xml:space="preserve">Ar. Oli Mahmud </t>
  </si>
  <si>
    <t xml:space="preserve">Ar. Saumen Hazra </t>
  </si>
  <si>
    <t>Ar. Md. Abdus Salam</t>
  </si>
  <si>
    <t xml:space="preserve">Ar. Shahidul Hasan Azad </t>
  </si>
  <si>
    <t xml:space="preserve">Ar. Sohail M Shakoor </t>
  </si>
  <si>
    <t xml:space="preserve">Ar. Md. Mobinul Alam </t>
  </si>
  <si>
    <t xml:space="preserve">Ar. Abu Hena Md. Zia Uddin </t>
  </si>
  <si>
    <t xml:space="preserve">Ar. Shakhawat Tanvir Hossain </t>
  </si>
  <si>
    <t xml:space="preserve">Ar. Riad Rouf </t>
  </si>
  <si>
    <t xml:space="preserve">Ar. Khandoker Abdal Hossain </t>
  </si>
  <si>
    <t xml:space="preserve">Ar. Sarawat Iqbal </t>
  </si>
  <si>
    <t xml:space="preserve">Ar. A.K.M. Quamrul Hasan </t>
  </si>
  <si>
    <t xml:space="preserve">Ar. Kazi Fida Islam </t>
  </si>
  <si>
    <t xml:space="preserve">Ar. Hasan Mahmud </t>
  </si>
  <si>
    <t xml:space="preserve">Ar. Mohammad Fazlul Quader </t>
  </si>
  <si>
    <t xml:space="preserve">Ar. Tahmina Rumi </t>
  </si>
  <si>
    <t xml:space="preserve">Ar. Mukhtar Ahmed </t>
  </si>
  <si>
    <t xml:space="preserve">Ar.Razib Hassan Chowdhury </t>
  </si>
  <si>
    <t xml:space="preserve">Ar. Rafiul Alam  </t>
  </si>
  <si>
    <t xml:space="preserve">Ar. Mobin Uddin Mohammed Helaly </t>
  </si>
  <si>
    <t xml:space="preserve">Ar. Saiful Hafiz </t>
  </si>
  <si>
    <t xml:space="preserve">Ar. Ashik Vaskor Mannan </t>
  </si>
  <si>
    <t xml:space="preserve">Ar. S. M. Hasan Kabir </t>
  </si>
  <si>
    <t xml:space="preserve">Ar. Mohammad Maksumul Hoque </t>
  </si>
  <si>
    <t xml:space="preserve">Ar. Md. Mizanur Rahman </t>
  </si>
  <si>
    <t xml:space="preserve">Ar.Abul Bashar Md. Shamsuzzaman </t>
  </si>
  <si>
    <t xml:space="preserve">Ar. Patrick D’Rozario </t>
  </si>
  <si>
    <t xml:space="preserve">Ar. Md. Raisul Rafi Shaon </t>
  </si>
  <si>
    <t xml:space="preserve">Ar. Md. Rafiq Azam </t>
  </si>
  <si>
    <t xml:space="preserve">Ar. D.S. Fawad Hyder </t>
  </si>
  <si>
    <t xml:space="preserve">Ar. Sharif Uddin Ahammed </t>
  </si>
  <si>
    <t xml:space="preserve">Ar. Tarek Md. Saidul Islam </t>
  </si>
  <si>
    <t xml:space="preserve">Ar. Muhammad Moniruzzaman </t>
  </si>
  <si>
    <t xml:space="preserve">Ar. Enamul Karim </t>
  </si>
  <si>
    <t xml:space="preserve">Ar. Mohammad Asaduzzaman Chowdhury </t>
  </si>
  <si>
    <t xml:space="preserve">Ar. Shahla Karim Kabir </t>
  </si>
  <si>
    <t xml:space="preserve">Ar. Shaheen Malik </t>
  </si>
  <si>
    <t xml:space="preserve">Ar. Shakoor Majid </t>
  </si>
  <si>
    <t xml:space="preserve">Ar. Nurur Rahman Khan </t>
  </si>
  <si>
    <t xml:space="preserve">Ar. Tarique Hasan </t>
  </si>
  <si>
    <t xml:space="preserve">Ar. Md. Tareq Abdullah </t>
  </si>
  <si>
    <t xml:space="preserve">Ar. Md. Maruf Hossain Khan </t>
  </si>
  <si>
    <t xml:space="preserve">Ar. Mahboob‐E‐Sobhan Chowdhury </t>
  </si>
  <si>
    <t xml:space="preserve">Ar. Amit Kumar Saha </t>
  </si>
  <si>
    <t xml:space="preserve">Ar. Arifa Akhter </t>
  </si>
  <si>
    <t xml:space="preserve">Ar. Shahzia Islam </t>
  </si>
  <si>
    <t xml:space="preserve">Ar. Mohammad Foyez Ullah </t>
  </si>
  <si>
    <t xml:space="preserve">Ar. Khan Mohammed Mustapha Khalid </t>
  </si>
  <si>
    <t xml:space="preserve">Ar. Dewan Shamsul Arif </t>
  </si>
  <si>
    <t xml:space="preserve">Ar. Md. Ishtiaque Zahir </t>
  </si>
  <si>
    <t xml:space="preserve">Ar. M. Wahid Asif </t>
  </si>
  <si>
    <t>C-018</t>
  </si>
  <si>
    <t>H-103</t>
  </si>
  <si>
    <t>K-104</t>
  </si>
  <si>
    <t>C-021</t>
  </si>
  <si>
    <t>K-022</t>
  </si>
  <si>
    <t>N-024</t>
  </si>
  <si>
    <t>K-106</t>
  </si>
  <si>
    <t>M-090</t>
  </si>
  <si>
    <t>S-014</t>
  </si>
  <si>
    <t>A-101</t>
  </si>
  <si>
    <t>I-047</t>
  </si>
  <si>
    <t>C-036</t>
  </si>
  <si>
    <t>U-006</t>
  </si>
  <si>
    <t>L-007</t>
  </si>
  <si>
    <t>B-040</t>
  </si>
  <si>
    <t>A-182</t>
  </si>
  <si>
    <t>M-084</t>
  </si>
  <si>
    <t>J-016</t>
  </si>
  <si>
    <t>I-075</t>
  </si>
  <si>
    <t>A-180</t>
  </si>
  <si>
    <t>A-143</t>
  </si>
  <si>
    <t>M-012</t>
  </si>
  <si>
    <t>B-044</t>
  </si>
  <si>
    <t>S-135</t>
  </si>
  <si>
    <t>A-198</t>
  </si>
  <si>
    <t>H-172</t>
  </si>
  <si>
    <t>S-111</t>
  </si>
  <si>
    <t>M-116</t>
  </si>
  <si>
    <t>H-013</t>
  </si>
  <si>
    <t>S-118</t>
  </si>
  <si>
    <t>H-209</t>
  </si>
  <si>
    <t>E-008</t>
  </si>
  <si>
    <t>I‐020</t>
  </si>
  <si>
    <t>I‐028</t>
  </si>
  <si>
    <t>N‐029</t>
  </si>
  <si>
    <t>S‐062</t>
  </si>
  <si>
    <t>S‐155</t>
  </si>
  <si>
    <t>K‐108</t>
  </si>
  <si>
    <t>A‐040</t>
  </si>
  <si>
    <t>S‐017</t>
  </si>
  <si>
    <t>K‐056</t>
  </si>
  <si>
    <t>A‐194</t>
  </si>
  <si>
    <t>H‐011</t>
  </si>
  <si>
    <t>H‐136</t>
  </si>
  <si>
    <t>I‐019</t>
  </si>
  <si>
    <t>J‐014</t>
  </si>
  <si>
    <t>A‐010</t>
  </si>
  <si>
    <t>F‐012</t>
  </si>
  <si>
    <t>C‐069</t>
  </si>
  <si>
    <t>S‐067</t>
  </si>
  <si>
    <t>AW‐007</t>
  </si>
  <si>
    <t>S‐063</t>
  </si>
  <si>
    <t>R‐134</t>
  </si>
  <si>
    <t>C‐031</t>
  </si>
  <si>
    <t>A‐028</t>
  </si>
  <si>
    <t>S‐075</t>
  </si>
  <si>
    <t>K‐047</t>
  </si>
  <si>
    <t>A‐059</t>
  </si>
  <si>
    <t>I‐061</t>
  </si>
  <si>
    <t>M‐046</t>
  </si>
  <si>
    <t>I‐044</t>
  </si>
  <si>
    <t>K‐027</t>
  </si>
  <si>
    <t>N‐040</t>
  </si>
  <si>
    <t>H‐186</t>
  </si>
  <si>
    <t>I‐037</t>
  </si>
  <si>
    <t>A‐159</t>
  </si>
  <si>
    <t>H‐155</t>
  </si>
  <si>
    <t>K‐083</t>
  </si>
  <si>
    <t>T‐022</t>
  </si>
  <si>
    <t>R‐089</t>
  </si>
  <si>
    <t>R‐104</t>
  </si>
  <si>
    <t>B‐025</t>
  </si>
  <si>
    <t>H‐233</t>
  </si>
  <si>
    <t>A‐036</t>
  </si>
  <si>
    <t>A‐121</t>
  </si>
  <si>
    <t>Y‐008</t>
  </si>
  <si>
    <t>T‐006</t>
  </si>
  <si>
    <t>P‐011</t>
  </si>
  <si>
    <t>K‐065</t>
  </si>
  <si>
    <t>S‐097</t>
  </si>
  <si>
    <t>R‐087</t>
  </si>
  <si>
    <t>I‐051</t>
  </si>
  <si>
    <t>S‐101</t>
  </si>
  <si>
    <t>J‐013</t>
  </si>
  <si>
    <t>K‐132</t>
  </si>
  <si>
    <t>K‐077</t>
  </si>
  <si>
    <t>M‐059</t>
  </si>
  <si>
    <t>H‐109</t>
  </si>
  <si>
    <t>S‐047</t>
  </si>
  <si>
    <t>H‐045</t>
  </si>
  <si>
    <t>S‐021</t>
  </si>
  <si>
    <t>A‐116</t>
  </si>
  <si>
    <t>U‐005</t>
  </si>
  <si>
    <t>H‐107</t>
  </si>
  <si>
    <t>R‐061</t>
  </si>
  <si>
    <t>H‐133</t>
  </si>
  <si>
    <t>I‐091</t>
  </si>
  <si>
    <t>H‐071</t>
  </si>
  <si>
    <t>I‐060</t>
  </si>
  <si>
    <t>H‐090</t>
  </si>
  <si>
    <t>Q‐004</t>
  </si>
  <si>
    <t>R‐105</t>
  </si>
  <si>
    <t>A‐023</t>
  </si>
  <si>
    <t>C‐0048</t>
  </si>
  <si>
    <t>A‐047</t>
  </si>
  <si>
    <t>H‐134</t>
  </si>
  <si>
    <t>H‐055</t>
  </si>
  <si>
    <t>M‐070</t>
  </si>
  <si>
    <t>K‐030</t>
  </si>
  <si>
    <t>H‐150</t>
  </si>
  <si>
    <t>R‐097</t>
  </si>
  <si>
    <t>S‐027</t>
  </si>
  <si>
    <t>R‐135</t>
  </si>
  <si>
    <t>S‐089</t>
  </si>
  <si>
    <t>A‐055</t>
  </si>
  <si>
    <t>H‐056</t>
  </si>
  <si>
    <t>A‐137</t>
  </si>
  <si>
    <t>I‐081</t>
  </si>
  <si>
    <t>M‐086</t>
  </si>
  <si>
    <t>K‐058</t>
  </si>
  <si>
    <t>C‐040</t>
  </si>
  <si>
    <t>K‐050</t>
  </si>
  <si>
    <t>M‐009</t>
  </si>
  <si>
    <t>M‐031</t>
  </si>
  <si>
    <t>K‐049</t>
  </si>
  <si>
    <t>H‐097</t>
  </si>
  <si>
    <t>A‐236</t>
  </si>
  <si>
    <t>K‐073</t>
  </si>
  <si>
    <t>C‐025</t>
  </si>
  <si>
    <t>S‐077</t>
  </si>
  <si>
    <t>A‐120</t>
  </si>
  <si>
    <t>I‐023</t>
  </si>
  <si>
    <t>U‐008</t>
  </si>
  <si>
    <t>K‐037</t>
  </si>
  <si>
    <t>A‐079</t>
  </si>
  <si>
    <t>Z‐011</t>
  </si>
  <si>
    <t>A‐117</t>
  </si>
  <si>
    <t xml:space="preserve">Managing Director </t>
  </si>
  <si>
    <t xml:space="preserve">Principal Architect </t>
  </si>
  <si>
    <t xml:space="preserve">Architect </t>
  </si>
  <si>
    <t xml:space="preserve">Partner Architect </t>
  </si>
  <si>
    <t xml:space="preserve">Chairman </t>
  </si>
  <si>
    <t xml:space="preserve">Partner </t>
  </si>
  <si>
    <t xml:space="preserve">Proprietor </t>
  </si>
  <si>
    <t xml:space="preserve">Chief Architect </t>
  </si>
  <si>
    <t xml:space="preserve">CEO/Proprietor </t>
  </si>
  <si>
    <t xml:space="preserve">CEO &amp; Proprietor </t>
  </si>
  <si>
    <t xml:space="preserve">Principal Architect &amp; CEO </t>
  </si>
  <si>
    <t xml:space="preserve">Managing Partner </t>
  </si>
  <si>
    <t xml:space="preserve">Share Holder </t>
  </si>
  <si>
    <t xml:space="preserve">Principal Architect &amp; Managing Director </t>
  </si>
  <si>
    <t xml:space="preserve">Founder &amp; Lead Architect </t>
  </si>
  <si>
    <t>Principal Architect</t>
  </si>
  <si>
    <t xml:space="preserve"> Proprietor</t>
  </si>
  <si>
    <t xml:space="preserve"> Managing Director </t>
  </si>
  <si>
    <t xml:space="preserve"> Principal Architect </t>
  </si>
  <si>
    <t xml:space="preserve"> Architect &amp; Partner </t>
  </si>
  <si>
    <t xml:space="preserve"> Chairman </t>
  </si>
  <si>
    <t>Managing Director</t>
  </si>
  <si>
    <t>Proprietor &amp; Principal Architect</t>
  </si>
  <si>
    <t xml:space="preserve"> CEO </t>
  </si>
  <si>
    <t xml:space="preserve"> Managing Partner </t>
  </si>
  <si>
    <t xml:space="preserve"> Partner </t>
  </si>
  <si>
    <t xml:space="preserve"> Managing Director &amp; </t>
  </si>
  <si>
    <t xml:space="preserve"> Principal Architect</t>
  </si>
  <si>
    <t xml:space="preserve"> Managing Partner</t>
  </si>
  <si>
    <t xml:space="preserve"> President &amp; Principal Architect </t>
  </si>
  <si>
    <t xml:space="preserve"> Proprietor </t>
  </si>
  <si>
    <t xml:space="preserve"> Principal </t>
  </si>
  <si>
    <t xml:space="preserve"> Partner</t>
  </si>
  <si>
    <t xml:space="preserve"> Director</t>
  </si>
  <si>
    <t xml:space="preserve"> CEO &amp; Sr. Architect</t>
  </si>
  <si>
    <t xml:space="preserve"> Managing Director</t>
  </si>
  <si>
    <t xml:space="preserve">Director </t>
  </si>
  <si>
    <t xml:space="preserve">IAB Member Architect 0 Architectural Graduate 0 Total 0 </t>
  </si>
  <si>
    <t xml:space="preserve">IAB Member Architect 2 Architectural Graduate 0 Total 2 </t>
  </si>
  <si>
    <t xml:space="preserve">IAB Member Architect 1 Architectural Graduate 6 Total 7 </t>
  </si>
  <si>
    <t>IAB Member Architect 4 Architectural Graduate 0 Total 04</t>
  </si>
  <si>
    <t xml:space="preserve">IAB Member Architect 7 Architectural Graduate 9 Total 16 </t>
  </si>
  <si>
    <t>IAB Member Architect 7 Architectural Graduate 0 Total 7</t>
  </si>
  <si>
    <t>IAB Member Architect 1 Architectural Graduate 0 Total 1</t>
  </si>
  <si>
    <t>IAB Member Architect 7 Architectural Graduate 3 Total 10</t>
  </si>
  <si>
    <t>IAB Member Architect 0 Architectural Graduate 0 Total 0</t>
  </si>
  <si>
    <t>IAB</t>
  </si>
  <si>
    <t>AG</t>
  </si>
  <si>
    <t>Total</t>
  </si>
  <si>
    <t xml:space="preserve">IAB Member Architect 5 Architectural Graduate 15 Total 20 </t>
  </si>
  <si>
    <t xml:space="preserve">IAB Member Architect 2 Architectural Graduate 17 Total 19 </t>
  </si>
  <si>
    <t xml:space="preserve">IAB Member Architect 2 Architectural Graduate 7 Total 9 </t>
  </si>
  <si>
    <t xml:space="preserve">IAB Member Architect 7 Architectural Graduate 5 Total 12 </t>
  </si>
  <si>
    <t xml:space="preserve">IAB Member Architect 6 Architectural Graduate 12 Total 18 </t>
  </si>
  <si>
    <t xml:space="preserve">IAB Member Architect 3 Architectural Graduate 3 Total 6 </t>
  </si>
  <si>
    <t xml:space="preserve">IAB Member Architect 4 Architectural Graduate 5 Total 9 </t>
  </si>
  <si>
    <t xml:space="preserve">IAB Member Architect 1 Architectural Graduate 2 Total 3 </t>
  </si>
  <si>
    <t>IAB Member Architect 6 Architectural Graduate 9 Total 15</t>
  </si>
  <si>
    <t>IAB Member Architect 3 Architectural Graduate 2 Total 5</t>
  </si>
  <si>
    <t>IAB Member Architect 10 Architectural Graduate 3 Total 13</t>
  </si>
  <si>
    <t>IAB Member Architect 3 Architectural Graduate 1 Total 4</t>
  </si>
  <si>
    <t>IAB Member Architect 2 Architectural Graduate 12 Total 14</t>
  </si>
  <si>
    <t>IAB Member Architect 2 Architectural Graduate 4 Total 6</t>
  </si>
  <si>
    <t xml:space="preserve">IAB Member Architect 5 Architectural Graduate 1 Total 6 </t>
  </si>
  <si>
    <t xml:space="preserve">IAB Member Architect 3 Architectural Graduate 7 Total 10 </t>
  </si>
  <si>
    <t xml:space="preserve">IAB Member Architect 6 Architectural Graduate 1 Total 7 </t>
  </si>
  <si>
    <t xml:space="preserve">IAB Member Architect 7 Architectural Graduate 1 Total 8 </t>
  </si>
  <si>
    <t>IAB Member Architect 13 Architectural Graduate 3 Total 16</t>
  </si>
  <si>
    <t>IAB Member Architect 1 Architectural Graduate 2 Total 3</t>
  </si>
  <si>
    <t xml:space="preserve">IAB Member Architect 10 Architectural Graduate 0 Total 10 </t>
  </si>
  <si>
    <t xml:space="preserve">IAB Member Architect 5 Architectural Graduate 18 Total 23 </t>
  </si>
  <si>
    <t xml:space="preserve">IAB Member Architect 5 Architectural Graduate Total 5 </t>
  </si>
  <si>
    <t xml:space="preserve">IAB Member Architect 0 Architectural Graduate 0Total 0 </t>
  </si>
  <si>
    <t>IAB Member Architect 4 Architectural Graduate 3 Total 7</t>
  </si>
  <si>
    <t xml:space="preserve">IAB Member Architect 21 Architectural Graduate 46 Total 67 </t>
  </si>
  <si>
    <t xml:space="preserve">IAB Member Architect 3 Architectural Graduate 57 Total 60 </t>
  </si>
  <si>
    <t xml:space="preserve">IAB Member Architect 7 Architectural Graduate 23 Total 30 </t>
  </si>
  <si>
    <t xml:space="preserve">IAB Member Architect 6 Architectural Graduate 4 Total 10 </t>
  </si>
  <si>
    <t xml:space="preserve">IAB Member Architect 6 Architectural Graduate 5 Total 11 </t>
  </si>
  <si>
    <t xml:space="preserve">IAB Member Architect 5 Architectural Graduate 6 Total 11 </t>
  </si>
  <si>
    <t xml:space="preserve">IAB Member Architect 0 Architectural Graduate 0 Total 1 </t>
  </si>
  <si>
    <t xml:space="preserve">IAB Member Architect 4 Architectural Graduate 6 Total 10 </t>
  </si>
  <si>
    <t xml:space="preserve">IAB Member Architect 2 Architectural Graduate 8 Total 10 </t>
  </si>
  <si>
    <t xml:space="preserve">IAB Member Architect 3 Architectural Graduate 9 Total 12 </t>
  </si>
  <si>
    <t xml:space="preserve">IAB Member Architect 12 Architectural Graduate 14 Total 26 </t>
  </si>
  <si>
    <t xml:space="preserve">IAB Member Architect 9 Architectural Graduate 5 Total 14 </t>
  </si>
  <si>
    <t xml:space="preserve">IAB Member Architect 5 Architectural Graduate 2 Total 7 </t>
  </si>
  <si>
    <t xml:space="preserve">IAB Member Architect 4 Architectural Graduate 7 Total 11 </t>
  </si>
  <si>
    <t xml:space="preserve">IAB Member Architect 4 Architectural Graduate 9 Total 13 </t>
  </si>
  <si>
    <t xml:space="preserve">IAB Member Architect 3 Architectural Graduate 4 Total 7 </t>
  </si>
  <si>
    <t>IAB Member Architect 14 Architectural Graduate 12 Total 26</t>
  </si>
  <si>
    <t>IAB Member Architect 5 Architectural Graduate 0 Total 5</t>
  </si>
  <si>
    <t>IAB Member Architect 5 Architectural Graduate 2 Total 7</t>
  </si>
  <si>
    <t>IAB Member Architect 3 Architectural Graduate 9 Total 12</t>
  </si>
  <si>
    <t>IAB Member Architect 6 Architectural Graduate 4 Total 10</t>
  </si>
  <si>
    <t xml:space="preserve">IAB Member Architect 3 Architectural Graduate 6 Total 9 </t>
  </si>
  <si>
    <t xml:space="preserve">IAB Member Architect 15 Architectural Graduate 4 Total 19 </t>
  </si>
  <si>
    <t xml:space="preserve">IAB Member Architect 23 Architectural Graduate 04 Total 27 </t>
  </si>
  <si>
    <t xml:space="preserve">IAB Member Architect 5 Architectural Graduate 0 Total 5 </t>
  </si>
  <si>
    <t xml:space="preserve">IAB Member Architect 03 Architectural Graduate 0 Total 03 </t>
  </si>
  <si>
    <t xml:space="preserve"> CEO/Proprietor </t>
  </si>
  <si>
    <t xml:space="preserve"> Sr. Partner </t>
  </si>
  <si>
    <t xml:space="preserve"> Proprietor &amp; Principal Architect </t>
  </si>
  <si>
    <t>Director</t>
  </si>
  <si>
    <t>Managing Partner</t>
  </si>
  <si>
    <t xml:space="preserve"> CEO &amp; Principal Architect</t>
  </si>
  <si>
    <t xml:space="preserve"> Partner Architect</t>
  </si>
  <si>
    <t xml:space="preserve">Chairman &amp; Principal Architect </t>
  </si>
  <si>
    <t>Sr. Architect</t>
  </si>
  <si>
    <t xml:space="preserve"> Proprietor &amp; Managing Partner</t>
  </si>
  <si>
    <t xml:space="preserve"> Principal Architect &amp; Partner </t>
  </si>
  <si>
    <t xml:space="preserve"> Architect Partner</t>
  </si>
  <si>
    <t xml:space="preserve"> Chief Executive </t>
  </si>
  <si>
    <t xml:space="preserve"> Chief Architect </t>
  </si>
  <si>
    <t xml:space="preserve"> Principal Architect &amp; CEO</t>
  </si>
  <si>
    <t>CEO</t>
  </si>
  <si>
    <t xml:space="preserve">CEO </t>
  </si>
  <si>
    <t xml:space="preserve">Architect Partner </t>
  </si>
  <si>
    <t>No Designation</t>
  </si>
  <si>
    <t>NoWebsite</t>
  </si>
  <si>
    <t>www.basatikalpa.com</t>
  </si>
  <si>
    <t>www.binyashltd.com</t>
  </si>
  <si>
    <t>www.bksandassociates.com</t>
  </si>
  <si>
    <t>www.37bridge.net</t>
  </si>
  <si>
    <t>cocreate@suvastu.com.bd</t>
  </si>
  <si>
    <t>www.deshupodesh.com</t>
  </si>
  <si>
    <t>www.designvision.com.bd</t>
  </si>
  <si>
    <t>www.domusbdarchitects.com</t>
  </si>
  <si>
    <t>www.dehsarworks.com</t>
  </si>
  <si>
    <t>www.dwg‐office.com</t>
  </si>
  <si>
    <t>qazimarif2012@gmail.com,principal@envision‐arch.org</t>
  </si>
  <si>
    <t>www.fourthdimensionbd.com</t>
  </si>
  <si>
    <t>www.gka‐bd.com</t>
  </si>
  <si>
    <t>www.studioinarch.com.bd</t>
  </si>
  <si>
    <t>www.khetro.com</t>
  </si>
  <si>
    <t>www.khettraarchitects.com</t>
  </si>
  <si>
    <t>https://www.facebook.com/K2AHArchitects</t>
  </si>
  <si>
    <t>www.nayreetarchitects.com</t>
  </si>
  <si>
    <t>www.pracheesthapati.com</t>
  </si>
  <si>
    <t>www.profilelimited.com</t>
  </si>
  <si>
    <t>www.pulbd.com</t>
  </si>
  <si>
    <t>www.pronayon.com</t>
  </si>
  <si>
    <t>www.reincarnation‐bd.com</t>
  </si>
  <si>
    <t>www.silt.com.bd</t>
  </si>
  <si>
    <t>www.sthapotik.com</t>
  </si>
  <si>
    <t>www.studiodhakaarchitects.com</t>
  </si>
  <si>
    <t>www.tknrk.com</t>
  </si>
  <si>
    <t>www.volumezeroltd.com</t>
  </si>
  <si>
    <t xml:space="preserve">Office Address: 137,, 5th Floor, Jahanara Garden, Green Road, Dhaka-1205 </t>
  </si>
  <si>
    <t xml:space="preserve">Office Address: 70/1, VIP Road, Naya Paltan, Dhaka‐1000 </t>
  </si>
  <si>
    <t xml:space="preserve">Office Address: 75 Indera Road, Metro Garden, Ground Floor, Flat‐GC, Farm Gate, Dhaka‐1215 </t>
  </si>
  <si>
    <t xml:space="preserve">Office Address: 6/10, 1st Floor,, Block‐A, Lalmatia, Dhaka </t>
  </si>
  <si>
    <t>Office Address: House‐14, Road‐9, Sector‐4, Uttara, Dhaka</t>
  </si>
  <si>
    <t xml:space="preserve">Office Address: House 18, Road 6, Gulshan‐1 , Dhaka 1213. </t>
  </si>
  <si>
    <t xml:space="preserve">Office Address: 539, Baitul Aman Housing Society, Road‐12, P.S. Adabor, Mohammedpur, Dhaka‐1207 </t>
  </si>
  <si>
    <t xml:space="preserve">Office Address: H‐78,Road 11, Sector 13, Uttara ,Dhaka 1230 </t>
  </si>
  <si>
    <t xml:space="preserve">Office Address: 3/3, North Road, (4th Floor), Dhanmondi, Dhaka‐1205 </t>
  </si>
  <si>
    <t>Naya Paltan</t>
  </si>
  <si>
    <t>Farm Gate</t>
  </si>
  <si>
    <t xml:space="preserve">Gulshan‐1 </t>
  </si>
  <si>
    <t>Mohammedpur</t>
  </si>
  <si>
    <t xml:space="preserve">Uttara </t>
  </si>
  <si>
    <t xml:space="preserve">House#29-31, Road#18, Sector#7, Uttara, Dhaka 1230 </t>
  </si>
  <si>
    <t>32/D, Road-10, Banani, Dhaka</t>
  </si>
  <si>
    <t xml:space="preserve">137,, 5th Floor, Jahanara Garden, Green Road, Dhaka-1205 </t>
  </si>
  <si>
    <t xml:space="preserve">70/1, VIP Road, Naya Paltan, Dhaka‐1000 </t>
  </si>
  <si>
    <t xml:space="preserve">75 Indera Road, Metro Garden, Ground Floor, Flat‐GC, Farm Gate, Dhaka‐1215 </t>
  </si>
  <si>
    <t>House‐14, Road‐9, Sector‐4, Uttara, Dhaka</t>
  </si>
  <si>
    <t xml:space="preserve">6/10, 1st Floor,, Block‐A, Lalmatia, Dhaka </t>
  </si>
  <si>
    <t xml:space="preserve">6/2, Block‐B, 1st Floor, Lalmatia, Dhaka‐1207  </t>
  </si>
  <si>
    <t>Apt: C1, 1st Floor, Rabbee House, CEN(B)11, Road 99, Gulshan 2, Dhaka‐1212</t>
  </si>
  <si>
    <t xml:space="preserve">House 18, Road 6, Gulshan‐1 , Dhaka 1213. </t>
  </si>
  <si>
    <t xml:space="preserve">539, Baitul Aman Housing Society, Road‐12, P.S. Adabor, Mohammedpur, Dhaka‐1207 </t>
  </si>
  <si>
    <t xml:space="preserve">H‐78,Road 11, Sector 13, Uttara ,Dhaka 1230 </t>
  </si>
  <si>
    <t xml:space="preserve">3/3, North Road, (4th Floor), Dhanmondi, Dhaka‐1205 </t>
  </si>
  <si>
    <t xml:space="preserve">211/1, Elephant Road, Dhaka‐1205   </t>
  </si>
  <si>
    <t>House‐211, (2nd &amp; 3rd), Lane‐13, Lake Road, New DOHS, Mohakhali, Dhaka‐1206</t>
  </si>
  <si>
    <t xml:space="preserve">Level‐05, A K Complex, 19‐Green Road, Dhaka‐1205 </t>
  </si>
  <si>
    <t xml:space="preserve">BINYASH (Est-2005) </t>
  </si>
  <si>
    <t>Web</t>
  </si>
  <si>
    <t>+88 01912888015,
+88 02‐8143471</t>
  </si>
  <si>
    <t>+88 01711433431,
+88 02‐9890003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</si>
</sst>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1"/>
      <color rgb="FF000000"/>
      <name val="Calibri"/>
      <family val="2"/>
    </font>
    <font>
      <u/>
      <sz val="10"/>
      <color theme="10"/>
      <name val="Times New Roman"/>
      <charset val="204"/>
    </font>
    <font>
      <sz val="1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7" fillId="0" borderId="4" xfId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/>
    </xf>
    <xf numFmtId="0" fontId="8" fillId="2" borderId="1" xfId="1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oyez@volumezeroltd.com,%20Contact" TargetMode="External"/><Relationship Id="rId3" Type="http://schemas.openxmlformats.org/officeDocument/2006/relationships/hyperlink" Target="mailto:tarique.37@gmail.com" TargetMode="External"/><Relationship Id="rId7" Type="http://schemas.openxmlformats.org/officeDocument/2006/relationships/hyperlink" Target="mailto:hossan_0047@yahioo.com,%20Contact" TargetMode="External"/><Relationship Id="rId2" Type="http://schemas.openxmlformats.org/officeDocument/2006/relationships/hyperlink" Target="mailto:akriti.si@gmail.com%20Contact:" TargetMode="External"/><Relationship Id="rId1" Type="http://schemas.openxmlformats.org/officeDocument/2006/relationships/hyperlink" Target="mailto:mail@abashan.com%20Contact:" TargetMode="External"/><Relationship Id="rId6" Type="http://schemas.openxmlformats.org/officeDocument/2006/relationships/hyperlink" Target="mailto:info@artisanbd.com,%20Contact" TargetMode="External"/><Relationship Id="rId5" Type="http://schemas.openxmlformats.org/officeDocument/2006/relationships/hyperlink" Target="mailto:mail@archsel.com,%20Contact" TargetMode="External"/><Relationship Id="rId10" Type="http://schemas.openxmlformats.org/officeDocument/2006/relationships/hyperlink" Target="mailto:mail.awpl@yahoo.com%20%20%20%20%20%20%20%20%20%20%20%20%20%20%20%20%20%20%20%20%20%20%20%20%20%20%20%20%20%20%20%20%20%20%20%20%20%20%20%20%20%20%20%20%20%20%20%20%20%20%20%20%20%20%20%20%20%20%20%20%20%20%20%20%20%20%20%20%20%20%20%20%20Contact:%20+88&#8208;02&#8208;9849303,%20+88&#8208;02&#8208;9849317" TargetMode="External"/><Relationship Id="rId4" Type="http://schemas.openxmlformats.org/officeDocument/2006/relationships/hyperlink" Target="mailto:archiworks.bd@hotmail.com,%20Contact" TargetMode="External"/><Relationship Id="rId9" Type="http://schemas.openxmlformats.org/officeDocument/2006/relationships/hyperlink" Target="mailto:mail@jaarchitects.com.bd%20%20%20%20Contact:%20+88&#8208;02&#8208;9889196,%2098873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udiodhaka.com/" TargetMode="External"/><Relationship Id="rId2" Type="http://schemas.openxmlformats.org/officeDocument/2006/relationships/hyperlink" Target="http://www.volumezeroltd.com/" TargetMode="External"/><Relationship Id="rId1" Type="http://schemas.openxmlformats.org/officeDocument/2006/relationships/hyperlink" Target="http://www.stylelivingbd.com/" TargetMode="External"/><Relationship Id="rId6" Type="http://schemas.openxmlformats.org/officeDocument/2006/relationships/hyperlink" Target="http://www.archiworks.bd.wix.com/Home" TargetMode="External"/><Relationship Id="rId5" Type="http://schemas.openxmlformats.org/officeDocument/2006/relationships/hyperlink" Target="http://www.studioecotecture.com/" TargetMode="External"/><Relationship Id="rId4" Type="http://schemas.openxmlformats.org/officeDocument/2006/relationships/hyperlink" Target="http://www.systemarchitectsb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6B3C-913A-4978-ABCD-557E92D90EF5}">
  <dimension ref="B2:L1331"/>
  <sheetViews>
    <sheetView topLeftCell="A328" workbookViewId="0">
      <selection activeCell="D348" sqref="D348"/>
    </sheetView>
  </sheetViews>
  <sheetFormatPr defaultRowHeight="12.9" x14ac:dyDescent="0.35"/>
  <cols>
    <col min="2" max="2" width="98.81640625" customWidth="1"/>
    <col min="3" max="3" width="13.81640625" customWidth="1"/>
    <col min="4" max="4" width="8.08984375" customWidth="1"/>
    <col min="5" max="5" width="19.453125" customWidth="1"/>
    <col min="6" max="6" width="18" customWidth="1"/>
    <col min="7" max="7" width="39.36328125" customWidth="1"/>
    <col min="8" max="8" width="14.54296875" customWidth="1"/>
    <col min="9" max="9" width="8.81640625" customWidth="1"/>
    <col min="10" max="10" width="24.90625" customWidth="1"/>
    <col min="11" max="11" width="20.1796875" customWidth="1"/>
  </cols>
  <sheetData>
    <row r="2" spans="2:12" x14ac:dyDescent="0.35">
      <c r="B2" s="2"/>
    </row>
    <row r="3" spans="2:12" x14ac:dyDescent="0.35">
      <c r="B3" s="3" t="s">
        <v>0</v>
      </c>
      <c r="C3">
        <v>1</v>
      </c>
      <c r="D3" s="4" t="str" cm="1">
        <f t="array" ref="D3:L3">TRANSPOSE(B3:B11)</f>
        <v xml:space="preserve">IAB-RP-A01 </v>
      </c>
      <c r="E3" t="str">
        <v>ABASHAN UPODESHTA LIMITED (Est-1996)</v>
      </c>
      <c r="F3" t="str">
        <v xml:space="preserve">Office Address: Bengal Centre, Plot 2, Civil Aviation, New Airport Road, Khilkhet, Dhaka-1229 </v>
      </c>
      <c r="G3" t="str">
        <v xml:space="preserve">Email ID: mail@abashan.com </v>
      </c>
      <c r="H3" t="str">
        <v>Website : www.abashan.com Contact: +88-02-8901185, 8901180</v>
      </c>
      <c r="I3" t="str">
        <v>NAME OF PROPRIETOR/ PARTNER/ DIRECTOR(s) &amp; DESIGNATION:</v>
      </c>
      <c r="J3" t="str">
        <v xml:space="preserve">Ar. Luva Nahid Chowdhury (C-018) Managing Director </v>
      </c>
      <c r="K3" t="str">
        <v xml:space="preserve">FULL TIME TECHNICAL PERSONNEL OF THE FIRM/COMPANY: </v>
      </c>
      <c r="L3" t="str">
        <v xml:space="preserve">IAB Member Architect 3 Architectural Graduate 2 Total 5 </v>
      </c>
    </row>
    <row r="4" spans="2:12" x14ac:dyDescent="0.35">
      <c r="B4" t="s">
        <v>1</v>
      </c>
      <c r="C4">
        <v>1</v>
      </c>
    </row>
    <row r="5" spans="2:12" x14ac:dyDescent="0.35">
      <c r="B5" t="s">
        <v>2</v>
      </c>
      <c r="C5">
        <v>1</v>
      </c>
      <c r="G5" s="2"/>
    </row>
    <row r="6" spans="2:12" x14ac:dyDescent="0.35">
      <c r="B6" t="s">
        <v>3</v>
      </c>
      <c r="C6">
        <v>1</v>
      </c>
    </row>
    <row r="7" spans="2:12" x14ac:dyDescent="0.35">
      <c r="B7" t="s">
        <v>4</v>
      </c>
      <c r="C7">
        <v>1</v>
      </c>
    </row>
    <row r="8" spans="2:12" x14ac:dyDescent="0.35">
      <c r="B8" t="s">
        <v>5</v>
      </c>
      <c r="C8">
        <v>1</v>
      </c>
    </row>
    <row r="9" spans="2:12" x14ac:dyDescent="0.35">
      <c r="B9" t="s">
        <v>6</v>
      </c>
      <c r="C9">
        <v>1</v>
      </c>
    </row>
    <row r="10" spans="2:12" x14ac:dyDescent="0.35">
      <c r="B10" t="s">
        <v>7</v>
      </c>
      <c r="C10">
        <v>1</v>
      </c>
    </row>
    <row r="11" spans="2:12" x14ac:dyDescent="0.35">
      <c r="B11" t="s">
        <v>8</v>
      </c>
      <c r="C11">
        <v>1</v>
      </c>
    </row>
    <row r="12" spans="2:12" x14ac:dyDescent="0.35">
      <c r="B12" s="1" t="s">
        <v>9</v>
      </c>
      <c r="C12">
        <f>SUM(C4:C11)</f>
        <v>8</v>
      </c>
      <c r="D12" s="4" t="str" cm="1">
        <f t="array" ref="D12:L12">TRANSPOSE(B12:B20)</f>
        <v xml:space="preserve">IAB-RP-A02 </v>
      </c>
      <c r="E12" t="str">
        <v>ADS ARCHITECTS DESIGN STUDIO (Est-2005)</v>
      </c>
      <c r="F12" t="str">
        <v xml:space="preserve">Office Address: House#29-31, Road#18, Sector#7, Uttara , Dhaka 1230 </v>
      </c>
      <c r="G12" t="str">
        <v>Email ID: ads.architectstudio@gmail.com Contact: +88-02-8950536</v>
      </c>
      <c r="H12" t="str">
        <v>Website:</v>
      </c>
      <c r="I12" t="str">
        <v>NAME OF PROPRIETOR/ PARTNER/ DIRECTOR(s) &amp; DESIGNATION:</v>
      </c>
      <c r="J12" t="str">
        <v xml:space="preserve">Ar. Md. Sayedul Hasan (H-103) Principal Architect </v>
      </c>
      <c r="K12" t="str">
        <v xml:space="preserve">FULL TIME TECHNICAL PERSONNEL OF THE FIRM/COMPANY: </v>
      </c>
      <c r="L12" t="str">
        <v xml:space="preserve">IAB Member Architect 4 Architectural Graduate 1 Total 5 </v>
      </c>
    </row>
    <row r="13" spans="2:12" x14ac:dyDescent="0.35">
      <c r="B13" t="s">
        <v>10</v>
      </c>
      <c r="C13">
        <v>1</v>
      </c>
    </row>
    <row r="14" spans="2:12" x14ac:dyDescent="0.35">
      <c r="B14" t="s">
        <v>11</v>
      </c>
      <c r="C14">
        <v>1</v>
      </c>
    </row>
    <row r="15" spans="2:12" x14ac:dyDescent="0.35">
      <c r="B15" t="s">
        <v>12</v>
      </c>
      <c r="C15">
        <v>1</v>
      </c>
    </row>
    <row r="16" spans="2:12" x14ac:dyDescent="0.35">
      <c r="B16" s="2" t="s">
        <v>951</v>
      </c>
      <c r="C16">
        <v>1</v>
      </c>
    </row>
    <row r="17" spans="2:12" x14ac:dyDescent="0.35">
      <c r="B17" t="s">
        <v>5</v>
      </c>
      <c r="C17">
        <v>1</v>
      </c>
    </row>
    <row r="18" spans="2:12" x14ac:dyDescent="0.35">
      <c r="B18" t="s">
        <v>13</v>
      </c>
      <c r="C18">
        <v>1</v>
      </c>
    </row>
    <row r="19" spans="2:12" x14ac:dyDescent="0.35">
      <c r="B19" t="s">
        <v>7</v>
      </c>
      <c r="C19">
        <v>1</v>
      </c>
    </row>
    <row r="20" spans="2:12" x14ac:dyDescent="0.35">
      <c r="B20" t="s">
        <v>14</v>
      </c>
      <c r="C20">
        <v>1</v>
      </c>
    </row>
    <row r="21" spans="2:12" x14ac:dyDescent="0.35">
      <c r="B21" s="1" t="s">
        <v>15</v>
      </c>
      <c r="C21">
        <f>SUM(C13:C20)</f>
        <v>8</v>
      </c>
      <c r="D21" s="4" t="str" cm="1">
        <f t="array" ref="D21:L21">TRANSPOSE(B21:B29)</f>
        <v xml:space="preserve">IAB-RP-A03 </v>
      </c>
      <c r="E21" t="str">
        <v>AKRITY (Est-2008)</v>
      </c>
      <c r="F21" t="str">
        <v xml:space="preserve">Office Address: House-10/GA (GF), Road-2, Shyamoli, Dhaka </v>
      </c>
      <c r="G21" t="str">
        <v xml:space="preserve">Email ID: akriti.si@gmail.com, </v>
      </c>
      <c r="H21" t="str">
        <v>Website : www.akritybd.com Contact: +88-02-9111557</v>
      </c>
      <c r="I21" t="str">
        <v>NAME OF PROPRIETOR/ PARTNER/ DIRECTOR(s) &amp; DESIGNATION</v>
      </c>
      <c r="J21" t="str">
        <v xml:space="preserve">Ar. Monir Hossain Khan (K-104) Architect </v>
      </c>
      <c r="K21" t="str">
        <v xml:space="preserve">FULL TIME TECHNICAL PERSONNEL OF THE FIRM/COMPANY: </v>
      </c>
      <c r="L21" t="str">
        <v xml:space="preserve">IAB Member Architect 1 Architectural Graduate 7 Total 8 </v>
      </c>
    </row>
    <row r="22" spans="2:12" x14ac:dyDescent="0.35">
      <c r="B22" t="s">
        <v>16</v>
      </c>
      <c r="C22">
        <v>1</v>
      </c>
    </row>
    <row r="23" spans="2:12" x14ac:dyDescent="0.35">
      <c r="B23" t="s">
        <v>17</v>
      </c>
      <c r="C23">
        <v>1</v>
      </c>
    </row>
    <row r="24" spans="2:12" x14ac:dyDescent="0.35">
      <c r="B24" t="s">
        <v>18</v>
      </c>
      <c r="C24">
        <v>1</v>
      </c>
    </row>
    <row r="25" spans="2:12" x14ac:dyDescent="0.35">
      <c r="B25" t="s">
        <v>19</v>
      </c>
      <c r="C25">
        <v>1</v>
      </c>
    </row>
    <row r="26" spans="2:12" x14ac:dyDescent="0.35">
      <c r="B26" t="s">
        <v>20</v>
      </c>
      <c r="C26">
        <v>1</v>
      </c>
    </row>
    <row r="27" spans="2:12" x14ac:dyDescent="0.35">
      <c r="B27" t="s">
        <v>21</v>
      </c>
      <c r="C27">
        <v>1</v>
      </c>
    </row>
    <row r="28" spans="2:12" x14ac:dyDescent="0.35">
      <c r="B28" t="s">
        <v>7</v>
      </c>
      <c r="C28">
        <v>1</v>
      </c>
    </row>
    <row r="29" spans="2:12" x14ac:dyDescent="0.35">
      <c r="B29" t="s">
        <v>22</v>
      </c>
      <c r="C29">
        <v>1</v>
      </c>
    </row>
    <row r="30" spans="2:12" x14ac:dyDescent="0.35">
      <c r="B30" s="1" t="s">
        <v>23</v>
      </c>
      <c r="C30">
        <f>SUM(C22:C29)</f>
        <v>8</v>
      </c>
      <c r="D30" s="4" t="str" cm="1">
        <f t="array" ref="D30:L30">TRANSPOSE(B30:B38)</f>
        <v xml:space="preserve">IAB-RP-A04 </v>
      </c>
      <c r="E30" t="str">
        <v>ANWAR &amp; ASSOCIATES (Est-25/01/2006)</v>
      </c>
      <c r="F30" t="str">
        <v xml:space="preserve">Office Address: House #221(GF), Road -15, New DOHS, Mohakhali, Dhaka 1206. </v>
      </c>
      <c r="G30" t="str">
        <v>Email ID: ahaq06@yahoo.com Contact: +88-02-8837313</v>
      </c>
      <c r="H30" t="str">
        <v>Website:</v>
      </c>
      <c r="I30" t="str">
        <v>NAME OF PROPRIETOR/ PARTNER/ DIRECTOR(s) &amp; DESIGNATION</v>
      </c>
      <c r="J30" t="str">
        <v xml:space="preserve">Ar. Anwarul Haq Chow (C-021) Principal Architect </v>
      </c>
      <c r="K30" t="str">
        <v xml:space="preserve">FULL TIME TECHNICAL PERSONNEL OF THE FIRM/COMPANY: </v>
      </c>
      <c r="L30" t="str">
        <v xml:space="preserve">Architectural Staff 1 Architectural Graduate 3 Total 4 </v>
      </c>
    </row>
    <row r="31" spans="2:12" x14ac:dyDescent="0.35">
      <c r="B31" t="s">
        <v>24</v>
      </c>
      <c r="C31">
        <v>1</v>
      </c>
    </row>
    <row r="32" spans="2:12" x14ac:dyDescent="0.35">
      <c r="B32" t="s">
        <v>25</v>
      </c>
      <c r="C32">
        <v>1</v>
      </c>
    </row>
    <row r="33" spans="2:12" x14ac:dyDescent="0.35">
      <c r="B33" t="s">
        <v>26</v>
      </c>
      <c r="C33">
        <v>1</v>
      </c>
    </row>
    <row r="34" spans="2:12" x14ac:dyDescent="0.35">
      <c r="B34" s="2" t="s">
        <v>951</v>
      </c>
      <c r="C34">
        <v>1</v>
      </c>
    </row>
    <row r="35" spans="2:12" x14ac:dyDescent="0.35">
      <c r="B35" t="s">
        <v>20</v>
      </c>
      <c r="C35">
        <v>1</v>
      </c>
    </row>
    <row r="36" spans="2:12" x14ac:dyDescent="0.35">
      <c r="B36" t="s">
        <v>27</v>
      </c>
      <c r="C36">
        <v>1</v>
      </c>
    </row>
    <row r="37" spans="2:12" x14ac:dyDescent="0.35">
      <c r="B37" t="s">
        <v>7</v>
      </c>
      <c r="C37">
        <v>1</v>
      </c>
    </row>
    <row r="38" spans="2:12" x14ac:dyDescent="0.35">
      <c r="B38" t="s">
        <v>28</v>
      </c>
      <c r="C38">
        <v>1</v>
      </c>
    </row>
    <row r="39" spans="2:12" x14ac:dyDescent="0.35">
      <c r="B39" s="1" t="s">
        <v>29</v>
      </c>
      <c r="C39">
        <f>SUM(C31:C38)</f>
        <v>8</v>
      </c>
      <c r="D39" s="4" t="str" cm="1">
        <f t="array" ref="D39:L39">TRANSPOSE(B39:B47)</f>
        <v xml:space="preserve">IAB-RP-A05 </v>
      </c>
      <c r="E39" t="str">
        <v>ARC ARCHITECTURAL CONSULTANTS (Est-1982)</v>
      </c>
      <c r="F39" t="str">
        <v>Office Address: 60A, Road 7A, Dhanmondi, Dhaka-1209</v>
      </c>
      <c r="G39" t="str">
        <v xml:space="preserve">Email ID: arc.architect@gmail.com, nahaskhalil@yahoo.com </v>
      </c>
      <c r="H39" t="str">
        <v>Website : Contact: +88-02-8117462</v>
      </c>
      <c r="I39" t="str">
        <v>NAME OF PROPRIETOR/ PARTNER/ DIRECTOR(s) &amp; DESIGNATION</v>
      </c>
      <c r="J39" t="str">
        <v xml:space="preserve">Ar. Nahas Ahmed khalil (K-022) Principal Architect </v>
      </c>
      <c r="K39" t="str">
        <v xml:space="preserve">FULL TIME TECHNICAL PERSONNEL OF THE FIRM/COMPANY: </v>
      </c>
      <c r="L39" t="str">
        <v xml:space="preserve">IAB Member Architect 5 Architectural Graduate 3 Total 8 </v>
      </c>
    </row>
    <row r="40" spans="2:12" x14ac:dyDescent="0.35">
      <c r="B40" t="s">
        <v>30</v>
      </c>
      <c r="C40">
        <v>1</v>
      </c>
    </row>
    <row r="41" spans="2:12" x14ac:dyDescent="0.35">
      <c r="B41" t="s">
        <v>31</v>
      </c>
      <c r="C41">
        <v>1</v>
      </c>
    </row>
    <row r="42" spans="2:12" x14ac:dyDescent="0.35">
      <c r="B42" t="s">
        <v>32</v>
      </c>
      <c r="C42">
        <v>1</v>
      </c>
    </row>
    <row r="43" spans="2:12" x14ac:dyDescent="0.35">
      <c r="B43" t="s">
        <v>33</v>
      </c>
      <c r="C43">
        <v>1</v>
      </c>
    </row>
    <row r="44" spans="2:12" x14ac:dyDescent="0.35">
      <c r="B44" t="s">
        <v>20</v>
      </c>
      <c r="C44">
        <v>1</v>
      </c>
    </row>
    <row r="45" spans="2:12" x14ac:dyDescent="0.35">
      <c r="B45" t="s">
        <v>34</v>
      </c>
      <c r="C45">
        <v>1</v>
      </c>
    </row>
    <row r="46" spans="2:12" x14ac:dyDescent="0.35">
      <c r="B46" t="s">
        <v>7</v>
      </c>
      <c r="C46">
        <v>1</v>
      </c>
    </row>
    <row r="47" spans="2:12" x14ac:dyDescent="0.35">
      <c r="B47" t="s">
        <v>35</v>
      </c>
      <c r="C47">
        <v>1</v>
      </c>
    </row>
    <row r="48" spans="2:12" x14ac:dyDescent="0.35">
      <c r="B48" s="1" t="s">
        <v>36</v>
      </c>
      <c r="C48">
        <f>SUM(C40:C47)</f>
        <v>8</v>
      </c>
      <c r="D48" s="4" t="str" cm="1">
        <f t="array" ref="D48:L48">TRANSPOSE(B48:B56)</f>
        <v xml:space="preserve">IAB-RP-A06 </v>
      </c>
      <c r="E48" t="str">
        <v>ARCHDOERS (Est-2012)</v>
      </c>
      <c r="F48" t="str">
        <v xml:space="preserve">Office Address: H#252,R#19(old),West Dhanmondi,Dhaka-1209 </v>
      </c>
      <c r="G48" t="str">
        <v>Email ID: archdoers@gmail.com Contact: 01816506988, 01816506989</v>
      </c>
      <c r="H48" t="str">
        <v>Website</v>
      </c>
      <c r="I48" t="str">
        <v>NAME OF PROPRIETOR/ PARTNER/ DIRECTOR(s) &amp; DESIGNATION</v>
      </c>
      <c r="J48" t="str">
        <v xml:space="preserve">Ar. Quazi Fahima Naz (N-024) Partner Architect </v>
      </c>
      <c r="K48" t="str">
        <v xml:space="preserve">FULL TIME TECHNICAL PERSONNEL OF THE FIRM/COMPANY: </v>
      </c>
      <c r="L48" t="str">
        <v xml:space="preserve">FULL TIME TECHNICAL PERSONNEL OF THE FIRM/COMPANY: </v>
      </c>
    </row>
    <row r="49" spans="2:12" x14ac:dyDescent="0.35">
      <c r="B49" t="s">
        <v>37</v>
      </c>
      <c r="C49">
        <v>1</v>
      </c>
    </row>
    <row r="50" spans="2:12" x14ac:dyDescent="0.35">
      <c r="B50" t="s">
        <v>38</v>
      </c>
      <c r="C50">
        <v>1</v>
      </c>
    </row>
    <row r="51" spans="2:12" x14ac:dyDescent="0.35">
      <c r="B51" t="s">
        <v>39</v>
      </c>
      <c r="C51">
        <v>1</v>
      </c>
    </row>
    <row r="52" spans="2:12" x14ac:dyDescent="0.35">
      <c r="B52" s="2" t="s">
        <v>947</v>
      </c>
      <c r="C52">
        <v>1</v>
      </c>
    </row>
    <row r="53" spans="2:12" x14ac:dyDescent="0.35">
      <c r="B53" t="s">
        <v>20</v>
      </c>
      <c r="C53">
        <v>1</v>
      </c>
    </row>
    <row r="54" spans="2:12" x14ac:dyDescent="0.35">
      <c r="B54" t="s">
        <v>40</v>
      </c>
      <c r="C54">
        <v>1</v>
      </c>
    </row>
    <row r="55" spans="2:12" x14ac:dyDescent="0.35">
      <c r="B55" t="s">
        <v>7</v>
      </c>
      <c r="C55">
        <v>1</v>
      </c>
    </row>
    <row r="56" spans="2:12" x14ac:dyDescent="0.35">
      <c r="B56" t="s">
        <v>7</v>
      </c>
      <c r="C56">
        <v>1</v>
      </c>
    </row>
    <row r="57" spans="2:12" x14ac:dyDescent="0.35">
      <c r="B57" t="s">
        <v>8</v>
      </c>
      <c r="C57">
        <v>1</v>
      </c>
    </row>
    <row r="58" spans="2:12" x14ac:dyDescent="0.35">
      <c r="B58" s="1" t="s">
        <v>41</v>
      </c>
      <c r="C58">
        <f>SUM(C49:C57)</f>
        <v>9</v>
      </c>
      <c r="D58" s="4" t="str" cm="1">
        <f t="array" ref="D58:L58">TRANSPOSE(B58:B66)</f>
        <v xml:space="preserve">IAB-RP-A07 </v>
      </c>
      <c r="E58" t="str">
        <v>ARCHEGROUND LTD. (Est-2012)</v>
      </c>
      <c r="F58" t="str">
        <v>Office Address: “NoorMahal”, 44/1, Lake-Circus, Kalabagan, Dhaka-1205</v>
      </c>
      <c r="G58" t="str">
        <v xml:space="preserve">Email ID: studio@archeground.com, arche_ground@yahoo.com </v>
      </c>
      <c r="H58" t="str">
        <v>Website : www.archeground.com Contact: +88-02-9138516</v>
      </c>
      <c r="I58" t="str">
        <v>NAME OF PROPRIETOR/ PARTNER/ DIRECTOR(s) &amp; DESIGNATION</v>
      </c>
      <c r="J58" t="str">
        <v xml:space="preserve">Ar. Nabi Newaz Khan (K-106) Chairman </v>
      </c>
      <c r="K58" t="str">
        <v xml:space="preserve">FULL TIME TECHNICAL PERSONNEL OF THE FIRM/COMPANY: </v>
      </c>
      <c r="L58" t="str">
        <v xml:space="preserve">IAB Member Architect 6 Architectural Graduate 3 Total 9 </v>
      </c>
    </row>
    <row r="59" spans="2:12" x14ac:dyDescent="0.35">
      <c r="B59" t="s">
        <v>42</v>
      </c>
      <c r="C59">
        <v>1</v>
      </c>
    </row>
    <row r="60" spans="2:12" x14ac:dyDescent="0.35">
      <c r="B60" t="s">
        <v>43</v>
      </c>
      <c r="C60">
        <v>1</v>
      </c>
    </row>
    <row r="61" spans="2:12" x14ac:dyDescent="0.35">
      <c r="B61" t="s">
        <v>44</v>
      </c>
      <c r="C61">
        <v>1</v>
      </c>
    </row>
    <row r="62" spans="2:12" x14ac:dyDescent="0.35">
      <c r="B62" t="s">
        <v>45</v>
      </c>
      <c r="C62">
        <v>1</v>
      </c>
    </row>
    <row r="63" spans="2:12" x14ac:dyDescent="0.35">
      <c r="B63" t="s">
        <v>20</v>
      </c>
      <c r="C63">
        <v>1</v>
      </c>
    </row>
    <row r="64" spans="2:12" x14ac:dyDescent="0.35">
      <c r="B64" t="s">
        <v>46</v>
      </c>
      <c r="C64">
        <v>1</v>
      </c>
    </row>
    <row r="65" spans="2:12" x14ac:dyDescent="0.35">
      <c r="B65" t="s">
        <v>7</v>
      </c>
      <c r="C65">
        <v>1</v>
      </c>
    </row>
    <row r="66" spans="2:12" x14ac:dyDescent="0.35">
      <c r="B66" t="s">
        <v>47</v>
      </c>
      <c r="C66">
        <v>1</v>
      </c>
    </row>
    <row r="67" spans="2:12" x14ac:dyDescent="0.35">
      <c r="B67" s="1" t="s">
        <v>48</v>
      </c>
      <c r="C67">
        <f>SUM(C59:C66)</f>
        <v>8</v>
      </c>
      <c r="D67" s="4" t="str" cm="1">
        <f t="array" ref="D67:L67">TRANSPOSE(B67:B75)</f>
        <v xml:space="preserve">IAB-RP-A08 </v>
      </c>
      <c r="E67" t="str">
        <v xml:space="preserve">ARCHFIELD (Est-2010) </v>
      </c>
      <c r="F67" t="str">
        <v xml:space="preserve">Office Address: 32/D, Road-10, Banani </v>
      </c>
      <c r="G67" t="str">
        <v>Email ID: archfield2010@gmail.com Contact: 01713338002, 01819117710</v>
      </c>
      <c r="H67" t="str">
        <v>Website</v>
      </c>
      <c r="I67" t="str">
        <v>NAME OF PROPRIETOR/ PARTNER/ DIRECTOR(s) &amp; DESIGNATION</v>
      </c>
      <c r="J67" t="str">
        <v xml:space="preserve">Ar. Syeda Nitee Mahbub (M-090) Partner </v>
      </c>
      <c r="K67" t="str">
        <v xml:space="preserve">FULL TIME TECHNICAL PERSONNEL OF THE FIRM/COMPANY: </v>
      </c>
      <c r="L67" t="str">
        <v>IAB Member Architect 4 Architectural Graduate 1 Total 05</v>
      </c>
    </row>
    <row r="68" spans="2:12" x14ac:dyDescent="0.35">
      <c r="B68" t="s">
        <v>49</v>
      </c>
      <c r="C68">
        <v>1</v>
      </c>
    </row>
    <row r="69" spans="2:12" x14ac:dyDescent="0.35">
      <c r="B69" t="s">
        <v>50</v>
      </c>
      <c r="C69">
        <v>1</v>
      </c>
    </row>
    <row r="70" spans="2:12" x14ac:dyDescent="0.35">
      <c r="B70" t="s">
        <v>51</v>
      </c>
      <c r="C70">
        <v>1</v>
      </c>
    </row>
    <row r="71" spans="2:12" x14ac:dyDescent="0.35">
      <c r="B71" s="2" t="s">
        <v>947</v>
      </c>
      <c r="C71">
        <v>1</v>
      </c>
    </row>
    <row r="72" spans="2:12" x14ac:dyDescent="0.35">
      <c r="B72" t="s">
        <v>20</v>
      </c>
      <c r="C72">
        <v>1</v>
      </c>
    </row>
    <row r="73" spans="2:12" x14ac:dyDescent="0.35">
      <c r="B73" t="s">
        <v>52</v>
      </c>
      <c r="C73">
        <v>1</v>
      </c>
    </row>
    <row r="74" spans="2:12" x14ac:dyDescent="0.35">
      <c r="B74" t="s">
        <v>7</v>
      </c>
      <c r="C74">
        <v>1</v>
      </c>
    </row>
    <row r="75" spans="2:12" x14ac:dyDescent="0.35">
      <c r="B75" t="s">
        <v>53</v>
      </c>
      <c r="C75">
        <v>1</v>
      </c>
    </row>
    <row r="76" spans="2:12" x14ac:dyDescent="0.35">
      <c r="B76" s="1" t="s">
        <v>54</v>
      </c>
      <c r="C76">
        <f>SUM(C68:C75)</f>
        <v>8</v>
      </c>
      <c r="D76" s="4" t="str" cm="1">
        <f t="array" ref="D76:L76">TRANSPOSE(B76:B84)</f>
        <v xml:space="preserve">IAB-RP-A09 </v>
      </c>
      <c r="E76" t="str">
        <v>ARCHITECT HASAN &amp; ASSOCIATES LTD. (Est-02/04/1998)</v>
      </c>
      <c r="F76" t="str">
        <v>Office Address: House# 1/4,Flat# C4,Block# C, Lalmatia, Dhaka-1207</v>
      </c>
      <c r="G76" t="str">
        <v>Email ID: cmfoundation@gmail.com Contact: +88-02-8125830</v>
      </c>
      <c r="H76" t="str">
        <v>Website</v>
      </c>
      <c r="I76" t="str">
        <v>NAME OF PROPRIETOR/ PARTNER/ DIRECTOR(s) &amp; DESIGNATION</v>
      </c>
      <c r="J76" t="str">
        <v xml:space="preserve">Ar. Md. Hasan Shams Uddin (S-014) Managing Director </v>
      </c>
      <c r="K76" t="str">
        <v xml:space="preserve">FULL TIME TECHNICAL PERSONNEL OF THE FIRM/COMPANY: </v>
      </c>
      <c r="L76" t="str">
        <v xml:space="preserve">IAB Member Architect 1 Architectural Graduate 5 Total 6 </v>
      </c>
    </row>
    <row r="77" spans="2:12" x14ac:dyDescent="0.35">
      <c r="B77" t="s">
        <v>55</v>
      </c>
      <c r="C77">
        <v>1</v>
      </c>
    </row>
    <row r="78" spans="2:12" x14ac:dyDescent="0.35">
      <c r="B78" t="s">
        <v>56</v>
      </c>
      <c r="C78">
        <v>1</v>
      </c>
    </row>
    <row r="79" spans="2:12" x14ac:dyDescent="0.35">
      <c r="B79" t="s">
        <v>57</v>
      </c>
      <c r="C79">
        <v>1</v>
      </c>
    </row>
    <row r="80" spans="2:12" x14ac:dyDescent="0.35">
      <c r="B80" s="2" t="s">
        <v>947</v>
      </c>
      <c r="C80">
        <v>1</v>
      </c>
    </row>
    <row r="81" spans="2:12" x14ac:dyDescent="0.35">
      <c r="B81" t="s">
        <v>20</v>
      </c>
      <c r="C81">
        <v>1</v>
      </c>
    </row>
    <row r="82" spans="2:12" x14ac:dyDescent="0.35">
      <c r="B82" t="s">
        <v>58</v>
      </c>
      <c r="C82">
        <v>1</v>
      </c>
    </row>
    <row r="83" spans="2:12" x14ac:dyDescent="0.35">
      <c r="B83" t="s">
        <v>7</v>
      </c>
      <c r="C83">
        <v>1</v>
      </c>
    </row>
    <row r="84" spans="2:12" x14ac:dyDescent="0.35">
      <c r="B84" t="s">
        <v>59</v>
      </c>
      <c r="C84">
        <v>1</v>
      </c>
    </row>
    <row r="85" spans="2:12" x14ac:dyDescent="0.35">
      <c r="B85" s="1" t="s">
        <v>60</v>
      </c>
      <c r="C85">
        <f>SUM(C77:C84)</f>
        <v>8</v>
      </c>
      <c r="D85" s="4" t="str" cm="1">
        <f t="array" ref="D85:L85">TRANSPOSE(B85:B93)</f>
        <v>IAB-RP-A10</v>
      </c>
      <c r="E85" t="str">
        <v xml:space="preserve">ARCHITECTES CONTEMPORAIN (ARCON) (Est-1996) </v>
      </c>
      <c r="F85" t="str">
        <v xml:space="preserve">Office Address: House-2/8, Block-E, Lalmatia, Dhaka </v>
      </c>
      <c r="G85" t="str">
        <v xml:space="preserve">Email ID: sazal953@gmail.com Contact: 044-78004350, 044-78004353 </v>
      </c>
      <c r="H85" t="str">
        <v>Website</v>
      </c>
      <c r="I85" t="str">
        <v>NAME OF PROPRIETOR/ PARTNER/ DIRECTOR(s) &amp; DESIGNATION</v>
      </c>
      <c r="J85" t="str">
        <v xml:space="preserve">Ar. S.M. Helaluddin Ahmed (A-101) Proprietor </v>
      </c>
      <c r="K85" t="str">
        <v xml:space="preserve">FULL TIME TECHNICAL PERSONNEL OF THE FIRM/COMPANY: </v>
      </c>
      <c r="L85" t="str">
        <v xml:space="preserve">IAB Member Architect 3 Architectural Graduate 1 Total 4 </v>
      </c>
    </row>
    <row r="86" spans="2:12" x14ac:dyDescent="0.35">
      <c r="B86" t="s">
        <v>61</v>
      </c>
      <c r="C86">
        <v>1</v>
      </c>
    </row>
    <row r="87" spans="2:12" x14ac:dyDescent="0.35">
      <c r="B87" t="s">
        <v>62</v>
      </c>
      <c r="C87">
        <v>1</v>
      </c>
    </row>
    <row r="88" spans="2:12" ht="10.3" customHeight="1" x14ac:dyDescent="0.35">
      <c r="B88" t="s">
        <v>63</v>
      </c>
      <c r="C88">
        <v>1</v>
      </c>
    </row>
    <row r="89" spans="2:12" ht="11.15" customHeight="1" x14ac:dyDescent="0.35">
      <c r="B89" s="2" t="s">
        <v>947</v>
      </c>
      <c r="C89">
        <v>1</v>
      </c>
    </row>
    <row r="90" spans="2:12" x14ac:dyDescent="0.35">
      <c r="B90" t="s">
        <v>20</v>
      </c>
      <c r="C90">
        <v>1</v>
      </c>
    </row>
    <row r="91" spans="2:12" x14ac:dyDescent="0.35">
      <c r="B91" t="s">
        <v>64</v>
      </c>
      <c r="C91">
        <v>1</v>
      </c>
    </row>
    <row r="92" spans="2:12" x14ac:dyDescent="0.35">
      <c r="B92" t="s">
        <v>7</v>
      </c>
      <c r="C92">
        <v>1</v>
      </c>
    </row>
    <row r="93" spans="2:12" x14ac:dyDescent="0.35">
      <c r="B93" t="s">
        <v>65</v>
      </c>
      <c r="C93">
        <v>1</v>
      </c>
    </row>
    <row r="94" spans="2:12" x14ac:dyDescent="0.35">
      <c r="B94" s="1" t="s">
        <v>66</v>
      </c>
      <c r="C94">
        <f>SUM(C86:C93)</f>
        <v>8</v>
      </c>
      <c r="D94" s="4" t="str" cm="1">
        <f t="array" ref="D94:L94">TRANSPOSE(B94:B102)</f>
        <v>IAB-RP-A11</v>
      </c>
      <c r="E94" t="str">
        <v>ARCHIWORKS CONSULTANTS (Est-2009)</v>
      </c>
      <c r="F94" t="str">
        <v xml:space="preserve">Office Address: House-48, Road-02, Block-B, Niketan, Gulshan 01, Dhaka-1212 </v>
      </c>
      <c r="G94" t="str">
        <v xml:space="preserve">Email ID: archiworks.bd@hotmail.com </v>
      </c>
      <c r="H94" t="str">
        <v xml:space="preserve">Website : www.archiworks.bd.wix.com/Home Contact: </v>
      </c>
      <c r="I94" t="str">
        <v>NAME OF PROPRIETOR/ PARTNER/ DIRECTOR(s) &amp; DESIGNATION</v>
      </c>
      <c r="J94" t="str">
        <v xml:space="preserve">Ar. Mohammad Arefeen Ibrahim (I-047) Proprietor </v>
      </c>
      <c r="K94" t="str">
        <v xml:space="preserve">FULL TIME TECHNICAL PERSONNEL OF THE FIRM/COMPANY: </v>
      </c>
      <c r="L94" t="str">
        <v xml:space="preserve">IAB Member Architect 4 Architectural Graduate 2 Total 6 </v>
      </c>
    </row>
    <row r="95" spans="2:12" x14ac:dyDescent="0.35">
      <c r="B95" t="s">
        <v>67</v>
      </c>
      <c r="C95">
        <v>1</v>
      </c>
    </row>
    <row r="96" spans="2:12" x14ac:dyDescent="0.35">
      <c r="B96" t="s">
        <v>68</v>
      </c>
      <c r="C96">
        <v>1</v>
      </c>
    </row>
    <row r="97" spans="2:12" x14ac:dyDescent="0.35">
      <c r="B97" t="s">
        <v>69</v>
      </c>
      <c r="C97">
        <v>1</v>
      </c>
    </row>
    <row r="98" spans="2:12" x14ac:dyDescent="0.35">
      <c r="B98" t="s">
        <v>70</v>
      </c>
      <c r="C98">
        <v>1</v>
      </c>
    </row>
    <row r="99" spans="2:12" x14ac:dyDescent="0.35">
      <c r="B99" t="s">
        <v>20</v>
      </c>
      <c r="C99">
        <v>1</v>
      </c>
    </row>
    <row r="100" spans="2:12" x14ac:dyDescent="0.35">
      <c r="B100" t="s">
        <v>71</v>
      </c>
      <c r="C100">
        <v>1</v>
      </c>
    </row>
    <row r="101" spans="2:12" x14ac:dyDescent="0.35">
      <c r="B101" t="s">
        <v>7</v>
      </c>
      <c r="C101">
        <v>1</v>
      </c>
    </row>
    <row r="102" spans="2:12" x14ac:dyDescent="0.35">
      <c r="B102" t="s">
        <v>72</v>
      </c>
      <c r="C102">
        <v>1</v>
      </c>
    </row>
    <row r="103" spans="2:12" x14ac:dyDescent="0.35">
      <c r="B103" s="1" t="s">
        <v>73</v>
      </c>
      <c r="C103">
        <f>SUM(C95:C102)</f>
        <v>8</v>
      </c>
      <c r="D103" s="4" t="str" cm="1">
        <f t="array" ref="D103:L103">TRANSPOSE(B103:B111)</f>
        <v>IAB-RP-A12</v>
      </c>
      <c r="E103" t="str">
        <v xml:space="preserve">ARCHSEL (Est-1997) </v>
      </c>
      <c r="F103" t="str">
        <v>Office Address: 34/KA, Shyamoli Pisiculture H/S, Dhaka-1207</v>
      </c>
      <c r="G103" t="str">
        <v xml:space="preserve">Email ID: mail@archsel.com </v>
      </c>
      <c r="H103" t="str">
        <v>Website : www.archsel.com Contact: +88-02-8124698, 8116617</v>
      </c>
      <c r="I103" t="str">
        <v>NAME OF PROPRIETOR/ PARTNER/ DIRECTOR(s) &amp; DESIGNATION</v>
      </c>
      <c r="J103" t="str">
        <v xml:space="preserve">Ar. Imtiaz Farid Chowdhury(C-036) Chief Architect </v>
      </c>
      <c r="K103" t="str">
        <v xml:space="preserve">FULL TIME TECHNICAL PERSONNEL OF THE FIRM/COMPANY: </v>
      </c>
      <c r="L103" t="str">
        <v xml:space="preserve">IAB Member Architect 2 Architectural Graduate 6 Total 8 </v>
      </c>
    </row>
    <row r="104" spans="2:12" x14ac:dyDescent="0.35">
      <c r="B104" t="s">
        <v>74</v>
      </c>
      <c r="C104">
        <v>1</v>
      </c>
    </row>
    <row r="105" spans="2:12" x14ac:dyDescent="0.35">
      <c r="B105" t="s">
        <v>75</v>
      </c>
      <c r="C105">
        <v>1</v>
      </c>
    </row>
    <row r="106" spans="2:12" x14ac:dyDescent="0.35">
      <c r="B106" t="s">
        <v>76</v>
      </c>
      <c r="C106">
        <v>1</v>
      </c>
    </row>
    <row r="107" spans="2:12" x14ac:dyDescent="0.35">
      <c r="B107" t="s">
        <v>77</v>
      </c>
      <c r="C107">
        <v>1</v>
      </c>
    </row>
    <row r="108" spans="2:12" x14ac:dyDescent="0.35">
      <c r="B108" t="s">
        <v>20</v>
      </c>
      <c r="C108">
        <v>1</v>
      </c>
    </row>
    <row r="109" spans="2:12" x14ac:dyDescent="0.35">
      <c r="B109" t="s">
        <v>78</v>
      </c>
      <c r="C109">
        <v>1</v>
      </c>
    </row>
    <row r="110" spans="2:12" x14ac:dyDescent="0.35">
      <c r="B110" t="s">
        <v>7</v>
      </c>
      <c r="C110">
        <v>1</v>
      </c>
    </row>
    <row r="111" spans="2:12" x14ac:dyDescent="0.35">
      <c r="B111" t="s">
        <v>79</v>
      </c>
      <c r="C111">
        <v>1</v>
      </c>
    </row>
    <row r="112" spans="2:12" x14ac:dyDescent="0.35">
      <c r="B112" s="1" t="s">
        <v>80</v>
      </c>
      <c r="C112">
        <f>SUM(C104:C111)</f>
        <v>8</v>
      </c>
      <c r="D112" s="4" t="str" cm="1">
        <f t="array" ref="D112:L112">TRANSPOSE(B112:B120)</f>
        <v xml:space="preserve">IAB-RP-A13 </v>
      </c>
      <c r="E112" t="str">
        <v xml:space="preserve">ARESCON CONSULTANT (Est-2004) </v>
      </c>
      <c r="F112" t="str">
        <v>Office Address: 137-Jahanara Garden, 5th Floor, E-4, Green Road, Dhaka-1205</v>
      </c>
      <c r="G112" t="str">
        <v>Email ID: arescon@gmail.com Contact: +88-02-8151121</v>
      </c>
      <c r="H112" t="str">
        <v>Website</v>
      </c>
      <c r="I112" t="str">
        <v>NAME OF PROPRIETOR/ PARTNER/ DIRECTOR(s) &amp; DESIGNATION</v>
      </c>
      <c r="J112" t="str">
        <v xml:space="preserve">Ar. Md. Helal Uddin (U-006) CEO/Proprietor </v>
      </c>
      <c r="K112" t="str">
        <v xml:space="preserve">FULL TIME TECHNICAL PERSONNEL OF THE FIRM/COMPANY: </v>
      </c>
      <c r="L112" t="str">
        <v xml:space="preserve">IAB Member Architect 1 Architectural Graduate 4 Total 5 </v>
      </c>
    </row>
    <row r="113" spans="2:12" x14ac:dyDescent="0.35">
      <c r="B113" t="s">
        <v>81</v>
      </c>
      <c r="C113">
        <v>1</v>
      </c>
    </row>
    <row r="114" spans="2:12" x14ac:dyDescent="0.35">
      <c r="B114" t="s">
        <v>82</v>
      </c>
      <c r="C114">
        <v>1</v>
      </c>
    </row>
    <row r="115" spans="2:12" ht="12" customHeight="1" x14ac:dyDescent="0.35">
      <c r="B115" t="s">
        <v>83</v>
      </c>
      <c r="C115">
        <v>1</v>
      </c>
    </row>
    <row r="116" spans="2:12" ht="12" customHeight="1" x14ac:dyDescent="0.35">
      <c r="B116" s="2" t="s">
        <v>947</v>
      </c>
      <c r="C116">
        <v>1</v>
      </c>
    </row>
    <row r="117" spans="2:12" x14ac:dyDescent="0.35">
      <c r="B117" t="s">
        <v>20</v>
      </c>
      <c r="C117">
        <v>1</v>
      </c>
    </row>
    <row r="118" spans="2:12" x14ac:dyDescent="0.35">
      <c r="B118" t="s">
        <v>84</v>
      </c>
      <c r="C118">
        <v>1</v>
      </c>
    </row>
    <row r="119" spans="2:12" x14ac:dyDescent="0.35">
      <c r="B119" t="s">
        <v>7</v>
      </c>
      <c r="C119">
        <v>1</v>
      </c>
    </row>
    <row r="120" spans="2:12" x14ac:dyDescent="0.35">
      <c r="B120" t="s">
        <v>85</v>
      </c>
      <c r="C120">
        <v>1</v>
      </c>
    </row>
    <row r="121" spans="2:12" x14ac:dyDescent="0.35">
      <c r="B121" s="1" t="s">
        <v>86</v>
      </c>
      <c r="C121">
        <f>SUM(C113:C120)</f>
        <v>8</v>
      </c>
      <c r="D121" s="4" t="str" cm="1">
        <f t="array" ref="D121:L121">TRANSPOSE(B121:B129)</f>
        <v xml:space="preserve">IAB-RP-A14 </v>
      </c>
      <c r="E121" t="str">
        <v xml:space="preserve">ARTISAN ARCHITECTS ENGINEERS &amp; DEVELOPMENTS LTD. (Est- ) </v>
      </c>
      <c r="F121" t="str">
        <v xml:space="preserve">Office Address: 56/A, DOHS Road, Old DOHS, Banani, Dhaka-1206 </v>
      </c>
      <c r="G121" t="str">
        <v xml:space="preserve">Email ID: info@artisanbd.com </v>
      </c>
      <c r="H121" t="str">
        <v xml:space="preserve">Website : www.artisanbd.com Contact: +88-02-8813992, 9889360 </v>
      </c>
      <c r="I121" t="str">
        <v>NAME OF PROPRIETOR/ PARTNER/ DIRECTOR(s) &amp; DESIGNATION</v>
      </c>
      <c r="J121" t="str">
        <v xml:space="preserve">Ar. Sayeed Parvez Reza Latif (L-007) Managing Director </v>
      </c>
      <c r="K121" t="str">
        <v xml:space="preserve">FULL TIME TECHNICAL PERSONNEL OF THE FIRM/COMPANY: </v>
      </c>
      <c r="L121" t="str">
        <v xml:space="preserve">IAB Member Architect 1 Architectural Graduate 5 Total 6 </v>
      </c>
    </row>
    <row r="122" spans="2:12" x14ac:dyDescent="0.35">
      <c r="B122" t="s">
        <v>87</v>
      </c>
      <c r="C122">
        <v>1</v>
      </c>
    </row>
    <row r="123" spans="2:12" x14ac:dyDescent="0.35">
      <c r="B123" t="s">
        <v>88</v>
      </c>
      <c r="C123">
        <v>1</v>
      </c>
    </row>
    <row r="124" spans="2:12" x14ac:dyDescent="0.35">
      <c r="B124" t="s">
        <v>89</v>
      </c>
      <c r="C124">
        <v>1</v>
      </c>
    </row>
    <row r="125" spans="2:12" x14ac:dyDescent="0.35">
      <c r="B125" t="s">
        <v>90</v>
      </c>
      <c r="C125">
        <v>1</v>
      </c>
    </row>
    <row r="126" spans="2:12" x14ac:dyDescent="0.35">
      <c r="B126" t="s">
        <v>20</v>
      </c>
      <c r="C126">
        <v>1</v>
      </c>
    </row>
    <row r="127" spans="2:12" x14ac:dyDescent="0.35">
      <c r="B127" t="s">
        <v>91</v>
      </c>
      <c r="C127">
        <v>1</v>
      </c>
    </row>
    <row r="128" spans="2:12" x14ac:dyDescent="0.35">
      <c r="B128" t="s">
        <v>7</v>
      </c>
      <c r="C128">
        <v>1</v>
      </c>
    </row>
    <row r="129" spans="2:12" x14ac:dyDescent="0.35">
      <c r="B129" t="s">
        <v>59</v>
      </c>
      <c r="C129">
        <v>1</v>
      </c>
    </row>
    <row r="130" spans="2:12" x14ac:dyDescent="0.35">
      <c r="B130" s="1" t="s">
        <v>92</v>
      </c>
      <c r="C130">
        <f>SUM(C122:C129)</f>
        <v>8</v>
      </c>
      <c r="D130" s="4" t="str" cm="1">
        <f t="array" ref="D130:L130">TRANSPOSE(B130:B138)</f>
        <v xml:space="preserve">IAB-RP-A15 </v>
      </c>
      <c r="E130" t="str">
        <v xml:space="preserve">ARTYSPACE DESIGN STUDIO (Est-2010) </v>
      </c>
      <c r="F130" t="str">
        <v xml:space="preserve">Office Address: Azad Bhaban (7th Floor), 79/A, Jamal Khan Road, Chittagong, Bangladesh </v>
      </c>
      <c r="G130" t="str">
        <v>Email ID: artyspace.designstudio@gmail.com Contact: +88-031-2867388</v>
      </c>
      <c r="H130" t="str">
        <v>website</v>
      </c>
      <c r="I130" t="str">
        <v>NAME OF PROPRIETOR/ PARTNER/ DIRECTOR(s) &amp; DESIGNATION:</v>
      </c>
      <c r="J130" t="str">
        <v xml:space="preserve">Ar. Ananya Bikash Barua (B-040) Chief Architect </v>
      </c>
      <c r="K130" t="str">
        <v xml:space="preserve">FULL TIME TECHNICAL PERSONNEL OF THE FIRM/COMPANY: </v>
      </c>
      <c r="L130" t="str">
        <v xml:space="preserve">IAB Member Architect 1 Architectural Graduate 4 Total 5 </v>
      </c>
    </row>
    <row r="131" spans="2:12" x14ac:dyDescent="0.35">
      <c r="B131" t="s">
        <v>93</v>
      </c>
      <c r="C131">
        <v>1</v>
      </c>
    </row>
    <row r="132" spans="2:12" x14ac:dyDescent="0.35">
      <c r="B132" t="s">
        <v>94</v>
      </c>
      <c r="C132">
        <v>1</v>
      </c>
    </row>
    <row r="133" spans="2:12" x14ac:dyDescent="0.35">
      <c r="B133" t="s">
        <v>95</v>
      </c>
      <c r="C133">
        <v>1</v>
      </c>
    </row>
    <row r="134" spans="2:12" x14ac:dyDescent="0.35">
      <c r="B134" s="2" t="s">
        <v>952</v>
      </c>
      <c r="C134">
        <v>1</v>
      </c>
    </row>
    <row r="135" spans="2:12" x14ac:dyDescent="0.35">
      <c r="B135" t="s">
        <v>5</v>
      </c>
      <c r="C135">
        <v>1</v>
      </c>
    </row>
    <row r="136" spans="2:12" x14ac:dyDescent="0.35">
      <c r="B136" t="s">
        <v>96</v>
      </c>
      <c r="C136">
        <v>1</v>
      </c>
    </row>
    <row r="137" spans="2:12" x14ac:dyDescent="0.35">
      <c r="B137" t="s">
        <v>7</v>
      </c>
      <c r="C137">
        <v>1</v>
      </c>
    </row>
    <row r="138" spans="2:12" x14ac:dyDescent="0.35">
      <c r="B138" t="s">
        <v>85</v>
      </c>
      <c r="C138">
        <v>1</v>
      </c>
    </row>
    <row r="139" spans="2:12" x14ac:dyDescent="0.35">
      <c r="B139" s="1" t="s">
        <v>97</v>
      </c>
      <c r="C139">
        <f>SUM(C131:C138)</f>
        <v>8</v>
      </c>
      <c r="D139" s="4" t="str" cm="1">
        <f t="array" ref="D139:L139">TRANSPOSE(B139:B147)</f>
        <v xml:space="preserve">IAB-RP-A16 </v>
      </c>
      <c r="E139" t="str">
        <v>AHMED HOSSAIN ARCHITECTS AND ASSOCIATES (Est-2009)</v>
      </c>
      <c r="F139" t="str">
        <v xml:space="preserve">Office Address: House-10, 2nd Floor, Road-03, Sector-05, Uttara, Dhaka 1230. </v>
      </c>
      <c r="G139" t="str">
        <v>Email ID: ahaaabd17@gmail.com, ashraf303@yahoo.com Contact: +88016179672992, +8801727672992</v>
      </c>
      <c r="H139" t="str">
        <v>Website</v>
      </c>
      <c r="I139" t="str">
        <v>NAME OF PROPRIETOR/ PARTNER/ DIRECTOR(s) &amp; DESIGNATION</v>
      </c>
      <c r="J139" t="str">
        <v xml:space="preserve">Ar. Ashraful Alam Ahmed (A-182) Principal Architect </v>
      </c>
      <c r="K139" t="str">
        <v xml:space="preserve">FULL TIME ARCHITECTURAL PERSONNEL OF THE FIRM/COMPANY: </v>
      </c>
      <c r="L139" t="str">
        <v xml:space="preserve">IAB Member Architect 3 Architectural Graduate 3 Total 5 </v>
      </c>
    </row>
    <row r="140" spans="2:12" x14ac:dyDescent="0.35">
      <c r="B140" t="s">
        <v>98</v>
      </c>
      <c r="C140">
        <v>1</v>
      </c>
    </row>
    <row r="141" spans="2:12" x14ac:dyDescent="0.35">
      <c r="B141" t="s">
        <v>99</v>
      </c>
      <c r="C141">
        <v>1</v>
      </c>
    </row>
    <row r="142" spans="2:12" x14ac:dyDescent="0.35">
      <c r="B142" t="s">
        <v>100</v>
      </c>
      <c r="C142">
        <v>1</v>
      </c>
    </row>
    <row r="143" spans="2:12" x14ac:dyDescent="0.35">
      <c r="B143" s="2" t="s">
        <v>947</v>
      </c>
      <c r="C143">
        <v>1</v>
      </c>
    </row>
    <row r="144" spans="2:12" x14ac:dyDescent="0.35">
      <c r="B144" t="s">
        <v>20</v>
      </c>
      <c r="C144">
        <v>1</v>
      </c>
    </row>
    <row r="145" spans="2:12" x14ac:dyDescent="0.35">
      <c r="B145" t="s">
        <v>101</v>
      </c>
      <c r="C145">
        <v>1</v>
      </c>
    </row>
    <row r="146" spans="2:12" x14ac:dyDescent="0.35">
      <c r="B146" t="s">
        <v>102</v>
      </c>
      <c r="C146">
        <v>1</v>
      </c>
    </row>
    <row r="147" spans="2:12" x14ac:dyDescent="0.35">
      <c r="B147" t="s">
        <v>103</v>
      </c>
      <c r="C147">
        <v>1</v>
      </c>
    </row>
    <row r="148" spans="2:12" x14ac:dyDescent="0.35">
      <c r="B148" s="1" t="s">
        <v>104</v>
      </c>
      <c r="C148">
        <f>SUM(C140:C147)</f>
        <v>8</v>
      </c>
      <c r="D148" s="4" t="str" cm="1">
        <f t="array" ref="D148:L148">TRANSPOSE(B148:B156)</f>
        <v xml:space="preserve">IAB-RP-A17 </v>
      </c>
      <c r="E148" t="str">
        <v>ALIGN ARCHITECTS (Est-2010)</v>
      </c>
      <c r="F148" t="str">
        <v xml:space="preserve">Office Address: House-14, Road-14, 1/Kha, Sugandha, Panchlish, Chittagong. </v>
      </c>
      <c r="G148" t="str">
        <v xml:space="preserve">Email ID: hossan_0047@yahioo.com </v>
      </c>
      <c r="H148" t="str">
        <v xml:space="preserve">Website : http://aligngroupbd.com/webmail Contact: +8801737280617 </v>
      </c>
      <c r="I148" t="str">
        <v>NAME OF PROPRIETOR/ PARTNER/ DIRECTOR(s) &amp; DESIGNATION</v>
      </c>
      <c r="J148" t="str">
        <v xml:space="preserve">Ar. Hossan Murad (M-084) CEO &amp; Proprietor </v>
      </c>
      <c r="K148" t="str">
        <v xml:space="preserve">FULL TIME ARCHITECTURAL PERSONNEL OF THE FIRM/COMPANY: </v>
      </c>
      <c r="L148" t="str">
        <v xml:space="preserve">IAB Member Architect 2 Architectural Graduate 2 Total 4 </v>
      </c>
    </row>
    <row r="149" spans="2:12" x14ac:dyDescent="0.35">
      <c r="B149" t="s">
        <v>105</v>
      </c>
      <c r="C149">
        <v>1</v>
      </c>
    </row>
    <row r="150" spans="2:12" x14ac:dyDescent="0.35">
      <c r="B150" t="s">
        <v>106</v>
      </c>
      <c r="C150">
        <v>1</v>
      </c>
    </row>
    <row r="151" spans="2:12" x14ac:dyDescent="0.35">
      <c r="B151" t="s">
        <v>107</v>
      </c>
      <c r="C151">
        <v>1</v>
      </c>
    </row>
    <row r="152" spans="2:12" x14ac:dyDescent="0.35">
      <c r="B152" t="s">
        <v>108</v>
      </c>
      <c r="C152">
        <v>1</v>
      </c>
    </row>
    <row r="153" spans="2:12" x14ac:dyDescent="0.35">
      <c r="B153" t="s">
        <v>20</v>
      </c>
      <c r="C153">
        <v>1</v>
      </c>
    </row>
    <row r="154" spans="2:12" x14ac:dyDescent="0.35">
      <c r="B154" t="s">
        <v>109</v>
      </c>
      <c r="C154">
        <v>1</v>
      </c>
    </row>
    <row r="155" spans="2:12" x14ac:dyDescent="0.35">
      <c r="B155" t="s">
        <v>102</v>
      </c>
      <c r="C155">
        <v>1</v>
      </c>
    </row>
    <row r="156" spans="2:12" x14ac:dyDescent="0.35">
      <c r="B156" t="s">
        <v>110</v>
      </c>
      <c r="C156">
        <v>1</v>
      </c>
    </row>
    <row r="157" spans="2:12" x14ac:dyDescent="0.35">
      <c r="B157" s="1" t="s">
        <v>111</v>
      </c>
      <c r="C157">
        <f>SUM(C149:C156)</f>
        <v>8</v>
      </c>
      <c r="D157" s="4" t="str" cm="1">
        <f t="array" ref="D157:L157">TRANSPOSE(B157:B165)</f>
        <v xml:space="preserve">IAB-RP-A18 </v>
      </c>
      <c r="E157" t="str">
        <v>ARC.IN.D (Est-1996)</v>
      </c>
      <c r="F157" t="str">
        <v xml:space="preserve">Office Address: 25, Gulshan Avenue, Taj Casilina (5th Floor), 6/E, Gulshan-1, Dhaka-1212 </v>
      </c>
      <c r="G157" t="str">
        <v xml:space="preserve">Email ID: arcindexind@gmail.com Contact: +88-02-9890855 </v>
      </c>
      <c r="H157" t="str">
        <v>Website</v>
      </c>
      <c r="I157" t="str">
        <v>NAME OF PROPRIETOR/ PARTNER/ DIRECTOR(s) &amp; DESIGNATION</v>
      </c>
      <c r="J157" t="str">
        <v xml:space="preserve">Ar. Nusrat Jahan (J-016) Managing Director </v>
      </c>
      <c r="K157" t="str">
        <v xml:space="preserve">FULL TIME ARCHITECTURAL PERSONNEL OF THE FIRM/COMPANY: </v>
      </c>
      <c r="L157" t="str">
        <v xml:space="preserve">IAB Member Architect 1 Architectural Graduate 0 Total 1 </v>
      </c>
    </row>
    <row r="158" spans="2:12" x14ac:dyDescent="0.35">
      <c r="B158" t="s">
        <v>112</v>
      </c>
      <c r="C158">
        <v>1</v>
      </c>
    </row>
    <row r="159" spans="2:12" x14ac:dyDescent="0.35">
      <c r="B159" t="s">
        <v>113</v>
      </c>
      <c r="C159">
        <v>1</v>
      </c>
    </row>
    <row r="160" spans="2:12" x14ac:dyDescent="0.35">
      <c r="B160" t="s">
        <v>114</v>
      </c>
      <c r="C160">
        <v>1</v>
      </c>
    </row>
    <row r="161" spans="2:12" x14ac:dyDescent="0.35">
      <c r="B161" s="2" t="s">
        <v>947</v>
      </c>
      <c r="C161">
        <v>1</v>
      </c>
    </row>
    <row r="162" spans="2:12" x14ac:dyDescent="0.35">
      <c r="B162" t="s">
        <v>20</v>
      </c>
      <c r="C162">
        <v>1</v>
      </c>
    </row>
    <row r="163" spans="2:12" x14ac:dyDescent="0.35">
      <c r="B163" t="s">
        <v>115</v>
      </c>
      <c r="C163">
        <v>1</v>
      </c>
    </row>
    <row r="164" spans="2:12" x14ac:dyDescent="0.35">
      <c r="B164" t="s">
        <v>102</v>
      </c>
      <c r="C164">
        <v>1</v>
      </c>
    </row>
    <row r="165" spans="2:12" x14ac:dyDescent="0.35">
      <c r="B165" t="s">
        <v>116</v>
      </c>
      <c r="C165">
        <v>1</v>
      </c>
    </row>
    <row r="166" spans="2:12" x14ac:dyDescent="0.35">
      <c r="B166" s="1" t="s">
        <v>117</v>
      </c>
      <c r="C166">
        <f>SUM(C158:C165)</f>
        <v>8</v>
      </c>
      <c r="D166" s="4" t="str" cm="1">
        <f t="array" ref="D166:L166">TRANSPOSE(B166:B174)</f>
        <v xml:space="preserve">IAB-RP-A19 </v>
      </c>
      <c r="E166" t="str">
        <v>ARCH.PMC (Est-2018)</v>
      </c>
      <c r="F166" t="str">
        <v xml:space="preserve">Office Address: Plot-22, Road-12, Block-F, Niketan, Gulshan-1, Dhaka-1212 </v>
      </c>
      <c r="G166" t="str">
        <v xml:space="preserve">Email ID: masiarchitect@gmail.com, arch.pmc.bd@gmail.com </v>
      </c>
      <c r="H166" t="str">
        <v xml:space="preserve">Website : www.archpmc.com Contact: +8801799586501 </v>
      </c>
      <c r="I166" t="str">
        <v>NAME OF PROPRIETOR/ PARTNER/ DIRECTOR(s) &amp; DESIGNATION</v>
      </c>
      <c r="J166" t="str">
        <v xml:space="preserve">Ar. Mohammad Sajjadul Islam (I-075) Principal Architect &amp; CEO </v>
      </c>
      <c r="K166" t="str">
        <v xml:space="preserve">FULL TIME ARCHITECTURAL PERSONNEL OF THE FIRM/COMPANY: </v>
      </c>
      <c r="L166" t="str">
        <v xml:space="preserve">IAB Member Architect 1 Architectural Graduate 0 Total 1 </v>
      </c>
    </row>
    <row r="167" spans="2:12" x14ac:dyDescent="0.35">
      <c r="B167" t="s">
        <v>118</v>
      </c>
      <c r="C167">
        <v>1</v>
      </c>
    </row>
    <row r="168" spans="2:12" x14ac:dyDescent="0.35">
      <c r="B168" t="s">
        <v>119</v>
      </c>
      <c r="C168">
        <v>1</v>
      </c>
    </row>
    <row r="169" spans="2:12" x14ac:dyDescent="0.35">
      <c r="B169" t="s">
        <v>120</v>
      </c>
      <c r="C169">
        <v>1</v>
      </c>
    </row>
    <row r="170" spans="2:12" x14ac:dyDescent="0.35">
      <c r="B170" t="s">
        <v>121</v>
      </c>
      <c r="C170">
        <v>1</v>
      </c>
    </row>
    <row r="171" spans="2:12" x14ac:dyDescent="0.35">
      <c r="B171" t="s">
        <v>20</v>
      </c>
      <c r="C171">
        <v>1</v>
      </c>
    </row>
    <row r="172" spans="2:12" x14ac:dyDescent="0.35">
      <c r="B172" t="s">
        <v>122</v>
      </c>
      <c r="C172">
        <v>1</v>
      </c>
    </row>
    <row r="173" spans="2:12" x14ac:dyDescent="0.35">
      <c r="B173" t="s">
        <v>102</v>
      </c>
      <c r="C173">
        <v>1</v>
      </c>
    </row>
    <row r="174" spans="2:12" x14ac:dyDescent="0.35">
      <c r="B174" t="s">
        <v>116</v>
      </c>
      <c r="C174">
        <v>1</v>
      </c>
    </row>
    <row r="175" spans="2:12" x14ac:dyDescent="0.35">
      <c r="B175" s="1" t="s">
        <v>123</v>
      </c>
      <c r="C175">
        <f>SUM(C167:C174)</f>
        <v>8</v>
      </c>
      <c r="D175" s="4" t="str" cm="1">
        <f t="array" ref="D175:L175">TRANSPOSE(B175:B183)</f>
        <v>IAB-RP-A20</v>
      </c>
      <c r="E175" t="str">
        <v>ARCHIAAN ARCHITECTS (Est-2014)</v>
      </c>
      <c r="F175" t="str">
        <v xml:space="preserve">Office Address: 14, KA, Ring Road, Khan Plaza, 3rd Floor, Shamoly, Dhaka </v>
      </c>
      <c r="G175" t="str">
        <v>Email ID: archiaan07@gmail.com Contact: +8801679224304</v>
      </c>
      <c r="H175" t="str">
        <v>Website</v>
      </c>
      <c r="I175" t="str">
        <v>NAME OF PROPRIETOR/ PARTNER/ DIRECTOR(s) &amp; DESIGNATION</v>
      </c>
      <c r="J175" t="str">
        <v xml:space="preserve">Ar. Shohel Ahamed (A-180) Managing Partner </v>
      </c>
      <c r="K175" t="str">
        <v xml:space="preserve">FULL TIME ARCHITECTURAL PERSONNEL OF THE FIRM/COMPANY: </v>
      </c>
      <c r="L175" t="str">
        <v xml:space="preserve">IAB Member Architect 1 Architectural Graduate 0 Total 1 </v>
      </c>
    </row>
    <row r="176" spans="2:12" x14ac:dyDescent="0.35">
      <c r="B176" t="s">
        <v>124</v>
      </c>
      <c r="C176">
        <v>1</v>
      </c>
    </row>
    <row r="177" spans="2:12" x14ac:dyDescent="0.35">
      <c r="B177" t="s">
        <v>125</v>
      </c>
      <c r="C177">
        <v>1</v>
      </c>
    </row>
    <row r="178" spans="2:12" x14ac:dyDescent="0.35">
      <c r="B178" t="s">
        <v>126</v>
      </c>
      <c r="C178">
        <v>1</v>
      </c>
    </row>
    <row r="179" spans="2:12" x14ac:dyDescent="0.35">
      <c r="B179" s="2" t="s">
        <v>947</v>
      </c>
      <c r="C179">
        <v>1</v>
      </c>
    </row>
    <row r="180" spans="2:12" x14ac:dyDescent="0.35">
      <c r="B180" t="s">
        <v>20</v>
      </c>
      <c r="C180">
        <v>1</v>
      </c>
    </row>
    <row r="181" spans="2:12" x14ac:dyDescent="0.35">
      <c r="B181" t="s">
        <v>127</v>
      </c>
      <c r="C181">
        <v>1</v>
      </c>
    </row>
    <row r="182" spans="2:12" x14ac:dyDescent="0.35">
      <c r="B182" t="s">
        <v>102</v>
      </c>
      <c r="C182">
        <v>1</v>
      </c>
    </row>
    <row r="183" spans="2:12" x14ac:dyDescent="0.35">
      <c r="B183" t="s">
        <v>116</v>
      </c>
      <c r="C183">
        <v>1</v>
      </c>
    </row>
    <row r="184" spans="2:12" x14ac:dyDescent="0.35">
      <c r="B184" s="1" t="s">
        <v>128</v>
      </c>
      <c r="C184">
        <f>SUM(C176:C183)</f>
        <v>8</v>
      </c>
      <c r="D184" s="4" t="str" cm="1">
        <f t="array" ref="D184:L184">TRANSPOSE(B184:B192)</f>
        <v xml:space="preserve">IAB-RP-A21 </v>
      </c>
      <c r="E184" t="str">
        <v>ARCHINET ARCHITECTS &amp; ENGINEERS (Est-2010)</v>
      </c>
      <c r="F184" t="str">
        <v>Office Address: House-33, Road-04, Dhanmondi, Dhaka-1205</v>
      </c>
      <c r="G184" t="str">
        <v xml:space="preserve">Email ID: archinet2008@gmail.com Contact: +8801712228469 </v>
      </c>
      <c r="H184" t="str">
        <v>Website</v>
      </c>
      <c r="I184" t="str">
        <v>NAME OF PROPRIETOR/ PARTNER/ DIRECTOR(s) &amp; DESIGNATION</v>
      </c>
      <c r="J184" t="str">
        <v xml:space="preserve">Ar. Iftekhar Ahmed (A-143) Principal Architect &amp; CEO </v>
      </c>
      <c r="K184" t="str">
        <v xml:space="preserve">FULL TIME ARCHITECTURAL PERSONNEL OF THE FIRM/COMPANY: </v>
      </c>
      <c r="L184" t="str">
        <v xml:space="preserve">IAB Member Architect 3 Architectural Graduate 0 Total 3 </v>
      </c>
    </row>
    <row r="185" spans="2:12" x14ac:dyDescent="0.35">
      <c r="B185" t="s">
        <v>129</v>
      </c>
      <c r="C185">
        <v>1</v>
      </c>
    </row>
    <row r="186" spans="2:12" x14ac:dyDescent="0.35">
      <c r="B186" t="s">
        <v>130</v>
      </c>
      <c r="C186">
        <v>1</v>
      </c>
    </row>
    <row r="187" spans="2:12" x14ac:dyDescent="0.35">
      <c r="B187" t="s">
        <v>131</v>
      </c>
      <c r="C187">
        <v>1</v>
      </c>
    </row>
    <row r="188" spans="2:12" x14ac:dyDescent="0.35">
      <c r="B188" s="2" t="s">
        <v>947</v>
      </c>
      <c r="C188">
        <v>1</v>
      </c>
    </row>
    <row r="189" spans="2:12" x14ac:dyDescent="0.35">
      <c r="B189" t="s">
        <v>20</v>
      </c>
      <c r="C189">
        <v>1</v>
      </c>
    </row>
    <row r="190" spans="2:12" x14ac:dyDescent="0.35">
      <c r="B190" t="s">
        <v>132</v>
      </c>
      <c r="C190">
        <v>1</v>
      </c>
    </row>
    <row r="191" spans="2:12" x14ac:dyDescent="0.35">
      <c r="B191" t="s">
        <v>102</v>
      </c>
      <c r="C191">
        <v>1</v>
      </c>
    </row>
    <row r="192" spans="2:12" x14ac:dyDescent="0.35">
      <c r="B192" t="s">
        <v>133</v>
      </c>
      <c r="C192">
        <v>1</v>
      </c>
    </row>
    <row r="193" spans="2:12" x14ac:dyDescent="0.35">
      <c r="B193" s="1" t="s">
        <v>134</v>
      </c>
      <c r="C193">
        <f>SUM(C185:C192)</f>
        <v>8</v>
      </c>
      <c r="D193" s="4" t="str" cm="1">
        <f t="array" ref="D193:L193">TRANSPOSE(B193:B201)</f>
        <v xml:space="preserve">IAB-RP-A22 </v>
      </c>
      <c r="E193" t="str">
        <v>ARCHITEKTON (PVT.) LTD. (Est-1995)</v>
      </c>
      <c r="F193" t="str">
        <v xml:space="preserve">Office Address: House-28, Road-28, Block-K, Banani, Dhaka-1213 </v>
      </c>
      <c r="G193" t="str">
        <v xml:space="preserve">Email ID: architekton_bd@yahoo.com, minhas.rahman@architekton.com.bd , Contact: +88-02-9862930, +8801711520963 </v>
      </c>
      <c r="H193" t="str">
        <v>NAME OF PROPRIETOR/ PARTNER/ DIRECTOR(s) &amp; DESIGNATION</v>
      </c>
      <c r="I193" t="str">
        <v xml:space="preserve">Ar. Minhasur Rahman (R-044) Managing Director </v>
      </c>
      <c r="J193" t="str">
        <v xml:space="preserve">Ar. Fuad Hassan Mallick (M-012) Share Holder </v>
      </c>
      <c r="K193" t="str">
        <v xml:space="preserve">FULL TIME ARCHITECTURAL PERSONNEL OF THE FIRM/COMPANY: </v>
      </c>
      <c r="L193" t="str">
        <v xml:space="preserve">IAB Member Architect 2 Architectural Graduate 5 Total 7 </v>
      </c>
    </row>
    <row r="194" spans="2:12" x14ac:dyDescent="0.35">
      <c r="B194" t="s">
        <v>135</v>
      </c>
      <c r="C194">
        <v>1</v>
      </c>
    </row>
    <row r="195" spans="2:12" x14ac:dyDescent="0.35">
      <c r="B195" t="s">
        <v>136</v>
      </c>
      <c r="C195">
        <v>1</v>
      </c>
    </row>
    <row r="196" spans="2:12" x14ac:dyDescent="0.35">
      <c r="B196" t="s">
        <v>137</v>
      </c>
      <c r="C196">
        <v>1</v>
      </c>
    </row>
    <row r="197" spans="2:12" x14ac:dyDescent="0.35">
      <c r="B197" t="s">
        <v>20</v>
      </c>
      <c r="C197">
        <v>1</v>
      </c>
    </row>
    <row r="198" spans="2:12" x14ac:dyDescent="0.35">
      <c r="B198" t="s">
        <v>138</v>
      </c>
      <c r="C198">
        <v>1</v>
      </c>
    </row>
    <row r="199" spans="2:12" x14ac:dyDescent="0.35">
      <c r="B199" t="s">
        <v>139</v>
      </c>
      <c r="C199">
        <v>1</v>
      </c>
    </row>
    <row r="200" spans="2:12" x14ac:dyDescent="0.35">
      <c r="B200" t="s">
        <v>102</v>
      </c>
      <c r="C200">
        <v>1</v>
      </c>
    </row>
    <row r="201" spans="2:12" x14ac:dyDescent="0.35">
      <c r="B201" t="s">
        <v>140</v>
      </c>
      <c r="C201">
        <v>1</v>
      </c>
    </row>
    <row r="202" spans="2:12" x14ac:dyDescent="0.35">
      <c r="B202" s="1" t="s">
        <v>141</v>
      </c>
      <c r="C202">
        <f>SUM(C194:C201)</f>
        <v>8</v>
      </c>
      <c r="D202" s="4" t="str" cm="1">
        <f t="array" ref="D202:L202">TRANSPOSE(B202:B210)</f>
        <v xml:space="preserve">IAB-RP-A23 </v>
      </c>
      <c r="E202" t="str">
        <v>ARCHSTUDIO (Est-2018)</v>
      </c>
      <c r="F202" t="str">
        <v xml:space="preserve">Office Address: 151, West Dhanmondi, Dhaka-1209 </v>
      </c>
      <c r="G202" t="str">
        <v xml:space="preserve">Email ID: samabegum@gmail.com Contact: +8801716897632 </v>
      </c>
      <c r="H202" t="str">
        <v>Website</v>
      </c>
      <c r="I202" t="str">
        <v>NAME OF PROPRIETOR/ PARTNER/ DIRECTOR(s) &amp; DESIGNATION</v>
      </c>
      <c r="J202" t="str">
        <v xml:space="preserve">Ar. Salma Begum (B-044) Architect </v>
      </c>
      <c r="K202" t="str">
        <v xml:space="preserve">FULL TIME ARCHITECTURAL PERSONNEL OF THE FIRM/COMPANY: </v>
      </c>
      <c r="L202" t="str">
        <v>IAB Member Architect 3 Architectural Graduate 0 Total 03</v>
      </c>
    </row>
    <row r="203" spans="2:12" x14ac:dyDescent="0.35">
      <c r="B203" t="s">
        <v>142</v>
      </c>
      <c r="C203">
        <v>1</v>
      </c>
    </row>
    <row r="204" spans="2:12" x14ac:dyDescent="0.35">
      <c r="B204" t="s">
        <v>143</v>
      </c>
      <c r="C204">
        <v>1</v>
      </c>
    </row>
    <row r="205" spans="2:12" x14ac:dyDescent="0.35">
      <c r="B205" t="s">
        <v>144</v>
      </c>
      <c r="C205">
        <v>1</v>
      </c>
    </row>
    <row r="206" spans="2:12" x14ac:dyDescent="0.35">
      <c r="B206" s="2" t="s">
        <v>947</v>
      </c>
      <c r="C206">
        <v>1</v>
      </c>
    </row>
    <row r="207" spans="2:12" x14ac:dyDescent="0.35">
      <c r="B207" t="s">
        <v>20</v>
      </c>
      <c r="C207">
        <v>1</v>
      </c>
    </row>
    <row r="208" spans="2:12" x14ac:dyDescent="0.35">
      <c r="B208" t="s">
        <v>145</v>
      </c>
      <c r="C208">
        <v>1</v>
      </c>
    </row>
    <row r="209" spans="2:12" x14ac:dyDescent="0.35">
      <c r="B209" t="s">
        <v>102</v>
      </c>
      <c r="C209">
        <v>1</v>
      </c>
    </row>
    <row r="210" spans="2:12" x14ac:dyDescent="0.35">
      <c r="B210" t="s">
        <v>146</v>
      </c>
      <c r="C210">
        <v>1</v>
      </c>
    </row>
    <row r="211" spans="2:12" x14ac:dyDescent="0.35">
      <c r="B211" s="1" t="s">
        <v>147</v>
      </c>
      <c r="C211">
        <f>SUM(C203:C210)</f>
        <v>8</v>
      </c>
      <c r="D211" s="4" t="str" cm="1">
        <f t="array" ref="D211:L211">TRANSPOSE(B211:B219)</f>
        <v xml:space="preserve">IAB-RP-A24 </v>
      </c>
      <c r="E211" t="str">
        <v>ARCHYTAS LIMITED (Est-2014)</v>
      </c>
      <c r="F211" t="str">
        <v xml:space="preserve">Office Address: Road-36, House-16, Gulshan-2, Dhaka 1212. </v>
      </c>
      <c r="G211" t="str">
        <v xml:space="preserve">Email ID: archytas.s@gmail.com </v>
      </c>
      <c r="H211" t="str">
        <v>Website : www.archytasltd.com Contact: +8801911386561</v>
      </c>
      <c r="I211" t="str">
        <v>NAME OF PROPRIETOR/ PARTNER/ DIRECTOR(s) &amp; DESIGNATION</v>
      </c>
      <c r="J211" t="str">
        <v xml:space="preserve">Ar. Zahidul Hoque Shaikot (S-135) Managing Director </v>
      </c>
      <c r="K211" t="str">
        <v xml:space="preserve">FULL TIME ARCHITECTURAL PERSONNEL OF THE FIRM/COMPANY: </v>
      </c>
      <c r="L211" t="str">
        <v xml:space="preserve">IAB Member Architect 1 Architectural Graduate Total 1 </v>
      </c>
    </row>
    <row r="212" spans="2:12" x14ac:dyDescent="0.35">
      <c r="B212" t="s">
        <v>148</v>
      </c>
      <c r="C212">
        <v>1</v>
      </c>
    </row>
    <row r="213" spans="2:12" x14ac:dyDescent="0.35">
      <c r="B213" t="s">
        <v>149</v>
      </c>
      <c r="C213">
        <v>1</v>
      </c>
    </row>
    <row r="214" spans="2:12" x14ac:dyDescent="0.35">
      <c r="B214" t="s">
        <v>150</v>
      </c>
      <c r="C214">
        <v>1</v>
      </c>
    </row>
    <row r="215" spans="2:12" x14ac:dyDescent="0.35">
      <c r="B215" t="s">
        <v>151</v>
      </c>
      <c r="C215">
        <v>1</v>
      </c>
    </row>
    <row r="216" spans="2:12" x14ac:dyDescent="0.35">
      <c r="B216" t="s">
        <v>20</v>
      </c>
      <c r="C216">
        <v>1</v>
      </c>
    </row>
    <row r="217" spans="2:12" x14ac:dyDescent="0.35">
      <c r="B217" t="s">
        <v>152</v>
      </c>
      <c r="C217">
        <v>1</v>
      </c>
    </row>
    <row r="218" spans="2:12" x14ac:dyDescent="0.35">
      <c r="B218" t="s">
        <v>102</v>
      </c>
      <c r="C218">
        <v>1</v>
      </c>
    </row>
    <row r="219" spans="2:12" x14ac:dyDescent="0.35">
      <c r="B219" t="s">
        <v>153</v>
      </c>
      <c r="C219">
        <v>1</v>
      </c>
    </row>
    <row r="220" spans="2:12" x14ac:dyDescent="0.35">
      <c r="B220" s="1" t="s">
        <v>154</v>
      </c>
      <c r="C220">
        <f>SUM(C212:C219)</f>
        <v>8</v>
      </c>
      <c r="D220" s="4" t="str" cm="1">
        <f t="array" ref="D220:L220">TRANSPOSE(B220:B228)</f>
        <v xml:space="preserve">IAB-RP-A25 </v>
      </c>
      <c r="E220" t="str">
        <v>ARQUITECTURA DESIGN STUDIO(Est- 2015)</v>
      </c>
      <c r="F220" t="str">
        <v xml:space="preserve">Office Address: Lake Palisade, House 23, Level 02, Road 27, Dhanmondi, Dhaka 1209 </v>
      </c>
      <c r="G220" t="str">
        <v xml:space="preserve">Email ID: faiahsa@gmail.com Contact: +880241021810 </v>
      </c>
      <c r="H220" t="str">
        <v>Website</v>
      </c>
      <c r="I220" t="str">
        <v>NAME OF PROPRIETOR/ PARTNER/ DIRECTOR(s) &amp; DESIGNATION</v>
      </c>
      <c r="J220" t="str">
        <v xml:space="preserve">Ar. Fariha Sharmeen Akbar (A-198) Proprietor </v>
      </c>
      <c r="K220" t="str">
        <v xml:space="preserve">FULL TIME ARCHITECTURAL PERSONNEL OF THE FIRM/COMPANY: </v>
      </c>
      <c r="L220" t="str">
        <v xml:space="preserve">IAB Member Architect 4 Architectural Graduate 2 Total 6 </v>
      </c>
    </row>
    <row r="221" spans="2:12" x14ac:dyDescent="0.35">
      <c r="B221" t="s">
        <v>155</v>
      </c>
      <c r="C221">
        <v>1</v>
      </c>
    </row>
    <row r="222" spans="2:12" x14ac:dyDescent="0.35">
      <c r="B222" t="s">
        <v>156</v>
      </c>
      <c r="C222">
        <v>1</v>
      </c>
    </row>
    <row r="223" spans="2:12" x14ac:dyDescent="0.35">
      <c r="B223" t="s">
        <v>157</v>
      </c>
      <c r="C223">
        <v>1</v>
      </c>
    </row>
    <row r="224" spans="2:12" x14ac:dyDescent="0.35">
      <c r="B224" s="2" t="s">
        <v>947</v>
      </c>
      <c r="C224">
        <v>1</v>
      </c>
    </row>
    <row r="225" spans="2:12" x14ac:dyDescent="0.35">
      <c r="B225" t="s">
        <v>20</v>
      </c>
      <c r="C225">
        <v>1</v>
      </c>
    </row>
    <row r="226" spans="2:12" x14ac:dyDescent="0.35">
      <c r="B226" t="s">
        <v>158</v>
      </c>
      <c r="C226">
        <v>1</v>
      </c>
    </row>
    <row r="227" spans="2:12" x14ac:dyDescent="0.35">
      <c r="B227" t="s">
        <v>102</v>
      </c>
      <c r="C227">
        <v>1</v>
      </c>
    </row>
    <row r="228" spans="2:12" x14ac:dyDescent="0.35">
      <c r="B228" t="s">
        <v>72</v>
      </c>
      <c r="C228">
        <v>1</v>
      </c>
    </row>
    <row r="229" spans="2:12" x14ac:dyDescent="0.35">
      <c r="B229" s="1" t="s">
        <v>159</v>
      </c>
      <c r="C229">
        <f>SUM(C221:C228)</f>
        <v>8</v>
      </c>
      <c r="D229" s="4" t="str" cm="1">
        <f t="array" ref="D229:L229">TRANSPOSE(B229:B237)</f>
        <v xml:space="preserve">IAB-RP-A26 </v>
      </c>
      <c r="E229" t="str">
        <v>ARQUITECTURA (PVT.) LTD. (Est-2017)</v>
      </c>
      <c r="F229" t="str">
        <v xml:space="preserve">Office Address: Lake Palisade, House 23, Level 02, Road 27, Dhanmondi, Dhaka 1209 </v>
      </c>
      <c r="G229" t="str">
        <v xml:space="preserve">Email ID: mail@arquitecturabd.com </v>
      </c>
      <c r="H229" t="str">
        <v xml:space="preserve">Website : www.arquitecturabd.com Contact: +880241021810 </v>
      </c>
      <c r="I229" t="str">
        <v>NAME OF PROPRIETOR/ PARTNER/ DIRECTOR(s) &amp; DESIGNATION</v>
      </c>
      <c r="J229" t="str">
        <v xml:space="preserve">Ar. Fariha Sharmeen Akbar (A-198) Chairman </v>
      </c>
      <c r="K229" t="str">
        <v xml:space="preserve">FULL TIME ARCHITECTURAL PERSONNEL OF THE FIRM/COMPANY: </v>
      </c>
      <c r="L229" t="str">
        <v xml:space="preserve">IAB Member Architect 6 Architectural Graduate 2 Total 8 </v>
      </c>
    </row>
    <row r="230" spans="2:12" x14ac:dyDescent="0.35">
      <c r="B230" t="s">
        <v>160</v>
      </c>
      <c r="C230">
        <v>1</v>
      </c>
    </row>
    <row r="231" spans="2:12" x14ac:dyDescent="0.35">
      <c r="B231" t="s">
        <v>156</v>
      </c>
      <c r="C231">
        <v>1</v>
      </c>
    </row>
    <row r="232" spans="2:12" x14ac:dyDescent="0.35">
      <c r="B232" t="s">
        <v>161</v>
      </c>
      <c r="C232">
        <v>1</v>
      </c>
    </row>
    <row r="233" spans="2:12" x14ac:dyDescent="0.35">
      <c r="B233" t="s">
        <v>162</v>
      </c>
      <c r="C233">
        <v>1</v>
      </c>
    </row>
    <row r="234" spans="2:12" x14ac:dyDescent="0.35">
      <c r="B234" t="s">
        <v>20</v>
      </c>
      <c r="C234">
        <v>1</v>
      </c>
    </row>
    <row r="235" spans="2:12" x14ac:dyDescent="0.35">
      <c r="B235" t="s">
        <v>163</v>
      </c>
      <c r="C235">
        <v>1</v>
      </c>
    </row>
    <row r="236" spans="2:12" x14ac:dyDescent="0.35">
      <c r="B236" t="s">
        <v>102</v>
      </c>
      <c r="C236">
        <v>1</v>
      </c>
    </row>
    <row r="237" spans="2:12" x14ac:dyDescent="0.35">
      <c r="B237" t="s">
        <v>164</v>
      </c>
      <c r="C237">
        <v>1</v>
      </c>
    </row>
    <row r="238" spans="2:12" x14ac:dyDescent="0.35">
      <c r="B238" s="1" t="s">
        <v>165</v>
      </c>
      <c r="C238">
        <f>SUM(C230:C237)</f>
        <v>8</v>
      </c>
      <c r="D238" s="4" t="str" cm="1">
        <f t="array" ref="D238:L238">TRANSPOSE(B238:B246)</f>
        <v xml:space="preserve">IAB-RP-A27 </v>
      </c>
      <c r="E238" t="str">
        <v>AYOTEEK (Est-2016)</v>
      </c>
      <c r="F238" t="str">
        <v xml:space="preserve">Office Address: House-B 115, 4th Floor, Lane-7,DOHS, Mohakhali, Dhaka 1206 </v>
      </c>
      <c r="G238" t="str">
        <v>Email ID: kasif@ayoteek.com, ayoteek@gmail.com Contact: +88-02-9882689, +8801712511535</v>
      </c>
      <c r="H238" t="str">
        <v xml:space="preserve">Website : www.ayoteek.com </v>
      </c>
      <c r="I238" t="str">
        <v>NAME OF PROPRIETOR/ PARTNER/ DIRECTOR(s) &amp; DESIGNATION</v>
      </c>
      <c r="J238" t="str">
        <v xml:space="preserve">Ar. Muhammed Kasif Hasnaen (H-172) Managing Partner </v>
      </c>
      <c r="K238" t="str">
        <v xml:space="preserve">FULL TIME ARCHITECTURAL PERSONNEL OF THE FIRM/COMPANY: </v>
      </c>
      <c r="L238" t="str">
        <v xml:space="preserve">IAB Member Architect 2 Architectural Graduate 3 Total 5 </v>
      </c>
    </row>
    <row r="239" spans="2:12" x14ac:dyDescent="0.35">
      <c r="B239" t="s">
        <v>166</v>
      </c>
      <c r="C239">
        <v>1</v>
      </c>
    </row>
    <row r="240" spans="2:12" x14ac:dyDescent="0.35">
      <c r="B240" t="s">
        <v>167</v>
      </c>
      <c r="C240">
        <v>1</v>
      </c>
    </row>
    <row r="241" spans="2:12" x14ac:dyDescent="0.35">
      <c r="B241" t="s">
        <v>168</v>
      </c>
      <c r="C241">
        <v>1</v>
      </c>
    </row>
    <row r="242" spans="2:12" x14ac:dyDescent="0.35">
      <c r="B242" t="s">
        <v>169</v>
      </c>
      <c r="C242">
        <v>1</v>
      </c>
    </row>
    <row r="243" spans="2:12" x14ac:dyDescent="0.35">
      <c r="B243" t="s">
        <v>20</v>
      </c>
      <c r="C243">
        <v>1</v>
      </c>
    </row>
    <row r="244" spans="2:12" x14ac:dyDescent="0.35">
      <c r="B244" t="s">
        <v>170</v>
      </c>
      <c r="C244">
        <v>1</v>
      </c>
    </row>
    <row r="245" spans="2:12" x14ac:dyDescent="0.35">
      <c r="B245" t="s">
        <v>102</v>
      </c>
      <c r="C245">
        <v>1</v>
      </c>
    </row>
    <row r="246" spans="2:12" x14ac:dyDescent="0.35">
      <c r="B246" t="s">
        <v>171</v>
      </c>
      <c r="C246">
        <v>1</v>
      </c>
    </row>
    <row r="247" spans="2:12" x14ac:dyDescent="0.35">
      <c r="B247" s="1" t="s">
        <v>172</v>
      </c>
      <c r="C247">
        <f>SUM(C239:C246)</f>
        <v>8</v>
      </c>
      <c r="D247" s="4" t="str" cm="1">
        <f t="array" ref="D247:L247">TRANSPOSE(B247:B255)</f>
        <v>IAB-RP-A28</v>
      </c>
      <c r="E247" t="str">
        <v xml:space="preserve">ARCHITECTURE TOMORROW (Est-2013) </v>
      </c>
      <c r="F247" t="str">
        <v xml:space="preserve">Office Address: House-730 (Ground Floor), Road-10, Avenue-3/4, DOHS, Mirpur, Dhaka </v>
      </c>
      <c r="G247" t="str">
        <v>Email ID: zaman_arch1122@yahoo.com Contact: +88-02-8080884, +8801716526915</v>
      </c>
      <c r="H247" t="str">
        <v xml:space="preserve">Website : www.architecturetomorrow.com </v>
      </c>
      <c r="I247" t="str">
        <v>NAME OF PROPRIETOR/ PARTNER/ DIRECTOR(s) &amp; DESIGNATION</v>
      </c>
      <c r="J247" t="str">
        <v xml:space="preserve">Ar. Mohammad Saifuzzaman (S-111) Principal Architect &amp; Managing Director </v>
      </c>
      <c r="K247" t="str">
        <v xml:space="preserve">FULL TIME ARCHITECTURAL PERSONNEL OF THE FIRM/COMPANY: </v>
      </c>
      <c r="L247" t="str">
        <v xml:space="preserve">IAB Member Architect 2 Architectural Graduate 2 Total 4 </v>
      </c>
    </row>
    <row r="248" spans="2:12" x14ac:dyDescent="0.35">
      <c r="B248" t="s">
        <v>173</v>
      </c>
      <c r="C248">
        <v>1</v>
      </c>
    </row>
    <row r="249" spans="2:12" x14ac:dyDescent="0.35">
      <c r="B249" t="s">
        <v>174</v>
      </c>
      <c r="C249">
        <v>1</v>
      </c>
    </row>
    <row r="250" spans="2:12" x14ac:dyDescent="0.35">
      <c r="B250" t="s">
        <v>175</v>
      </c>
      <c r="C250">
        <v>1</v>
      </c>
    </row>
    <row r="251" spans="2:12" x14ac:dyDescent="0.35">
      <c r="B251" t="s">
        <v>176</v>
      </c>
      <c r="C251">
        <v>1</v>
      </c>
    </row>
    <row r="252" spans="2:12" x14ac:dyDescent="0.35">
      <c r="B252" t="s">
        <v>20</v>
      </c>
      <c r="C252">
        <v>1</v>
      </c>
    </row>
    <row r="253" spans="2:12" x14ac:dyDescent="0.35">
      <c r="B253" t="s">
        <v>177</v>
      </c>
      <c r="C253">
        <v>1</v>
      </c>
    </row>
    <row r="254" spans="2:12" x14ac:dyDescent="0.35">
      <c r="B254" t="s">
        <v>102</v>
      </c>
      <c r="C254">
        <v>1</v>
      </c>
    </row>
    <row r="255" spans="2:12" x14ac:dyDescent="0.35">
      <c r="B255" t="s">
        <v>110</v>
      </c>
      <c r="C255">
        <v>1</v>
      </c>
    </row>
    <row r="256" spans="2:12" x14ac:dyDescent="0.35">
      <c r="B256" s="1" t="s">
        <v>178</v>
      </c>
      <c r="C256">
        <f>SUM(C248:C255)</f>
        <v>8</v>
      </c>
      <c r="D256" s="4" t="str" cm="1">
        <f t="array" ref="D256:L256">TRANSPOSE(B256:B264)</f>
        <v>IAB-RP-A29</v>
      </c>
      <c r="E256" t="str">
        <v xml:space="preserve">ARESCON CONSULTANT (Est-2004) </v>
      </c>
      <c r="F256" t="str">
        <v xml:space="preserve">Office Address: 137, Jahanara Garden, Green Road, 5th Floor, Dhaka-1205 </v>
      </c>
      <c r="G256" t="str">
        <v>Email ID: helal201@hotmail.com, arescon1984@gmail.com Contact: +88-02-8151121, +8801713037260</v>
      </c>
      <c r="H256" t="str">
        <v>Website</v>
      </c>
      <c r="I256" t="str">
        <v>NAME OF PROPRIETOR/ PARTNER/ DIRECTOR(s) &amp; DESIGNATION</v>
      </c>
      <c r="J256" t="str">
        <v xml:space="preserve">Ar. Md. Helal Uddin (U-006) Principal Architect </v>
      </c>
      <c r="K256" t="str">
        <v xml:space="preserve">FULL TIME ARCHITECTURAL PERSONNEL OF THE FIRM/COMPANY: </v>
      </c>
      <c r="L256" t="str">
        <v xml:space="preserve">IAB Member Architect 2 Architectural Graduate 1 Total 3 </v>
      </c>
    </row>
    <row r="257" spans="2:12" x14ac:dyDescent="0.35">
      <c r="B257" t="s">
        <v>81</v>
      </c>
      <c r="C257">
        <v>1</v>
      </c>
    </row>
    <row r="258" spans="2:12" x14ac:dyDescent="0.35">
      <c r="B258" t="s">
        <v>179</v>
      </c>
      <c r="C258">
        <v>1</v>
      </c>
    </row>
    <row r="259" spans="2:12" x14ac:dyDescent="0.35">
      <c r="B259" t="s">
        <v>180</v>
      </c>
      <c r="C259">
        <v>1</v>
      </c>
    </row>
    <row r="260" spans="2:12" x14ac:dyDescent="0.35">
      <c r="B260" s="2" t="s">
        <v>947</v>
      </c>
      <c r="C260">
        <v>1</v>
      </c>
    </row>
    <row r="261" spans="2:12" x14ac:dyDescent="0.35">
      <c r="B261" t="s">
        <v>20</v>
      </c>
      <c r="C261">
        <v>1</v>
      </c>
    </row>
    <row r="262" spans="2:12" x14ac:dyDescent="0.35">
      <c r="B262" t="s">
        <v>181</v>
      </c>
      <c r="C262">
        <v>1</v>
      </c>
    </row>
    <row r="263" spans="2:12" x14ac:dyDescent="0.35">
      <c r="B263" t="s">
        <v>102</v>
      </c>
      <c r="C263">
        <v>1</v>
      </c>
    </row>
    <row r="264" spans="2:12" x14ac:dyDescent="0.35">
      <c r="B264" t="s">
        <v>182</v>
      </c>
      <c r="C264">
        <v>1</v>
      </c>
    </row>
    <row r="265" spans="2:12" x14ac:dyDescent="0.35">
      <c r="B265" s="1" t="s">
        <v>183</v>
      </c>
      <c r="C265">
        <f>SUM(C257:C264)</f>
        <v>8</v>
      </c>
      <c r="D265" s="4" t="str" cm="1">
        <f t="array" ref="D265:L265">TRANSPOSE(B265:B273)</f>
        <v>IAB-RP-A30</v>
      </c>
      <c r="E265" t="str">
        <v xml:space="preserve">ARCHITECTS’ HORIZON (Est-2017) </v>
      </c>
      <c r="F265" t="str">
        <v>Office Address: House-05, Road-14, Nikunja2, Khilkhat, Dhaka-1229</v>
      </c>
      <c r="G265" t="str">
        <v>Email ID: biplob.azone@gmail.com Contact: +88-02-55098138, +8801755599208</v>
      </c>
      <c r="H265" t="str">
        <v xml:space="preserve">Website : www.architectshorizon.com </v>
      </c>
      <c r="I265" t="str">
        <v>NAME OF PROPRIETOR/ PARTNER/ DIRECTOR(s) &amp; DESIGNATION</v>
      </c>
      <c r="J265" t="str">
        <v xml:space="preserve">Ar. Biplob Kumar Mondal (M-116) Founder &amp; Lead Architect </v>
      </c>
      <c r="K265" t="str">
        <v xml:space="preserve">FULL TIME ARCHITECTURAL PERSONNEL OF THE FIRM/COMPANY: </v>
      </c>
      <c r="L265" t="str">
        <v xml:space="preserve">IAB Member Architect 3 Architectural Graduate Total 3 </v>
      </c>
    </row>
    <row r="266" spans="2:12" x14ac:dyDescent="0.35">
      <c r="B266" t="s">
        <v>184</v>
      </c>
      <c r="C266">
        <v>1</v>
      </c>
    </row>
    <row r="267" spans="2:12" x14ac:dyDescent="0.35">
      <c r="B267" t="s">
        <v>185</v>
      </c>
      <c r="C267">
        <v>1</v>
      </c>
    </row>
    <row r="268" spans="2:12" x14ac:dyDescent="0.35">
      <c r="B268" t="s">
        <v>186</v>
      </c>
      <c r="C268">
        <v>1</v>
      </c>
    </row>
    <row r="269" spans="2:12" x14ac:dyDescent="0.35">
      <c r="B269" t="s">
        <v>187</v>
      </c>
      <c r="C269">
        <v>1</v>
      </c>
    </row>
    <row r="270" spans="2:12" x14ac:dyDescent="0.35">
      <c r="B270" t="s">
        <v>20</v>
      </c>
      <c r="C270">
        <v>1</v>
      </c>
    </row>
    <row r="271" spans="2:12" x14ac:dyDescent="0.35">
      <c r="B271" t="s">
        <v>188</v>
      </c>
      <c r="C271">
        <v>1</v>
      </c>
    </row>
    <row r="272" spans="2:12" x14ac:dyDescent="0.35">
      <c r="B272" t="s">
        <v>102</v>
      </c>
      <c r="C272">
        <v>1</v>
      </c>
    </row>
    <row r="273" spans="2:12" x14ac:dyDescent="0.35">
      <c r="B273" t="s">
        <v>189</v>
      </c>
      <c r="C273">
        <v>1</v>
      </c>
    </row>
    <row r="274" spans="2:12" x14ac:dyDescent="0.35">
      <c r="B274" s="1" t="s">
        <v>190</v>
      </c>
      <c r="C274">
        <f>SUM(C266:C273)</f>
        <v>8</v>
      </c>
      <c r="D274" s="4" t="str" cm="1">
        <f t="array" ref="D274:L274">TRANSPOSE(B274:B282)</f>
        <v>IAB-RP-A31</v>
      </c>
      <c r="E274" t="str">
        <v xml:space="preserve">ASSOCONSULT LTD. (Est-1985) </v>
      </c>
      <c r="F274" t="str">
        <v xml:space="preserve">Office Address: 849/3, Begum Rokeya Sharani, 2nd Floor, Shewrapara, Mirpur, Dhaka-1216 </v>
      </c>
      <c r="G274" t="str">
        <v xml:space="preserve">Email ID: assoconbangla@yahoo.com Contact: +88-02-9004662, +88-02-9004663 </v>
      </c>
      <c r="H274" t="str">
        <v xml:space="preserve">Website : </v>
      </c>
      <c r="I274" t="str">
        <v>NAME OF PROPRIETOR/ PARTNER/ DIRECTOR(s) &amp; DESIGNATION</v>
      </c>
      <c r="J274" t="str">
        <v xml:space="preserve">Ar. Mubasshar Hussain (H-013) Managing Director </v>
      </c>
      <c r="K274" t="str">
        <v xml:space="preserve">FULL TIME ARCHITECTURAL PERSONNEL OF THE FIRM/COMPANY: </v>
      </c>
      <c r="L274" t="str">
        <v xml:space="preserve">IAB Member Architect 2 Architectural Graduate Total 2 </v>
      </c>
    </row>
    <row r="275" spans="2:12" x14ac:dyDescent="0.35">
      <c r="B275" t="s">
        <v>191</v>
      </c>
      <c r="C275">
        <v>1</v>
      </c>
    </row>
    <row r="276" spans="2:12" x14ac:dyDescent="0.35">
      <c r="B276" t="s">
        <v>192</v>
      </c>
      <c r="C276">
        <v>1</v>
      </c>
    </row>
    <row r="277" spans="2:12" x14ac:dyDescent="0.35">
      <c r="B277" t="s">
        <v>193</v>
      </c>
      <c r="C277">
        <v>1</v>
      </c>
    </row>
    <row r="278" spans="2:12" x14ac:dyDescent="0.35">
      <c r="B278" t="s">
        <v>194</v>
      </c>
      <c r="C278">
        <v>1</v>
      </c>
    </row>
    <row r="279" spans="2:12" x14ac:dyDescent="0.35">
      <c r="B279" t="s">
        <v>20</v>
      </c>
      <c r="C279">
        <v>1</v>
      </c>
    </row>
    <row r="280" spans="2:12" x14ac:dyDescent="0.35">
      <c r="B280" t="s">
        <v>195</v>
      </c>
      <c r="C280">
        <v>1</v>
      </c>
    </row>
    <row r="281" spans="2:12" x14ac:dyDescent="0.35">
      <c r="B281" t="s">
        <v>102</v>
      </c>
      <c r="C281">
        <v>1</v>
      </c>
    </row>
    <row r="282" spans="2:12" x14ac:dyDescent="0.35">
      <c r="B282" t="s">
        <v>196</v>
      </c>
      <c r="C282">
        <v>1</v>
      </c>
    </row>
    <row r="283" spans="2:12" x14ac:dyDescent="0.35">
      <c r="B283" s="1" t="s">
        <v>197</v>
      </c>
      <c r="C283">
        <f>SUM(C275:C282)</f>
        <v>8</v>
      </c>
      <c r="D283" s="4" t="str" cm="1">
        <f t="array" ref="D283:L283">TRANSPOSE(B283:B291)</f>
        <v xml:space="preserve">IAB-RP-A32 </v>
      </c>
      <c r="E283" t="str">
        <v xml:space="preserve">AURITRO ARCHITECTS (Est-2014) </v>
      </c>
      <c r="F283" t="str">
        <v>Office Address: House-60/A, Road-7/A, Dhanmondi R/A, Dhaka-1209</v>
      </c>
      <c r="G283" t="str">
        <v>Email ID: aupee0061@gmail.com Contact: +88 01815258257</v>
      </c>
      <c r="H283" t="str">
        <v>NAME OF PROPRIETOR/ PARTNER/ DIRECTOR(s) &amp; DESIGNATION</v>
      </c>
      <c r="I283" t="str">
        <v xml:space="preserve">Ar. Mohammad Mahbub Hossain (H-149) Managing Partner </v>
      </c>
      <c r="J283" t="str">
        <v xml:space="preserve">Ar. Nusrat Sumaiya (S-118) Managing Partner </v>
      </c>
      <c r="K283" t="str">
        <v xml:space="preserve">FULL TIME ARCHITECTURAL PERSONNEL OF THE FIRM/COMPANY: </v>
      </c>
      <c r="L283" t="str">
        <v xml:space="preserve">IAB Member Architect 4 Architectural Graduate 0 Total 4 </v>
      </c>
    </row>
    <row r="284" spans="2:12" x14ac:dyDescent="0.35">
      <c r="B284" t="s">
        <v>198</v>
      </c>
      <c r="C284">
        <v>1</v>
      </c>
    </row>
    <row r="285" spans="2:12" x14ac:dyDescent="0.35">
      <c r="B285" t="s">
        <v>199</v>
      </c>
      <c r="C285">
        <v>1</v>
      </c>
    </row>
    <row r="286" spans="2:12" x14ac:dyDescent="0.35">
      <c r="B286" t="s">
        <v>200</v>
      </c>
      <c r="C286">
        <v>1</v>
      </c>
    </row>
    <row r="287" spans="2:12" x14ac:dyDescent="0.35">
      <c r="B287" t="s">
        <v>20</v>
      </c>
      <c r="C287">
        <v>1</v>
      </c>
    </row>
    <row r="288" spans="2:12" x14ac:dyDescent="0.35">
      <c r="B288" t="s">
        <v>201</v>
      </c>
      <c r="C288">
        <v>1</v>
      </c>
    </row>
    <row r="289" spans="2:12" x14ac:dyDescent="0.35">
      <c r="B289" t="s">
        <v>202</v>
      </c>
      <c r="C289">
        <v>1</v>
      </c>
    </row>
    <row r="290" spans="2:12" x14ac:dyDescent="0.35">
      <c r="B290" t="s">
        <v>102</v>
      </c>
      <c r="C290">
        <v>1</v>
      </c>
    </row>
    <row r="291" spans="2:12" x14ac:dyDescent="0.35">
      <c r="B291" t="s">
        <v>203</v>
      </c>
      <c r="C291">
        <v>1</v>
      </c>
    </row>
    <row r="292" spans="2:12" x14ac:dyDescent="0.35">
      <c r="B292" s="1" t="s">
        <v>204</v>
      </c>
      <c r="C292">
        <f>SUM(C284:C291)</f>
        <v>8</v>
      </c>
      <c r="D292" s="4" t="str" cm="1">
        <f t="array" ref="D292:L292">TRANSPOSE(B292:B300)</f>
        <v xml:space="preserve">IAB-RP-A33 </v>
      </c>
      <c r="E292" t="str">
        <v>ARCHITECTS &amp; ASSOCIATES LTD (Est-)</v>
      </c>
      <c r="F292" t="str">
        <v>Office Address: Plot no-NEO/16, Block-C, Holding no-730, Khilgaon, Dhaka</v>
      </c>
      <c r="G292" t="str">
        <v>Email ID: arch@aaaltd.com.bd Contact: +88 01758742536, +88 02-47215613</v>
      </c>
      <c r="H292" t="str">
        <v xml:space="preserve">Website: </v>
      </c>
      <c r="I292" t="str">
        <v>NAME OF PROPRIETOR/ PARTNER/ DIRECTOR(s) &amp; DESIGNATION</v>
      </c>
      <c r="J292" t="str">
        <v>Ar. Mahbubul Hasan (H-209) Principal Architect</v>
      </c>
      <c r="K292" t="str">
        <v xml:space="preserve">FULL TIME ARCHITECTURAL PERSONNEL OF THE FIRM/COMPANY: </v>
      </c>
      <c r="L292" t="str">
        <v xml:space="preserve">IAB Member Architect Architectural Graduate Total </v>
      </c>
    </row>
    <row r="293" spans="2:12" x14ac:dyDescent="0.35">
      <c r="B293" t="s">
        <v>205</v>
      </c>
      <c r="C293">
        <v>1</v>
      </c>
    </row>
    <row r="294" spans="2:12" x14ac:dyDescent="0.35">
      <c r="B294" t="s">
        <v>206</v>
      </c>
      <c r="C294">
        <v>1</v>
      </c>
    </row>
    <row r="295" spans="2:12" x14ac:dyDescent="0.35">
      <c r="B295" t="s">
        <v>207</v>
      </c>
      <c r="C295">
        <v>1</v>
      </c>
    </row>
    <row r="296" spans="2:12" x14ac:dyDescent="0.35">
      <c r="B296" t="s">
        <v>208</v>
      </c>
      <c r="C296">
        <v>1</v>
      </c>
    </row>
    <row r="297" spans="2:12" x14ac:dyDescent="0.35">
      <c r="B297" t="s">
        <v>20</v>
      </c>
      <c r="C297">
        <v>1</v>
      </c>
    </row>
    <row r="298" spans="2:12" x14ac:dyDescent="0.35">
      <c r="B298" t="s">
        <v>209</v>
      </c>
      <c r="C298">
        <v>1</v>
      </c>
    </row>
    <row r="299" spans="2:12" x14ac:dyDescent="0.35">
      <c r="B299" t="s">
        <v>102</v>
      </c>
      <c r="C299">
        <v>1</v>
      </c>
    </row>
    <row r="300" spans="2:12" x14ac:dyDescent="0.35">
      <c r="B300" t="s">
        <v>210</v>
      </c>
      <c r="C300">
        <v>1</v>
      </c>
    </row>
    <row r="301" spans="2:12" x14ac:dyDescent="0.35">
      <c r="B301" s="1" t="s">
        <v>211</v>
      </c>
      <c r="C301">
        <f>SUM(C293:C300)</f>
        <v>8</v>
      </c>
      <c r="D301" s="4" t="str" cm="1">
        <f t="array" ref="D301:L301">TRANSPOSE(B301:B309)</f>
        <v xml:space="preserve">IAB-RP-A34 </v>
      </c>
      <c r="E301" t="str">
        <v>ARCHIWORKS CONSULTANTS (Est-2009)</v>
      </c>
      <c r="F301" t="str">
        <v>Office Address: House-48, Road-02, Block-B, 1st Floor, Niketan R/A, Gulshan-1, Dhaka-1212</v>
      </c>
      <c r="G301" t="str">
        <v>Email ID: archiworks.bd@hotmail.com Contact: +88 01715035772</v>
      </c>
      <c r="H301" t="str">
        <v>Website: archiworksbd.wixsite.com/home</v>
      </c>
      <c r="I301" t="str">
        <v>NAME OF PROPRIETOR/ PARTNER/ DIRECTOR(s) &amp; DESIGNATION</v>
      </c>
      <c r="J301" t="str">
        <v>Ar. M. Arefeen Ibrahim (I-047) Principal Architect</v>
      </c>
      <c r="K301" t="str">
        <v xml:space="preserve">FULL TIME ARCHITECTURAL PERSONNEL OF THE FIRM/COMPANY: </v>
      </c>
      <c r="L301" t="str">
        <v xml:space="preserve">IAB Member Architect Architectural Graduate Total </v>
      </c>
    </row>
    <row r="302" spans="2:12" x14ac:dyDescent="0.35">
      <c r="B302" t="s">
        <v>67</v>
      </c>
      <c r="C302">
        <v>1</v>
      </c>
    </row>
    <row r="303" spans="2:12" x14ac:dyDescent="0.35">
      <c r="B303" t="s">
        <v>212</v>
      </c>
      <c r="C303">
        <v>1</v>
      </c>
    </row>
    <row r="304" spans="2:12" x14ac:dyDescent="0.35">
      <c r="B304" t="s">
        <v>213</v>
      </c>
      <c r="C304">
        <v>1</v>
      </c>
    </row>
    <row r="305" spans="2:12" x14ac:dyDescent="0.35">
      <c r="B305" t="s">
        <v>214</v>
      </c>
      <c r="C305">
        <v>1</v>
      </c>
    </row>
    <row r="306" spans="2:12" x14ac:dyDescent="0.35">
      <c r="B306" t="s">
        <v>20</v>
      </c>
      <c r="C306">
        <v>1</v>
      </c>
    </row>
    <row r="307" spans="2:12" x14ac:dyDescent="0.35">
      <c r="B307" t="s">
        <v>215</v>
      </c>
      <c r="C307">
        <v>1</v>
      </c>
    </row>
    <row r="308" spans="2:12" x14ac:dyDescent="0.35">
      <c r="B308" t="s">
        <v>102</v>
      </c>
      <c r="C308">
        <v>1</v>
      </c>
    </row>
    <row r="309" spans="2:12" x14ac:dyDescent="0.35">
      <c r="B309" t="s">
        <v>210</v>
      </c>
      <c r="C309">
        <v>1</v>
      </c>
    </row>
    <row r="310" spans="2:12" x14ac:dyDescent="0.35">
      <c r="B310" s="1" t="s">
        <v>216</v>
      </c>
      <c r="C310">
        <f>SUM(C302:C309)</f>
        <v>8</v>
      </c>
      <c r="D310" s="4" t="str" cm="1">
        <f t="array" ref="D310:L310">TRANSPOSE(B310:B318)</f>
        <v>IAB-RP-A35</v>
      </c>
      <c r="E310" t="str">
        <v>ANGON ARCHITECTS (Est-2017)</v>
      </c>
      <c r="F310" t="str">
        <v>Office Address: House-60/A, Road-7/A, Dhanmondi, Dhaka-1216</v>
      </c>
      <c r="G310" t="str">
        <v>Email ID: emun97@gmail.com Contact: +88 01711829295</v>
      </c>
      <c r="H310" t="str">
        <v xml:space="preserve">Website: </v>
      </c>
      <c r="I310" t="str">
        <v>NAME OF PROPRIETOR/ PARTNER/ DIRECTOR(s) &amp; DESIGNATION</v>
      </c>
      <c r="J310" t="str">
        <v xml:space="preserve">Ar. Md. Momanul Islam Emun (E-008) Principal Architect </v>
      </c>
      <c r="K310" t="str">
        <v xml:space="preserve">FULL TIME ARCHITECTURAL PERSONNEL OF THE FIRM/COMPANY: </v>
      </c>
      <c r="L310" t="str">
        <v>IAB Member Architect 03 Architectural Graduate Total 03</v>
      </c>
    </row>
    <row r="311" spans="2:12" x14ac:dyDescent="0.35">
      <c r="B311" t="s">
        <v>217</v>
      </c>
      <c r="C311">
        <v>1</v>
      </c>
    </row>
    <row r="312" spans="2:12" x14ac:dyDescent="0.35">
      <c r="B312" t="s">
        <v>218</v>
      </c>
      <c r="C312">
        <v>1</v>
      </c>
    </row>
    <row r="313" spans="2:12" x14ac:dyDescent="0.35">
      <c r="B313" t="s">
        <v>219</v>
      </c>
      <c r="C313">
        <v>1</v>
      </c>
    </row>
    <row r="314" spans="2:12" x14ac:dyDescent="0.35">
      <c r="B314" t="s">
        <v>208</v>
      </c>
      <c r="C314">
        <v>1</v>
      </c>
    </row>
    <row r="315" spans="2:12" x14ac:dyDescent="0.35">
      <c r="B315" t="s">
        <v>20</v>
      </c>
      <c r="C315">
        <v>1</v>
      </c>
    </row>
    <row r="316" spans="2:12" x14ac:dyDescent="0.35">
      <c r="B316" t="s">
        <v>220</v>
      </c>
      <c r="C316">
        <v>1</v>
      </c>
    </row>
    <row r="317" spans="2:12" x14ac:dyDescent="0.35">
      <c r="B317" t="s">
        <v>102</v>
      </c>
      <c r="C317">
        <v>1</v>
      </c>
    </row>
    <row r="318" spans="2:12" x14ac:dyDescent="0.35">
      <c r="B318" t="s">
        <v>221</v>
      </c>
      <c r="C318">
        <v>1</v>
      </c>
    </row>
    <row r="319" spans="2:12" x14ac:dyDescent="0.35">
      <c r="B319" s="1" t="s">
        <v>222</v>
      </c>
      <c r="C319">
        <f>SUM(C311:C318)</f>
        <v>8</v>
      </c>
      <c r="D319" s="4" t="str" cm="1">
        <f t="array" ref="D319:L319">TRANSPOSE(B319:B327)</f>
        <v>IAB-RP-A36</v>
      </c>
      <c r="E319" t="str">
        <v>ARC ANGON CONSORTIUM (Est-2017)</v>
      </c>
      <c r="F319" t="str">
        <v>Office Address: House-60/A, Road-7/A, Dhanmondi, Dhaka-1216</v>
      </c>
      <c r="G319" t="str">
        <v>Email ID: emun97@gmail.com Contact: +88 01711829295</v>
      </c>
      <c r="H319" t="str">
        <v xml:space="preserve">Website: </v>
      </c>
      <c r="I319" t="str">
        <v>NAME OF PROPRIETOR/ PARTNER/ DIRECTOR(s) &amp; DESIGNATION</v>
      </c>
      <c r="J319" t="str">
        <v xml:space="preserve">Ar. Nahas Ahmed Khalil (K-022) Partner </v>
      </c>
      <c r="K319" t="str">
        <v xml:space="preserve">Ar. Md. Momanul Islam Emun (E-008) Partner </v>
      </c>
      <c r="L319" t="str">
        <v xml:space="preserve">FULL TIME ARCHITECTURAL PERSONNEL OF THE FIRM/COMPANY: </v>
      </c>
    </row>
    <row r="320" spans="2:12" x14ac:dyDescent="0.35">
      <c r="B320" t="s">
        <v>223</v>
      </c>
      <c r="C320">
        <v>1</v>
      </c>
    </row>
    <row r="321" spans="2:12" x14ac:dyDescent="0.35">
      <c r="B321" t="s">
        <v>218</v>
      </c>
      <c r="C321">
        <v>1</v>
      </c>
    </row>
    <row r="322" spans="2:12" x14ac:dyDescent="0.35">
      <c r="B322" t="s">
        <v>219</v>
      </c>
      <c r="C322">
        <v>1</v>
      </c>
    </row>
    <row r="323" spans="2:12" x14ac:dyDescent="0.35">
      <c r="B323" t="s">
        <v>208</v>
      </c>
      <c r="C323">
        <v>1</v>
      </c>
    </row>
    <row r="324" spans="2:12" x14ac:dyDescent="0.35">
      <c r="B324" t="s">
        <v>20</v>
      </c>
      <c r="C324">
        <v>1</v>
      </c>
    </row>
    <row r="325" spans="2:12" x14ac:dyDescent="0.35">
      <c r="B325" t="s">
        <v>224</v>
      </c>
      <c r="C325">
        <v>1</v>
      </c>
    </row>
    <row r="326" spans="2:12" x14ac:dyDescent="0.35">
      <c r="B326" t="s">
        <v>225</v>
      </c>
      <c r="C326">
        <v>1</v>
      </c>
    </row>
    <row r="327" spans="2:12" x14ac:dyDescent="0.35">
      <c r="B327" t="s">
        <v>102</v>
      </c>
      <c r="C327">
        <v>1</v>
      </c>
    </row>
    <row r="328" spans="2:12" x14ac:dyDescent="0.35">
      <c r="B328" t="s">
        <v>226</v>
      </c>
      <c r="C328">
        <v>1</v>
      </c>
    </row>
    <row r="329" spans="2:12" x14ac:dyDescent="0.35">
      <c r="B329" s="1" t="s">
        <v>227</v>
      </c>
      <c r="C329">
        <f>SUM(C321:C328)</f>
        <v>8</v>
      </c>
      <c r="D329" s="4" t="str" cm="1">
        <f t="array" ref="D329:L329">TRANSPOSE(B329:B337)</f>
        <v xml:space="preserve">IAB-RP-B01 </v>
      </c>
      <c r="E329" t="str">
        <v xml:space="preserve">BASATIKALPA (Est‐1988) </v>
      </c>
      <c r="F329" t="str">
        <v xml:space="preserve">Office Address:  70/1 Naya Paltan, VIP Road, Dhaka‐1000  </v>
      </c>
      <c r="G329" t="str">
        <v xml:space="preserve">Email ID:  asfar@global‐bd.net,  </v>
      </c>
      <c r="H329" t="str">
        <v xml:space="preserve">Website :  www.basatikalpa.com                                                                                            Contact: +88‐02‐7252314 </v>
      </c>
      <c r="I329" t="str">
        <v>NAME OF PROPRIETOR/ PARTNER/ DIRECTOR(s) &amp; DESIGNATION</v>
      </c>
      <c r="J329" t="str">
        <v>Ar. Asfarul Islam (I‐020)  Proprietor</v>
      </c>
      <c r="K329" t="str">
        <v xml:space="preserve">FULL TIME TECHNICAL PERSONNEL OF THE FIRM/COMPANY: </v>
      </c>
      <c r="L329" t="str">
        <v xml:space="preserve">IAB Member Architect  1  Architectural Graduate  6  Total   7 </v>
      </c>
    </row>
    <row r="330" spans="2:12" x14ac:dyDescent="0.35">
      <c r="B330" t="s">
        <v>228</v>
      </c>
      <c r="C330">
        <v>1</v>
      </c>
    </row>
    <row r="331" spans="2:12" x14ac:dyDescent="0.35">
      <c r="B331" t="s">
        <v>229</v>
      </c>
      <c r="C331">
        <v>1</v>
      </c>
    </row>
    <row r="332" spans="2:12" x14ac:dyDescent="0.35">
      <c r="B332" t="s">
        <v>230</v>
      </c>
      <c r="C332">
        <v>1</v>
      </c>
    </row>
    <row r="333" spans="2:12" x14ac:dyDescent="0.35">
      <c r="B333" t="s">
        <v>231</v>
      </c>
      <c r="C333">
        <v>1</v>
      </c>
    </row>
    <row r="334" spans="2:12" x14ac:dyDescent="0.35">
      <c r="B334" t="s">
        <v>20</v>
      </c>
      <c r="C334">
        <v>1</v>
      </c>
    </row>
    <row r="335" spans="2:12" x14ac:dyDescent="0.35">
      <c r="B335" t="s">
        <v>232</v>
      </c>
      <c r="C335">
        <v>1</v>
      </c>
    </row>
    <row r="336" spans="2:12" x14ac:dyDescent="0.35">
      <c r="B336" t="s">
        <v>7</v>
      </c>
      <c r="C336">
        <v>1</v>
      </c>
    </row>
    <row r="337" spans="2:12" x14ac:dyDescent="0.35">
      <c r="B337" t="s">
        <v>233</v>
      </c>
      <c r="C337">
        <v>1</v>
      </c>
    </row>
    <row r="338" spans="2:12" x14ac:dyDescent="0.35">
      <c r="B338" s="1" t="s">
        <v>234</v>
      </c>
      <c r="C338">
        <f>SUM(C330:C337)</f>
        <v>8</v>
      </c>
      <c r="D338" s="4" t="str" cm="1">
        <f t="array" ref="D338:L338">TRANSPOSE(B338:B346)</f>
        <v xml:space="preserve">IAB-RP-B02 </v>
      </c>
      <c r="E338" t="str">
        <v xml:space="preserve">BESTEC INFOTECH (Est‐2013) </v>
      </c>
      <c r="F338" t="str">
        <v xml:space="preserve">Office Address:  House‐02, Road‐14/A, Sector‐4, Uttara Model Town, Dhaka‐1230     </v>
      </c>
      <c r="G338" t="str">
        <v xml:space="preserve">Email ID:  tariqul@bestecgroup.com                                                                                                   Contact: 09611689575‐6   </v>
      </c>
      <c r="H338" t="str">
        <v>Website</v>
      </c>
      <c r="I338" t="str">
        <v>NAME OF PROPRIETOR/ PARTNER/ DIRECTOR(s) &amp; DESIGNATION</v>
      </c>
      <c r="J338" t="str">
        <v xml:space="preserve">Ar. Tariqul Islam (I‐028)  Proprietor           </v>
      </c>
      <c r="K338" t="str">
        <v xml:space="preserve">FULL TIME TECHNICAL PERSONNEL OF THE FIRM/COMPANY: </v>
      </c>
      <c r="L338" t="str">
        <v xml:space="preserve">IAB Member Architect  5  Architectural Graduate  15  Total   20 </v>
      </c>
    </row>
    <row r="339" spans="2:12" x14ac:dyDescent="0.35">
      <c r="B339" t="s">
        <v>235</v>
      </c>
      <c r="C339">
        <v>1</v>
      </c>
    </row>
    <row r="340" spans="2:12" x14ac:dyDescent="0.35">
      <c r="B340" t="s">
        <v>236</v>
      </c>
      <c r="C340">
        <v>1</v>
      </c>
    </row>
    <row r="341" spans="2:12" x14ac:dyDescent="0.35">
      <c r="B341" t="s">
        <v>237</v>
      </c>
      <c r="C341">
        <v>1</v>
      </c>
    </row>
    <row r="342" spans="2:12" x14ac:dyDescent="0.35">
      <c r="B342" s="2" t="s">
        <v>947</v>
      </c>
      <c r="C342">
        <v>1</v>
      </c>
    </row>
    <row r="343" spans="2:12" x14ac:dyDescent="0.35">
      <c r="B343" t="s">
        <v>20</v>
      </c>
      <c r="C343">
        <v>1</v>
      </c>
    </row>
    <row r="344" spans="2:12" x14ac:dyDescent="0.35">
      <c r="B344" t="s">
        <v>238</v>
      </c>
      <c r="C344">
        <v>1</v>
      </c>
    </row>
    <row r="345" spans="2:12" x14ac:dyDescent="0.35">
      <c r="B345" t="s">
        <v>7</v>
      </c>
      <c r="C345">
        <v>1</v>
      </c>
    </row>
    <row r="346" spans="2:12" x14ac:dyDescent="0.35">
      <c r="B346" t="s">
        <v>239</v>
      </c>
      <c r="C346">
        <v>1</v>
      </c>
    </row>
    <row r="347" spans="2:12" x14ac:dyDescent="0.35">
      <c r="B347" s="1" t="s">
        <v>240</v>
      </c>
      <c r="C347">
        <f>SUM(C339:C346)</f>
        <v>8</v>
      </c>
      <c r="D347" s="4" t="str" cm="1">
        <f t="array" ref="D347:L347">TRANSPOSE(B347:B355)</f>
        <v xml:space="preserve">IAB-RP-B03 </v>
      </c>
      <c r="E347" t="str">
        <v xml:space="preserve">BINYASH (Est‐2005) </v>
      </c>
      <c r="F347" t="str">
        <v xml:space="preserve">Office Address:  House‐480, Road‐32, New DOHS, Mohakhali, Dhaka‐1206 </v>
      </c>
      <c r="G347" t="str">
        <v xml:space="preserve">Email ID:  rahat.niaz@gmail.com     </v>
      </c>
      <c r="H347" t="str">
        <v xml:space="preserve">Website :  www.binyashltd.com                                                                                                         Contact: +88‐02‐8715368 </v>
      </c>
      <c r="I347" t="str">
        <v>NAME OF PROPRIETOR/ PARTNER/ DIRECTOR(s) &amp; DESIGNATION</v>
      </c>
      <c r="J347" t="str">
        <v xml:space="preserve">Ar. Rahat Mujib Niaz (N‐029)  Principal Architect         </v>
      </c>
      <c r="K347" t="str">
        <v xml:space="preserve">FULL TIME TECHNICAL PERSONNEL OF THE FIRM/COMPANY: </v>
      </c>
      <c r="L347" t="str">
        <v xml:space="preserve">IAB Member Architect  7  Architectural Graduate  9  Total   16 </v>
      </c>
    </row>
    <row r="348" spans="2:12" x14ac:dyDescent="0.35">
      <c r="B348" t="s">
        <v>241</v>
      </c>
      <c r="C348">
        <v>1</v>
      </c>
    </row>
    <row r="349" spans="2:12" x14ac:dyDescent="0.35">
      <c r="B349" t="s">
        <v>242</v>
      </c>
      <c r="C349">
        <v>1</v>
      </c>
    </row>
    <row r="350" spans="2:12" x14ac:dyDescent="0.35">
      <c r="B350" t="s">
        <v>243</v>
      </c>
      <c r="C350">
        <v>1</v>
      </c>
    </row>
    <row r="351" spans="2:12" x14ac:dyDescent="0.35">
      <c r="B351" t="s">
        <v>244</v>
      </c>
      <c r="C351">
        <v>1</v>
      </c>
    </row>
    <row r="352" spans="2:12" x14ac:dyDescent="0.35">
      <c r="B352" t="s">
        <v>20</v>
      </c>
      <c r="C352">
        <v>1</v>
      </c>
    </row>
    <row r="353" spans="2:12" x14ac:dyDescent="0.35">
      <c r="B353" t="s">
        <v>245</v>
      </c>
      <c r="C353">
        <v>1</v>
      </c>
    </row>
    <row r="354" spans="2:12" x14ac:dyDescent="0.35">
      <c r="B354" t="s">
        <v>7</v>
      </c>
      <c r="C354">
        <v>1</v>
      </c>
    </row>
    <row r="355" spans="2:12" x14ac:dyDescent="0.35">
      <c r="B355" t="s">
        <v>246</v>
      </c>
      <c r="C355">
        <v>1</v>
      </c>
    </row>
    <row r="356" spans="2:12" x14ac:dyDescent="0.35">
      <c r="B356" s="1" t="s">
        <v>247</v>
      </c>
      <c r="C356">
        <f>SUM(C349:C355)</f>
        <v>7</v>
      </c>
      <c r="D356" s="4" t="str" cm="1">
        <f t="array" ref="D356:L356">TRANSPOSE(B356:B364)</f>
        <v xml:space="preserve">IAB-RP-B04 </v>
      </c>
      <c r="E356" t="str">
        <v xml:space="preserve">BKS &amp; ASSOCIATES (Est‐2008) </v>
      </c>
      <c r="F356" t="str">
        <v xml:space="preserve">Office Address:  House‐07, Road‐05, Apt‐5B, Block‐I, Banani, Dkaka‐1213  </v>
      </c>
      <c r="G356" t="str">
        <v xml:space="preserve">Email ID:  marathon_architects@yahoo.com </v>
      </c>
      <c r="H356" t="str">
        <v xml:space="preserve">Website :   www.bksandassociates.com                                                                                          Contact: +88‐02‐9677467 </v>
      </c>
      <c r="I356" t="str">
        <v>NAME OF PROPRIETOR/ PARTNER/ DIRECTOR(s) &amp; DESIGNATION</v>
      </c>
      <c r="J356" t="str">
        <v xml:space="preserve">Ar. Bidhan Kumar Saha (S‐062)  Proprietor               </v>
      </c>
      <c r="K356" t="str">
        <v xml:space="preserve">FULL TIME TECHNICAL PERSONNEL OF THE FIRM/COMPANY: </v>
      </c>
      <c r="L356" t="str">
        <v xml:space="preserve">IAB Member Architect  2  Architectural Graduate  3  Total   5 </v>
      </c>
    </row>
    <row r="357" spans="2:12" x14ac:dyDescent="0.35">
      <c r="B357" t="s">
        <v>248</v>
      </c>
      <c r="C357">
        <v>1</v>
      </c>
    </row>
    <row r="358" spans="2:12" x14ac:dyDescent="0.35">
      <c r="B358" t="s">
        <v>249</v>
      </c>
      <c r="C358">
        <v>1</v>
      </c>
    </row>
    <row r="359" spans="2:12" x14ac:dyDescent="0.35">
      <c r="B359" t="s">
        <v>250</v>
      </c>
      <c r="C359">
        <v>1</v>
      </c>
    </row>
    <row r="360" spans="2:12" x14ac:dyDescent="0.35">
      <c r="B360" t="s">
        <v>251</v>
      </c>
      <c r="C360">
        <v>1</v>
      </c>
    </row>
    <row r="361" spans="2:12" x14ac:dyDescent="0.35">
      <c r="B361" t="s">
        <v>20</v>
      </c>
      <c r="C361">
        <v>1</v>
      </c>
    </row>
    <row r="362" spans="2:12" x14ac:dyDescent="0.35">
      <c r="B362" t="s">
        <v>252</v>
      </c>
      <c r="C362">
        <v>1</v>
      </c>
    </row>
    <row r="363" spans="2:12" x14ac:dyDescent="0.35">
      <c r="B363" t="s">
        <v>7</v>
      </c>
      <c r="C363">
        <v>1</v>
      </c>
    </row>
    <row r="364" spans="2:12" x14ac:dyDescent="0.35">
      <c r="B364" t="s">
        <v>253</v>
      </c>
      <c r="C364">
        <v>1</v>
      </c>
    </row>
    <row r="365" spans="2:12" x14ac:dyDescent="0.35">
      <c r="B365" s="1" t="s">
        <v>254</v>
      </c>
      <c r="C365">
        <f>SUM(C357:C364)</f>
        <v>8</v>
      </c>
      <c r="D365" s="4" t="str" cm="1">
        <f t="array" ref="D365:L365">TRANSPOSE(B365:B373)</f>
        <v xml:space="preserve">IAB-RP-B05 </v>
      </c>
      <c r="E365" t="str">
        <v xml:space="preserve">BABUIBASHA: A SUSTAINABLE ARCHITECTURE. (Est‐2013) </v>
      </c>
      <c r="F365" t="str">
        <v xml:space="preserve">Office Address:  The Emporium, D‐05, 14/1, Mirpur Road, Shyamoli, Dhaka‐1207 </v>
      </c>
      <c r="G365" t="str">
        <v xml:space="preserve">Email ID:  babuibasha@gmail.com                                    Contact: +8801711593658, </v>
      </c>
      <c r="H365">
        <v>8801713453239</v>
      </c>
      <c r="I365" t="str">
        <v>NAME OF PROPRIETOR/ PARTNER/ DIRECTOR(s) &amp; DESIGNATION</v>
      </c>
      <c r="J365" t="str">
        <v xml:space="preserve">Ar. Ruksana Sultana (S‐155)  Principal             </v>
      </c>
      <c r="K365" t="str">
        <v xml:space="preserve">FULL TIME ARCHITECTURAL PERSONNEL OF THE FIRM/COMPANY: </v>
      </c>
      <c r="L365" t="str">
        <v xml:space="preserve">IAB Member Architect  2  Architectural Graduate  2  Total   4 </v>
      </c>
    </row>
    <row r="366" spans="2:12" x14ac:dyDescent="0.35">
      <c r="B366" t="s">
        <v>255</v>
      </c>
      <c r="C366">
        <v>1</v>
      </c>
    </row>
    <row r="367" spans="2:12" x14ac:dyDescent="0.35">
      <c r="B367" t="s">
        <v>256</v>
      </c>
      <c r="C367">
        <v>1</v>
      </c>
    </row>
    <row r="368" spans="2:12" x14ac:dyDescent="0.35">
      <c r="B368" t="s">
        <v>257</v>
      </c>
      <c r="C368">
        <v>1</v>
      </c>
    </row>
    <row r="369" spans="2:12" x14ac:dyDescent="0.35">
      <c r="B369">
        <v>8801713453239</v>
      </c>
      <c r="C369">
        <v>1</v>
      </c>
    </row>
    <row r="370" spans="2:12" x14ac:dyDescent="0.35">
      <c r="B370" t="s">
        <v>20</v>
      </c>
      <c r="C370">
        <v>1</v>
      </c>
    </row>
    <row r="371" spans="2:12" x14ac:dyDescent="0.35">
      <c r="B371" t="s">
        <v>258</v>
      </c>
      <c r="C371">
        <v>1</v>
      </c>
    </row>
    <row r="372" spans="2:12" x14ac:dyDescent="0.35">
      <c r="B372" t="s">
        <v>102</v>
      </c>
      <c r="C372">
        <v>1</v>
      </c>
    </row>
    <row r="373" spans="2:12" x14ac:dyDescent="0.35">
      <c r="B373" t="s">
        <v>259</v>
      </c>
      <c r="C373">
        <v>1</v>
      </c>
    </row>
    <row r="374" spans="2:12" x14ac:dyDescent="0.35">
      <c r="B374" s="1" t="s">
        <v>260</v>
      </c>
      <c r="C374">
        <f>SUM(C366:C373)</f>
        <v>8</v>
      </c>
      <c r="D374" s="4" t="str" cm="1">
        <f t="array" ref="D374:L374">TRANSPOSE(B374:B382)</f>
        <v xml:space="preserve">IAB-RP- B06 </v>
      </c>
      <c r="E374" t="str">
        <v xml:space="preserve">37 BRIDGE (Est‐2009) </v>
      </c>
      <c r="F374" t="str">
        <v xml:space="preserve">Office Address:  138, Darus Salam, Mirpur, Dhaka  </v>
      </c>
      <c r="G374" t="str">
        <v xml:space="preserve">Email ID:  contact@37bridge.net   </v>
      </c>
      <c r="H374" t="str">
        <v xml:space="preserve">Website :  www.37bridge.net                                                                                                       Contact: +88‐02‐8051994 </v>
      </c>
      <c r="I374" t="str">
        <v>NAME OF PROPRIETOR/ PARTNER/ DIRECTOR(s) &amp; DESIGNATION:</v>
      </c>
      <c r="J374" t="str">
        <v xml:space="preserve">Ar. Faysal Kabir (K‐108)  Principal Architect                 </v>
      </c>
      <c r="K374" t="str">
        <v xml:space="preserve">FULL TIME TECHNICAL PERSONNEL OF THE FIRM/COMPANY: </v>
      </c>
      <c r="L374" t="str">
        <v xml:space="preserve">IAB Member Architect  2  Architectural Graduate  2  Total   4 </v>
      </c>
    </row>
    <row r="375" spans="2:12" x14ac:dyDescent="0.35">
      <c r="B375" t="s">
        <v>261</v>
      </c>
      <c r="C375">
        <v>1</v>
      </c>
    </row>
    <row r="376" spans="2:12" x14ac:dyDescent="0.35">
      <c r="B376" t="s">
        <v>262</v>
      </c>
      <c r="C376">
        <v>1</v>
      </c>
    </row>
    <row r="377" spans="2:12" x14ac:dyDescent="0.35">
      <c r="B377" t="s">
        <v>263</v>
      </c>
      <c r="C377">
        <v>1</v>
      </c>
    </row>
    <row r="378" spans="2:12" x14ac:dyDescent="0.35">
      <c r="B378" t="s">
        <v>264</v>
      </c>
      <c r="C378">
        <v>1</v>
      </c>
    </row>
    <row r="379" spans="2:12" x14ac:dyDescent="0.35">
      <c r="B379" t="s">
        <v>5</v>
      </c>
      <c r="C379">
        <v>1</v>
      </c>
    </row>
    <row r="380" spans="2:12" x14ac:dyDescent="0.35">
      <c r="B380" t="s">
        <v>265</v>
      </c>
      <c r="C380">
        <v>1</v>
      </c>
    </row>
    <row r="381" spans="2:12" x14ac:dyDescent="0.35">
      <c r="B381" t="s">
        <v>7</v>
      </c>
      <c r="C381">
        <v>1</v>
      </c>
    </row>
    <row r="382" spans="2:12" x14ac:dyDescent="0.35">
      <c r="B382" t="s">
        <v>259</v>
      </c>
      <c r="C382">
        <v>1</v>
      </c>
    </row>
    <row r="383" spans="2:12" x14ac:dyDescent="0.35">
      <c r="B383" s="1" t="s">
        <v>266</v>
      </c>
      <c r="C383">
        <f>SUM(C375:C382)</f>
        <v>8</v>
      </c>
      <c r="D383" s="4" t="str" cm="1">
        <f t="array" ref="D383:L383">TRANSPOSE(B383:B391)</f>
        <v xml:space="preserve">IAB-RP- B07 </v>
      </c>
      <c r="E383" t="str">
        <v xml:space="preserve">BASHA BARI LTD. (Est‐2012) </v>
      </c>
      <c r="F383" t="str">
        <v xml:space="preserve">Office Address:  3rd Floor, 332, Elephant Road, Dhaka‐1205 </v>
      </c>
      <c r="G383" t="str">
        <v xml:space="preserve">Email ID:  bashabari.architects@gmail.com                                                                              Contact: +88‐01711534290 </v>
      </c>
      <c r="H383" t="str">
        <v xml:space="preserve">Website :   </v>
      </c>
      <c r="I383" t="str">
        <v>NAME OF PROPRIETOR/ PARTNER/ DIRECTOR(s) &amp; DESIGNATION</v>
      </c>
      <c r="J383" t="str">
        <v xml:space="preserve">Ar. Dr. Prof. Nizamuddin Ahmed (A‐040)  Managing Director   </v>
      </c>
      <c r="K383" t="str">
        <v xml:space="preserve">FULL TIME ARCHITECTURAL PERSONNEL OF THE FIRM/COMPANY: </v>
      </c>
      <c r="L383" t="str">
        <v xml:space="preserve">IAB Member Architect  2  Architectural Graduate  1  Total   3 </v>
      </c>
    </row>
    <row r="384" spans="2:12" x14ac:dyDescent="0.35">
      <c r="B384" t="s">
        <v>267</v>
      </c>
      <c r="C384">
        <v>1</v>
      </c>
    </row>
    <row r="385" spans="2:12" x14ac:dyDescent="0.35">
      <c r="B385" t="s">
        <v>268</v>
      </c>
      <c r="C385">
        <v>1</v>
      </c>
    </row>
    <row r="386" spans="2:12" x14ac:dyDescent="0.35">
      <c r="B386" t="s">
        <v>269</v>
      </c>
      <c r="C386">
        <v>1</v>
      </c>
    </row>
    <row r="387" spans="2:12" x14ac:dyDescent="0.35">
      <c r="B387" t="s">
        <v>270</v>
      </c>
      <c r="C387">
        <v>1</v>
      </c>
    </row>
    <row r="388" spans="2:12" x14ac:dyDescent="0.35">
      <c r="B388" t="s">
        <v>20</v>
      </c>
      <c r="C388">
        <v>1</v>
      </c>
    </row>
    <row r="389" spans="2:12" x14ac:dyDescent="0.35">
      <c r="B389" t="s">
        <v>271</v>
      </c>
      <c r="C389">
        <v>1</v>
      </c>
    </row>
    <row r="390" spans="2:12" x14ac:dyDescent="0.35">
      <c r="B390" t="s">
        <v>102</v>
      </c>
      <c r="C390">
        <v>1</v>
      </c>
    </row>
    <row r="391" spans="2:12" x14ac:dyDescent="0.35">
      <c r="B391" t="s">
        <v>272</v>
      </c>
      <c r="C391">
        <v>1</v>
      </c>
    </row>
    <row r="392" spans="2:12" x14ac:dyDescent="0.35">
      <c r="B392" s="1" t="s">
        <v>273</v>
      </c>
      <c r="C392">
        <f>SUM(C384:C391)</f>
        <v>8</v>
      </c>
      <c r="D392" s="4" t="str" cm="1">
        <f t="array" ref="D392:L392">TRANSPOSE(B392:B400)</f>
        <v xml:space="preserve">IAB-RP-C01 </v>
      </c>
      <c r="E392" t="str">
        <v>CAD LTD (Est‐1986)</v>
      </c>
      <c r="F392" t="str">
        <v>Office Address: CWN (B), 18/B, Road‐44, Gulshan‐2, Dhaka‐1212</v>
      </c>
      <c r="G392" t="str">
        <v>Email ID: cadinan@gmail.com, cadsayeda@gmail.com                                                    Contact: +8801671119933</v>
      </c>
      <c r="H392" t="str">
        <v>NAME OF PROPRIETOR/ PARTNER/ DIRECTOR(s) &amp; DESIGNATION</v>
      </c>
      <c r="I392" t="str">
        <v>Ar. B.K.S. Inan (I‐015)                                  Managing Director</v>
      </c>
      <c r="J392" t="str">
        <v>Ar. Sayeda Sultana (S‐017)    Director</v>
      </c>
      <c r="K392" t="str">
        <v>FULL TIME ARCHITECTURAL PERSONNEL OF THE FIRM/COMPANY:</v>
      </c>
      <c r="L392" t="str">
        <v>IAB Member Architect 7 Architectural Graduate 0 Total   7</v>
      </c>
    </row>
    <row r="393" spans="2:12" x14ac:dyDescent="0.35">
      <c r="B393" t="s">
        <v>274</v>
      </c>
      <c r="C393">
        <v>1</v>
      </c>
    </row>
    <row r="394" spans="2:12" x14ac:dyDescent="0.35">
      <c r="B394" t="s">
        <v>275</v>
      </c>
      <c r="C394">
        <v>1</v>
      </c>
    </row>
    <row r="395" spans="2:12" x14ac:dyDescent="0.35">
      <c r="B395" t="s">
        <v>276</v>
      </c>
      <c r="C395">
        <v>1</v>
      </c>
    </row>
    <row r="396" spans="2:12" x14ac:dyDescent="0.35">
      <c r="B396" t="s">
        <v>20</v>
      </c>
      <c r="C396">
        <v>1</v>
      </c>
    </row>
    <row r="397" spans="2:12" x14ac:dyDescent="0.35">
      <c r="B397" t="s">
        <v>277</v>
      </c>
      <c r="C397">
        <v>1</v>
      </c>
    </row>
    <row r="398" spans="2:12" x14ac:dyDescent="0.35">
      <c r="B398" t="s">
        <v>278</v>
      </c>
      <c r="C398">
        <v>1</v>
      </c>
    </row>
    <row r="399" spans="2:12" x14ac:dyDescent="0.35">
      <c r="B399" t="s">
        <v>279</v>
      </c>
      <c r="C399">
        <v>1</v>
      </c>
    </row>
    <row r="400" spans="2:12" x14ac:dyDescent="0.35">
      <c r="B400" t="s">
        <v>280</v>
      </c>
      <c r="C400">
        <v>1</v>
      </c>
    </row>
    <row r="401" spans="2:12" x14ac:dyDescent="0.35">
      <c r="B401" s="1" t="s">
        <v>281</v>
      </c>
      <c r="C401">
        <f>SUM(C393:C400)</f>
        <v>8</v>
      </c>
      <c r="D401" s="4" t="str" cm="1">
        <f t="array" ref="D401:L401">TRANSPOSE(B401:B409)</f>
        <v xml:space="preserve">IAB-RP-C02 </v>
      </c>
      <c r="E401" t="str">
        <v>COCREATE STUDIO (Est‐2018)</v>
      </c>
      <c r="F401" t="str">
        <v>Office Address: 65, Suvastu Imam Square, 5</v>
      </c>
      <c r="G401" t="str">
        <v>th Floor, Gulshan Avenue, Gulshan‐1, Dhaka‐1212</v>
      </c>
      <c r="H401" t="str">
        <v>Email ID: cocreate@suvastu.com.bd                                                                            Contact: +8801819272915</v>
      </c>
      <c r="I401" t="str">
        <v>NAME OF PROPRIETOR/ PARTNER/ DIRECTOR(s) &amp; DESIGNATION</v>
      </c>
      <c r="J401" t="str">
        <v xml:space="preserve">Ar. Nazmul Haque Khan (K‐056) Managing Partner       </v>
      </c>
      <c r="K401" t="str">
        <v>FULL TIME ARCHITECTURAL PERSONNEL OF THE FIRM/COMPANY:</v>
      </c>
      <c r="L401" t="str">
        <v>IAB Member Architect 1 Architectural Graduate 0 Total     1</v>
      </c>
    </row>
    <row r="402" spans="2:12" x14ac:dyDescent="0.35">
      <c r="B402" t="s">
        <v>282</v>
      </c>
      <c r="C402">
        <v>1</v>
      </c>
    </row>
    <row r="403" spans="2:12" x14ac:dyDescent="0.35">
      <c r="B403" t="s">
        <v>283</v>
      </c>
      <c r="C403">
        <v>1</v>
      </c>
    </row>
    <row r="404" spans="2:12" x14ac:dyDescent="0.35">
      <c r="B404" t="s">
        <v>284</v>
      </c>
      <c r="C404">
        <v>1</v>
      </c>
    </row>
    <row r="405" spans="2:12" x14ac:dyDescent="0.35">
      <c r="B405" t="s">
        <v>285</v>
      </c>
      <c r="C405">
        <v>1</v>
      </c>
    </row>
    <row r="406" spans="2:12" x14ac:dyDescent="0.35">
      <c r="B406" t="s">
        <v>20</v>
      </c>
      <c r="C406">
        <v>1</v>
      </c>
    </row>
    <row r="407" spans="2:12" x14ac:dyDescent="0.35">
      <c r="B407" t="s">
        <v>286</v>
      </c>
      <c r="C407">
        <v>1</v>
      </c>
    </row>
    <row r="408" spans="2:12" x14ac:dyDescent="0.35">
      <c r="B408" t="s">
        <v>279</v>
      </c>
      <c r="C408">
        <v>1</v>
      </c>
    </row>
    <row r="409" spans="2:12" x14ac:dyDescent="0.35">
      <c r="B409" t="s">
        <v>287</v>
      </c>
      <c r="C409">
        <v>1</v>
      </c>
    </row>
    <row r="410" spans="2:12" x14ac:dyDescent="0.35">
      <c r="B410" s="1" t="s">
        <v>288</v>
      </c>
      <c r="C410">
        <f>SUM(C402:C409)</f>
        <v>8</v>
      </c>
      <c r="D410" s="4" t="str" cm="1">
        <f t="array" ref="D410:L410">TRANSPOSE(B410:B418)</f>
        <v xml:space="preserve">IAB-RP-C03 </v>
      </c>
      <c r="E410" t="str">
        <v>CUBEINSIDE DESIGN LTD. (Est‐2009)</v>
      </c>
      <c r="F410" t="str">
        <v xml:space="preserve">Office Address: House‐5B, Road‐05, Block‐I, Banani, Dhaka‐1213  </v>
      </c>
      <c r="G410" t="str">
        <v xml:space="preserve">Email ID: cubeinside@gmail.com    </v>
      </c>
      <c r="H410" t="str">
        <v>Website : www.cubeinsidebd.com                                                                                       Contact: +88‐02‐9870193</v>
      </c>
      <c r="I410" t="str">
        <v>NAME OF PROPRIETOR/ PARTNER/ DIRECTOR(s) &amp; DESIGNATION</v>
      </c>
      <c r="J410" t="str">
        <v xml:space="preserve">Ar. Khandaker Ashifuzzaman (A‐194)   Managing Director      </v>
      </c>
      <c r="K410" t="str">
        <v>Ar. Ahmed Firoj Ul Hoque (H‐213) Chairman</v>
      </c>
      <c r="L410" t="str">
        <v xml:space="preserve">Ar. Shakhawat Hossain (H‐216) Director  </v>
      </c>
    </row>
    <row r="411" spans="2:12" x14ac:dyDescent="0.35">
      <c r="B411" t="s">
        <v>289</v>
      </c>
      <c r="C411">
        <v>1</v>
      </c>
    </row>
    <row r="412" spans="2:12" x14ac:dyDescent="0.35">
      <c r="B412" t="s">
        <v>290</v>
      </c>
      <c r="C412">
        <v>1</v>
      </c>
    </row>
    <row r="413" spans="2:12" x14ac:dyDescent="0.35">
      <c r="B413" t="s">
        <v>291</v>
      </c>
      <c r="C413">
        <v>1</v>
      </c>
    </row>
    <row r="414" spans="2:12" x14ac:dyDescent="0.35">
      <c r="B414" t="s">
        <v>292</v>
      </c>
      <c r="C414">
        <v>1</v>
      </c>
    </row>
    <row r="415" spans="2:12" x14ac:dyDescent="0.35">
      <c r="B415" t="s">
        <v>20</v>
      </c>
      <c r="C415">
        <v>1</v>
      </c>
    </row>
    <row r="416" spans="2:12" x14ac:dyDescent="0.35">
      <c r="B416" t="s">
        <v>293</v>
      </c>
      <c r="C416">
        <v>1</v>
      </c>
    </row>
    <row r="417" spans="2:12" x14ac:dyDescent="0.35">
      <c r="B417" t="s">
        <v>294</v>
      </c>
      <c r="C417">
        <v>1</v>
      </c>
    </row>
    <row r="418" spans="2:12" x14ac:dyDescent="0.35">
      <c r="B418" t="s">
        <v>295</v>
      </c>
      <c r="C418">
        <v>1</v>
      </c>
    </row>
    <row r="419" spans="2:12" x14ac:dyDescent="0.35">
      <c r="B419" t="s">
        <v>279</v>
      </c>
      <c r="C419">
        <v>1</v>
      </c>
    </row>
    <row r="420" spans="2:12" x14ac:dyDescent="0.35">
      <c r="B420" t="s">
        <v>296</v>
      </c>
      <c r="C420">
        <v>1</v>
      </c>
    </row>
    <row r="421" spans="2:12" x14ac:dyDescent="0.35">
      <c r="B421" s="1" t="s">
        <v>297</v>
      </c>
      <c r="C421">
        <f>SUM(C413:C420)</f>
        <v>8</v>
      </c>
      <c r="D421" s="4" t="str" cm="1">
        <f t="array" ref="D421:L421">TRANSPOSE(B421:B429)</f>
        <v xml:space="preserve">IAB-RP-D01 </v>
      </c>
      <c r="E421" t="str">
        <v xml:space="preserve">DESH UPODESH LTD(Est‐1978) </v>
      </c>
      <c r="F421" t="str">
        <v xml:space="preserve">Office Address:  House 80/C (4th floor), Block‐D, Asad Avenue,  Mohammadpur, Dhaka‐1207  </v>
      </c>
      <c r="G421" t="str">
        <v xml:space="preserve">Email ID:  munirullah@gmail.com, alfaz.hossain1@gmail.com    </v>
      </c>
      <c r="H421" t="str">
        <v xml:space="preserve">Website :  www.deshupodesh.com                                                                                   Contact: +88‐02‐8117694, 9137154 </v>
      </c>
      <c r="I421" t="str">
        <v>NAME OF PROPRIETOR/ PARTNER/ DIRECTOR(s) &amp; DESIGNATION</v>
      </c>
      <c r="J421" t="str">
        <v xml:space="preserve">Ar. Munirul Haque (H‐011)  Managing Director    </v>
      </c>
      <c r="K421" t="str">
        <v xml:space="preserve">Ar. Alfaz Hossain (H‐003)  Director </v>
      </c>
      <c r="L421" t="str">
        <v xml:space="preserve">FULL TIME TECHNICAL PERSONNEL OF THE FIRM/COMPANY: </v>
      </c>
    </row>
    <row r="422" spans="2:12" x14ac:dyDescent="0.35">
      <c r="B422" t="s">
        <v>298</v>
      </c>
      <c r="C422">
        <v>1</v>
      </c>
    </row>
    <row r="423" spans="2:12" x14ac:dyDescent="0.35">
      <c r="B423" t="s">
        <v>299</v>
      </c>
      <c r="C423">
        <v>1</v>
      </c>
    </row>
    <row r="424" spans="2:12" x14ac:dyDescent="0.35">
      <c r="B424" t="s">
        <v>300</v>
      </c>
      <c r="C424">
        <v>1</v>
      </c>
    </row>
    <row r="425" spans="2:12" x14ac:dyDescent="0.35">
      <c r="B425" t="s">
        <v>301</v>
      </c>
      <c r="C425">
        <v>1</v>
      </c>
    </row>
    <row r="426" spans="2:12" x14ac:dyDescent="0.35">
      <c r="B426" t="s">
        <v>20</v>
      </c>
      <c r="C426">
        <v>1</v>
      </c>
    </row>
    <row r="427" spans="2:12" x14ac:dyDescent="0.35">
      <c r="B427" t="s">
        <v>302</v>
      </c>
      <c r="C427">
        <v>1</v>
      </c>
    </row>
    <row r="428" spans="2:12" x14ac:dyDescent="0.35">
      <c r="B428" t="s">
        <v>303</v>
      </c>
      <c r="C428">
        <v>1</v>
      </c>
    </row>
    <row r="429" spans="2:12" x14ac:dyDescent="0.35">
      <c r="B429" t="s">
        <v>7</v>
      </c>
      <c r="C429">
        <v>1</v>
      </c>
    </row>
    <row r="430" spans="2:12" x14ac:dyDescent="0.35">
      <c r="B430" t="s">
        <v>304</v>
      </c>
      <c r="C430">
        <v>1</v>
      </c>
    </row>
    <row r="431" spans="2:12" x14ac:dyDescent="0.35">
      <c r="B431" s="1" t="s">
        <v>305</v>
      </c>
      <c r="C431">
        <f>SUM(C423:C430)</f>
        <v>8</v>
      </c>
      <c r="D431" s="4" t="str" cm="1">
        <f t="array" ref="D431:L431">TRANSPOSE(B431:B439)</f>
        <v xml:space="preserve">IAB-RP-D02 </v>
      </c>
      <c r="E431" t="str">
        <v xml:space="preserve">DESIGN CELL (Est‐        ) </v>
      </c>
      <c r="F431" t="str">
        <v xml:space="preserve">Office Address:  75 Indera Road, Metro Garden, Ground Floor, Flat‐GC, Dhaka‐1215  </v>
      </c>
      <c r="G431" t="str">
        <v xml:space="preserve">Email ID:  designcell.cell@gmail.com                                                                                               Contact: +88‐02‐ 8150612  </v>
      </c>
      <c r="H431" t="str">
        <v>Website</v>
      </c>
      <c r="I431" t="str">
        <v>NAME OF PROPRIETOR/ PARTNER/ DIRECTOR(s) &amp; DESIGNATION</v>
      </c>
      <c r="J431" t="str">
        <v xml:space="preserve">Ar. Arif Hasan (H‐136)   CEO             </v>
      </c>
      <c r="K431" t="str">
        <v xml:space="preserve">FULL TIME TECHNICAL PERSONNEL OF THE FIRM/COMPANY: </v>
      </c>
      <c r="L431" t="str">
        <v xml:space="preserve">IAB Member Architect  1  Architectural Graduate  3  Total   4 </v>
      </c>
    </row>
    <row r="432" spans="2:12" x14ac:dyDescent="0.35">
      <c r="B432" t="s">
        <v>306</v>
      </c>
      <c r="C432">
        <v>1</v>
      </c>
    </row>
    <row r="433" spans="2:12" x14ac:dyDescent="0.35">
      <c r="B433" t="s">
        <v>307</v>
      </c>
      <c r="C433">
        <v>1</v>
      </c>
    </row>
    <row r="434" spans="2:12" x14ac:dyDescent="0.35">
      <c r="B434" t="s">
        <v>308</v>
      </c>
      <c r="C434">
        <v>1</v>
      </c>
    </row>
    <row r="435" spans="2:12" x14ac:dyDescent="0.35">
      <c r="B435" t="s">
        <v>947</v>
      </c>
      <c r="C435">
        <v>1</v>
      </c>
    </row>
    <row r="436" spans="2:12" x14ac:dyDescent="0.35">
      <c r="B436" t="s">
        <v>20</v>
      </c>
      <c r="C436">
        <v>1</v>
      </c>
    </row>
    <row r="437" spans="2:12" x14ac:dyDescent="0.35">
      <c r="B437" t="s">
        <v>309</v>
      </c>
      <c r="C437">
        <v>1</v>
      </c>
    </row>
    <row r="438" spans="2:12" x14ac:dyDescent="0.35">
      <c r="B438" t="s">
        <v>7</v>
      </c>
      <c r="C438">
        <v>1</v>
      </c>
    </row>
    <row r="439" spans="2:12" x14ac:dyDescent="0.35">
      <c r="B439" t="s">
        <v>310</v>
      </c>
      <c r="C439">
        <v>1</v>
      </c>
    </row>
    <row r="440" spans="2:12" x14ac:dyDescent="0.35">
      <c r="B440" s="1" t="s">
        <v>311</v>
      </c>
      <c r="C440">
        <f>SUM(C432:C439)</f>
        <v>8</v>
      </c>
      <c r="D440" s="4" t="str" cm="1">
        <f t="array" ref="D440:L440">TRANSPOSE(B440:B448)</f>
        <v xml:space="preserve">IAB-RP-D03 </v>
      </c>
      <c r="E440" t="str">
        <v xml:space="preserve">DESIGN ENGINEERS &amp; ARCHITECTS (Est‐1992) </v>
      </c>
      <c r="F440" t="str">
        <v xml:space="preserve">Office Address:  House‐14, Road‐9, Sector‐4, Uttara  </v>
      </c>
      <c r="G440" t="str">
        <v xml:space="preserve">Email ID:  tjl_slm@yahoo.com                                                                                                           Contact: +88‐02‐9886055  </v>
      </c>
      <c r="H440" t="str">
        <v>Website</v>
      </c>
      <c r="I440" t="str">
        <v>NAME OF PROPRIETOR/ PARTNER/ DIRECTOR(s) &amp; DESIGNATION</v>
      </c>
      <c r="J440" t="str">
        <v xml:space="preserve">Ar. Tajul Islam (I‐019)   Managing Director        </v>
      </c>
      <c r="K440" t="str">
        <v xml:space="preserve">FULL TIME TECHNICAL PERSONNEL OF THE FIRM/COMPANY: </v>
      </c>
      <c r="L440" t="str">
        <v xml:space="preserve">IAB Member Architect  2  Architectural Graduate  7  Total   9 </v>
      </c>
    </row>
    <row r="441" spans="2:12" x14ac:dyDescent="0.35">
      <c r="B441" t="s">
        <v>312</v>
      </c>
      <c r="C441">
        <v>1</v>
      </c>
    </row>
    <row r="442" spans="2:12" x14ac:dyDescent="0.35">
      <c r="B442" t="s">
        <v>313</v>
      </c>
      <c r="C442">
        <v>1</v>
      </c>
    </row>
    <row r="443" spans="2:12" x14ac:dyDescent="0.35">
      <c r="B443" t="s">
        <v>314</v>
      </c>
      <c r="C443">
        <v>1</v>
      </c>
    </row>
    <row r="444" spans="2:12" x14ac:dyDescent="0.35">
      <c r="B444" s="2" t="s">
        <v>947</v>
      </c>
      <c r="C444">
        <v>1</v>
      </c>
    </row>
    <row r="445" spans="2:12" x14ac:dyDescent="0.35">
      <c r="B445" t="s">
        <v>20</v>
      </c>
      <c r="C445">
        <v>1</v>
      </c>
    </row>
    <row r="446" spans="2:12" x14ac:dyDescent="0.35">
      <c r="B446" t="s">
        <v>315</v>
      </c>
      <c r="C446">
        <v>1</v>
      </c>
    </row>
    <row r="447" spans="2:12" x14ac:dyDescent="0.35">
      <c r="B447" t="s">
        <v>7</v>
      </c>
      <c r="C447">
        <v>1</v>
      </c>
    </row>
    <row r="448" spans="2:12" x14ac:dyDescent="0.35">
      <c r="B448" t="s">
        <v>316</v>
      </c>
      <c r="C448">
        <v>1</v>
      </c>
    </row>
    <row r="449" spans="2:12" x14ac:dyDescent="0.35">
      <c r="B449" s="1" t="s">
        <v>317</v>
      </c>
      <c r="C449">
        <f>SUM(C441:C448)</f>
        <v>8</v>
      </c>
      <c r="D449" s="4" t="str" cm="1">
        <f t="array" ref="D449:L449">TRANSPOSE(B449:B457)</f>
        <v xml:space="preserve">IAB-RP-D04 </v>
      </c>
      <c r="E449" t="str">
        <v xml:space="preserve">DESIGN VISION ASSOCIATES LTD (Est‐1998) </v>
      </c>
      <c r="F449" t="str">
        <v xml:space="preserve">Office Address:  AAA Tower, Plot‐80, Block‐J, baridhara pragati Sharani, Dhaka‐1212  </v>
      </c>
      <c r="G449" t="str">
        <v xml:space="preserve">Email ID:  info@designvision.com.bd  </v>
      </c>
      <c r="H449" t="str">
        <v xml:space="preserve">Website :   www.designvision.com.bd                                                                            Contact: +88‐02‐9895183, 8834353 </v>
      </c>
      <c r="I449" t="str">
        <v>NAME OF PROPRIETOR/ PARTNER/ DIRECTOR(s) &amp; DESIGNATION</v>
      </c>
      <c r="J449" t="str">
        <v xml:space="preserve">Ar. Alamgir Jalil (J‐014)  Managing Director </v>
      </c>
      <c r="K449" t="str">
        <v xml:space="preserve">Ar. Shamina Reza Ava (CA‐020)  Chairman </v>
      </c>
      <c r="L449" t="str">
        <v xml:space="preserve">FULL TIME TECHNICAL PERSONNEL OF THE FIRM/COMPANY: </v>
      </c>
    </row>
    <row r="450" spans="2:12" x14ac:dyDescent="0.35">
      <c r="B450" t="s">
        <v>318</v>
      </c>
      <c r="C450">
        <v>1</v>
      </c>
    </row>
    <row r="451" spans="2:12" x14ac:dyDescent="0.35">
      <c r="B451" t="s">
        <v>319</v>
      </c>
      <c r="C451">
        <v>1</v>
      </c>
    </row>
    <row r="452" spans="2:12" x14ac:dyDescent="0.35">
      <c r="B452" t="s">
        <v>320</v>
      </c>
      <c r="C452">
        <v>1</v>
      </c>
    </row>
    <row r="453" spans="2:12" x14ac:dyDescent="0.35">
      <c r="B453" t="s">
        <v>321</v>
      </c>
      <c r="C453">
        <v>1</v>
      </c>
    </row>
    <row r="454" spans="2:12" x14ac:dyDescent="0.35">
      <c r="B454" t="s">
        <v>20</v>
      </c>
      <c r="C454">
        <v>1</v>
      </c>
    </row>
    <row r="455" spans="2:12" x14ac:dyDescent="0.35">
      <c r="B455" t="s">
        <v>322</v>
      </c>
      <c r="C455">
        <v>1</v>
      </c>
    </row>
    <row r="456" spans="2:12" x14ac:dyDescent="0.35">
      <c r="B456" t="s">
        <v>323</v>
      </c>
      <c r="C456">
        <v>1</v>
      </c>
    </row>
    <row r="457" spans="2:12" x14ac:dyDescent="0.35">
      <c r="B457" t="s">
        <v>7</v>
      </c>
      <c r="C457">
        <v>1</v>
      </c>
    </row>
    <row r="458" spans="2:12" x14ac:dyDescent="0.35">
      <c r="B458" t="s">
        <v>324</v>
      </c>
      <c r="C458">
        <v>1</v>
      </c>
    </row>
    <row r="459" spans="2:12" x14ac:dyDescent="0.35">
      <c r="B459" s="1" t="s">
        <v>325</v>
      </c>
      <c r="C459">
        <f>SUM(C451:C458)</f>
        <v>8</v>
      </c>
      <c r="D459" s="4" t="str" cm="1">
        <f t="array" ref="D459:L459">TRANSPOSE(B459:B467)</f>
        <v xml:space="preserve">IAB-RP-D05 </v>
      </c>
      <c r="E459" t="str">
        <v xml:space="preserve">DOMUS (Est‐may 1977) </v>
      </c>
      <c r="F459" t="str">
        <v xml:space="preserve">Office Address:  Safura Tower(level 14), 20 Kamal Atartuk Avenue,Banani C/A,  Banani ,Dhaka 1213 </v>
      </c>
      <c r="G459" t="str">
        <v xml:space="preserve">Email ID:  domus@accesstel.net , domusdesk@gmail.com   </v>
      </c>
      <c r="H459" t="str">
        <v xml:space="preserve">Website :   www.domusbdarchitects.com      Contact: +88‐02‐8822629,9820968,9820969,9889418 </v>
      </c>
      <c r="I459" t="str">
        <v>NAME OF PROPRIETOR/ PARTNER/ DIRECTOR(s) &amp; DESIGNATION</v>
      </c>
      <c r="J459" t="str">
        <v xml:space="preserve">Ar. Mustafa Ameen (A‐010)  Proprietor             </v>
      </c>
      <c r="K459" t="str">
        <v xml:space="preserve">FULL TIME TECHNICAL PERSONNEL OF THE FIRM/COMPANY: </v>
      </c>
      <c r="L459" t="str">
        <v xml:space="preserve">IAB Member Architect  6  Architectural Graduate  12  Total   18 </v>
      </c>
    </row>
    <row r="460" spans="2:12" x14ac:dyDescent="0.35">
      <c r="B460" t="s">
        <v>326</v>
      </c>
      <c r="C460">
        <v>1</v>
      </c>
    </row>
    <row r="461" spans="2:12" x14ac:dyDescent="0.35">
      <c r="B461" t="s">
        <v>327</v>
      </c>
      <c r="C461">
        <v>1</v>
      </c>
    </row>
    <row r="462" spans="2:12" x14ac:dyDescent="0.35">
      <c r="B462" t="s">
        <v>328</v>
      </c>
      <c r="C462">
        <v>1</v>
      </c>
    </row>
    <row r="463" spans="2:12" x14ac:dyDescent="0.35">
      <c r="B463" t="s">
        <v>329</v>
      </c>
      <c r="C463">
        <v>1</v>
      </c>
    </row>
    <row r="464" spans="2:12" x14ac:dyDescent="0.35">
      <c r="B464" t="s">
        <v>20</v>
      </c>
      <c r="C464">
        <v>1</v>
      </c>
    </row>
    <row r="465" spans="2:12" x14ac:dyDescent="0.35">
      <c r="B465" t="s">
        <v>330</v>
      </c>
      <c r="C465">
        <v>1</v>
      </c>
    </row>
    <row r="466" spans="2:12" x14ac:dyDescent="0.35">
      <c r="B466" t="s">
        <v>7</v>
      </c>
      <c r="C466">
        <v>1</v>
      </c>
    </row>
    <row r="467" spans="2:12" x14ac:dyDescent="0.35">
      <c r="B467" t="s">
        <v>331</v>
      </c>
      <c r="C467">
        <v>1</v>
      </c>
    </row>
    <row r="468" spans="2:12" x14ac:dyDescent="0.35">
      <c r="B468" s="1" t="s">
        <v>332</v>
      </c>
      <c r="C468">
        <f>SUM(C460:C467)</f>
        <v>8</v>
      </c>
      <c r="D468" s="4" t="str" cm="1">
        <f t="array" ref="D468:L468">TRANSPOSE(B468:B476)</f>
        <v xml:space="preserve">IAB-RP-D06 </v>
      </c>
      <c r="E468" t="str">
        <v xml:space="preserve">DCON DESIGN STUDIO (Est‐2005) </v>
      </c>
      <c r="F468" t="str">
        <v xml:space="preserve">Office Address:  6/10, 1st Floor, Lalmatia, Block‐A, Dhaka  </v>
      </c>
      <c r="G468" t="str">
        <v xml:space="preserve">Email ID:  dcon.design@gmail.com, faisal2395@hotmail.com                                 Contact: : +8801711614551 </v>
      </c>
      <c r="H468" t="str">
        <v>Website</v>
      </c>
      <c r="I468" t="str">
        <v>NAME OF PROPRIETOR/ PARTNER/ DIRECTOR(s) &amp; DESIGNATION</v>
      </c>
      <c r="J468" t="str">
        <v xml:space="preserve">Ar. Abu Anas Faisal (F‐012)  Partner             </v>
      </c>
      <c r="K468" t="str">
        <v xml:space="preserve">FULL TIME ARCHITECTURAL PERSONNEL OF THE FIRM/COMPANY: </v>
      </c>
      <c r="L468" t="str">
        <v xml:space="preserve">IAB Member Architect  3  Architectural Graduate  3  Total   6 </v>
      </c>
    </row>
    <row r="469" spans="2:12" x14ac:dyDescent="0.35">
      <c r="B469" t="s">
        <v>333</v>
      </c>
      <c r="C469">
        <v>1</v>
      </c>
    </row>
    <row r="470" spans="2:12" x14ac:dyDescent="0.35">
      <c r="B470" t="s">
        <v>334</v>
      </c>
      <c r="C470">
        <v>1</v>
      </c>
    </row>
    <row r="471" spans="2:12" x14ac:dyDescent="0.35">
      <c r="B471" t="s">
        <v>335</v>
      </c>
      <c r="C471">
        <v>1</v>
      </c>
    </row>
    <row r="472" spans="2:12" x14ac:dyDescent="0.35">
      <c r="B472" s="2" t="s">
        <v>947</v>
      </c>
      <c r="C472">
        <v>1</v>
      </c>
    </row>
    <row r="473" spans="2:12" x14ac:dyDescent="0.35">
      <c r="B473" t="s">
        <v>20</v>
      </c>
      <c r="C473">
        <v>1</v>
      </c>
    </row>
    <row r="474" spans="2:12" x14ac:dyDescent="0.35">
      <c r="B474" t="s">
        <v>336</v>
      </c>
      <c r="C474">
        <v>1</v>
      </c>
    </row>
    <row r="475" spans="2:12" x14ac:dyDescent="0.35">
      <c r="B475" t="s">
        <v>102</v>
      </c>
      <c r="C475">
        <v>1</v>
      </c>
    </row>
    <row r="476" spans="2:12" x14ac:dyDescent="0.35">
      <c r="B476" t="s">
        <v>337</v>
      </c>
      <c r="C476">
        <v>1</v>
      </c>
    </row>
    <row r="477" spans="2:12" x14ac:dyDescent="0.35">
      <c r="B477" s="1" t="s">
        <v>338</v>
      </c>
      <c r="C477">
        <f>SUM(C469:C476)</f>
        <v>8</v>
      </c>
      <c r="D477" s="4" t="str" cm="1">
        <f t="array" ref="D477:L477">TRANSPOSE(B477:B485)</f>
        <v xml:space="preserve">IAB-RP-D07 </v>
      </c>
      <c r="E477" t="str">
        <v xml:space="preserve">DEHSAR WORKS (Est‐2015) </v>
      </c>
      <c r="F477" t="str">
        <v xml:space="preserve">Office Address:  Apt‐LV8, House‐10, Road‐6/A, Dhanmondi R/A, Dhaka‐1209 </v>
      </c>
      <c r="G477" t="str">
        <v xml:space="preserve">Email ID:  rashed@dehsarworks.com  </v>
      </c>
      <c r="H477" t="str">
        <v xml:space="preserve">Website :  www.dehsarworks.com                                                                                              Contact: +8801818064118 </v>
      </c>
      <c r="I477" t="str">
        <v>NAME OF PROPRIETOR/ PARTNER/ DIRECTOR(s) &amp; DESIGNATION</v>
      </c>
      <c r="J477" t="str">
        <v xml:space="preserve">Ar. Rashed Hassan Chowdhury (C‐069)  Principal Architect     </v>
      </c>
      <c r="K477" t="str">
        <v xml:space="preserve">FULL TIME ARCHITECTURAL PERSONNEL OF THE FIRM/COMPANY: </v>
      </c>
      <c r="L477" t="str">
        <v xml:space="preserve">IAB Member Architect  4  Architectural Graduate  5  Total   9 </v>
      </c>
    </row>
    <row r="478" spans="2:12" x14ac:dyDescent="0.35">
      <c r="B478" t="s">
        <v>339</v>
      </c>
      <c r="C478">
        <v>1</v>
      </c>
    </row>
    <row r="479" spans="2:12" x14ac:dyDescent="0.35">
      <c r="B479" t="s">
        <v>340</v>
      </c>
      <c r="C479">
        <v>1</v>
      </c>
    </row>
    <row r="480" spans="2:12" x14ac:dyDescent="0.35">
      <c r="B480" t="s">
        <v>341</v>
      </c>
      <c r="C480">
        <v>1</v>
      </c>
    </row>
    <row r="481" spans="2:12" x14ac:dyDescent="0.35">
      <c r="B481" t="s">
        <v>342</v>
      </c>
      <c r="C481">
        <v>1</v>
      </c>
    </row>
    <row r="482" spans="2:12" x14ac:dyDescent="0.35">
      <c r="B482" t="s">
        <v>20</v>
      </c>
      <c r="C482">
        <v>1</v>
      </c>
    </row>
    <row r="483" spans="2:12" x14ac:dyDescent="0.35">
      <c r="B483" t="s">
        <v>343</v>
      </c>
      <c r="C483">
        <v>1</v>
      </c>
    </row>
    <row r="484" spans="2:12" x14ac:dyDescent="0.35">
      <c r="B484" t="s">
        <v>102</v>
      </c>
      <c r="C484">
        <v>1</v>
      </c>
    </row>
    <row r="485" spans="2:12" x14ac:dyDescent="0.35">
      <c r="B485" t="s">
        <v>344</v>
      </c>
      <c r="C485">
        <v>1</v>
      </c>
    </row>
    <row r="486" spans="2:12" ht="27" customHeight="1" x14ac:dyDescent="0.35">
      <c r="B486" s="1" t="s">
        <v>345</v>
      </c>
      <c r="C486">
        <f>SUM(C478:C485)</f>
        <v>8</v>
      </c>
      <c r="D486" s="4" t="str" cm="1">
        <f t="array" ref="D486:L486">TRANSPOSE(B486:B494)</f>
        <v xml:space="preserve">IAB-RP-D08 </v>
      </c>
      <c r="E486" t="str">
        <v xml:space="preserve">DIAGONAL ARCHITECTS (Est‐2014) </v>
      </c>
      <c r="F486" t="str">
        <v xml:space="preserve">Office Address:  Flat‐A‐14, (14th Floor), Building‐12, Bashati Provati, Ring Road, Shyamoli, Dhaka‐1207.  </v>
      </c>
      <c r="G486" t="str">
        <v xml:space="preserve">Email ID:  fairoze@diagonalarchitects‐bd.com                                                          Contact: +88‐02‐9126473, </v>
      </c>
      <c r="H486">
        <v>8801766490119</v>
      </c>
      <c r="I486" t="str">
        <v xml:space="preserve">Website :  www.diagonalarchitects‐bd.com  </v>
      </c>
      <c r="J486" t="str">
        <v>NAME OF PROPRIETOR/ PARTNER/ DIRECTOR(s) &amp; DESIGNATION</v>
      </c>
      <c r="K486" t="str">
        <v xml:space="preserve">Ar. Fairoze Shamim (S‐067)  CEO &amp; Principal Architect   </v>
      </c>
      <c r="L486" t="str">
        <v xml:space="preserve">FULL TIME ARCHITECTURAL PERSONNEL OF THE FIRM/COMPANY: </v>
      </c>
    </row>
    <row r="487" spans="2:12" x14ac:dyDescent="0.35">
      <c r="B487" t="s">
        <v>346</v>
      </c>
      <c r="C487">
        <v>1</v>
      </c>
    </row>
    <row r="488" spans="2:12" x14ac:dyDescent="0.35">
      <c r="B488" t="s">
        <v>347</v>
      </c>
      <c r="C488">
        <v>1</v>
      </c>
    </row>
    <row r="489" spans="2:12" x14ac:dyDescent="0.35">
      <c r="B489" t="s">
        <v>348</v>
      </c>
      <c r="C489">
        <v>1</v>
      </c>
    </row>
    <row r="490" spans="2:12" x14ac:dyDescent="0.35">
      <c r="B490">
        <v>8801766490119</v>
      </c>
      <c r="C490">
        <v>1</v>
      </c>
    </row>
    <row r="491" spans="2:12" x14ac:dyDescent="0.35">
      <c r="B491" t="s">
        <v>349</v>
      </c>
      <c r="C491">
        <v>1</v>
      </c>
    </row>
    <row r="492" spans="2:12" x14ac:dyDescent="0.35">
      <c r="B492" t="s">
        <v>20</v>
      </c>
      <c r="C492">
        <v>1</v>
      </c>
    </row>
    <row r="493" spans="2:12" x14ac:dyDescent="0.35">
      <c r="B493" t="s">
        <v>350</v>
      </c>
      <c r="C493">
        <v>1</v>
      </c>
    </row>
    <row r="494" spans="2:12" x14ac:dyDescent="0.35">
      <c r="B494" t="s">
        <v>102</v>
      </c>
      <c r="C494">
        <v>1</v>
      </c>
    </row>
    <row r="495" spans="2:12" x14ac:dyDescent="0.35">
      <c r="B495" t="s">
        <v>351</v>
      </c>
      <c r="C495">
        <v>1</v>
      </c>
    </row>
    <row r="496" spans="2:12" x14ac:dyDescent="0.35">
      <c r="B496" s="1" t="s">
        <v>352</v>
      </c>
      <c r="C496">
        <f>SUM(C488:C495)</f>
        <v>8</v>
      </c>
      <c r="D496" s="4" t="str" cm="1">
        <f t="array" ref="D496:L496">TRANSPOSE(B496:B504)</f>
        <v xml:space="preserve">IAB-RP-D09 </v>
      </c>
      <c r="E496" t="str">
        <v xml:space="preserve">DOT ARCHITECTS (Est‐2014) </v>
      </c>
      <c r="F496" t="str">
        <v xml:space="preserve">Office Address:  House‐40, Road‐12, Block‐Kha, PC Culture Housing Society, Mohammadpur, Dhaka‐1207 </v>
      </c>
      <c r="G496" t="str">
        <v xml:space="preserve">Email ID:  Dot.architects@hotmail.com                                                          Contact: +8801612880595, +8801965370464 </v>
      </c>
      <c r="H496" t="str">
        <v>NAME OF PROPRIETOR/ PARTNER/ DIRECTOR(s) &amp; DESIGNATION</v>
      </c>
      <c r="I496" t="str">
        <v xml:space="preserve">Ar. Sudeshna Shireen Chowdhury (C‐063)   Partner Architect           </v>
      </c>
      <c r="J496" t="str">
        <v xml:space="preserve">Ar. M Shihabul Wares (AW‐007)  Partner Architect           </v>
      </c>
      <c r="K496" t="str">
        <v xml:space="preserve">Ar. Eshita Rahman (AR‐143)  Partner Architect           </v>
      </c>
      <c r="L496" t="str">
        <v xml:space="preserve">FULL TIME ARCHITECTURAL PERSONNEL OF THE FIRM/COMPANY: </v>
      </c>
    </row>
    <row r="497" spans="2:12" x14ac:dyDescent="0.35">
      <c r="B497" t="s">
        <v>353</v>
      </c>
      <c r="C497">
        <v>1</v>
      </c>
    </row>
    <row r="498" spans="2:12" x14ac:dyDescent="0.35">
      <c r="B498" t="s">
        <v>354</v>
      </c>
      <c r="C498">
        <v>1</v>
      </c>
    </row>
    <row r="499" spans="2:12" x14ac:dyDescent="0.35">
      <c r="B499" t="s">
        <v>355</v>
      </c>
      <c r="C499">
        <v>1</v>
      </c>
    </row>
    <row r="500" spans="2:12" x14ac:dyDescent="0.35">
      <c r="B500" t="s">
        <v>20</v>
      </c>
      <c r="C500">
        <v>1</v>
      </c>
    </row>
    <row r="501" spans="2:12" x14ac:dyDescent="0.35">
      <c r="B501" t="s">
        <v>356</v>
      </c>
      <c r="C501">
        <v>1</v>
      </c>
    </row>
    <row r="502" spans="2:12" x14ac:dyDescent="0.35">
      <c r="B502" t="s">
        <v>357</v>
      </c>
      <c r="C502">
        <v>1</v>
      </c>
    </row>
    <row r="503" spans="2:12" x14ac:dyDescent="0.35">
      <c r="B503" t="s">
        <v>358</v>
      </c>
      <c r="C503">
        <v>1</v>
      </c>
    </row>
    <row r="504" spans="2:12" x14ac:dyDescent="0.35">
      <c r="B504" t="s">
        <v>102</v>
      </c>
      <c r="C504">
        <v>1</v>
      </c>
    </row>
    <row r="505" spans="2:12" x14ac:dyDescent="0.35">
      <c r="B505" t="s">
        <v>359</v>
      </c>
      <c r="C505">
        <v>1</v>
      </c>
    </row>
    <row r="506" spans="2:12" x14ac:dyDescent="0.35">
      <c r="B506" s="1" t="s">
        <v>360</v>
      </c>
      <c r="C506">
        <f>SUM(C498:C505)</f>
        <v>8</v>
      </c>
      <c r="D506" s="4" t="str" cm="1">
        <f t="array" ref="D506:L506">TRANSPOSE(B506:B514)</f>
        <v xml:space="preserve">IAB-RP-D10 </v>
      </c>
      <c r="E506" t="str">
        <v xml:space="preserve">DWG (Est‐2008) </v>
      </c>
      <c r="F506" t="str">
        <v xml:space="preserve">Office Address:  House‐56,Road‐27,Apt‐1 C1, Dhanmond R/A, Dhaka‐1209 </v>
      </c>
      <c r="G506" t="str">
        <v xml:space="preserve">Email ID:  info@dwg‐office.com   </v>
      </c>
      <c r="H506" t="str">
        <v xml:space="preserve">Website :  www.dwg‐office.com                                                                          Contact: +88‐02‐9125596, </v>
      </c>
      <c r="I506">
        <v>8801819287680</v>
      </c>
      <c r="J506" t="str">
        <v>NAME OF PROPRIETOR/ PARTNER/ DIRECTOR(s) &amp; DESIGNATION</v>
      </c>
      <c r="K506" t="str">
        <v xml:space="preserve">Ar. Naheed Farzana (F‐010)  Managing Partner </v>
      </c>
      <c r="L506" t="str">
        <v xml:space="preserve">Ar. Tanzim Hasan Salim (S‐063)  Partner Architect       </v>
      </c>
    </row>
    <row r="507" spans="2:12" x14ac:dyDescent="0.35">
      <c r="B507" t="s">
        <v>361</v>
      </c>
      <c r="C507">
        <v>1</v>
      </c>
    </row>
    <row r="508" spans="2:12" x14ac:dyDescent="0.35">
      <c r="B508" t="s">
        <v>362</v>
      </c>
      <c r="C508">
        <v>1</v>
      </c>
    </row>
    <row r="509" spans="2:12" x14ac:dyDescent="0.35">
      <c r="B509" t="s">
        <v>363</v>
      </c>
      <c r="C509">
        <v>1</v>
      </c>
    </row>
    <row r="510" spans="2:12" x14ac:dyDescent="0.35">
      <c r="B510" t="s">
        <v>364</v>
      </c>
      <c r="C510">
        <v>1</v>
      </c>
    </row>
    <row r="511" spans="2:12" x14ac:dyDescent="0.35">
      <c r="B511">
        <v>8801819287680</v>
      </c>
      <c r="C511">
        <v>1</v>
      </c>
    </row>
    <row r="512" spans="2:12" x14ac:dyDescent="0.35">
      <c r="B512" t="s">
        <v>20</v>
      </c>
      <c r="C512">
        <v>1</v>
      </c>
    </row>
    <row r="513" spans="2:12" x14ac:dyDescent="0.35">
      <c r="B513" t="s">
        <v>365</v>
      </c>
      <c r="C513">
        <v>1</v>
      </c>
    </row>
    <row r="514" spans="2:12" x14ac:dyDescent="0.35">
      <c r="B514" t="s">
        <v>366</v>
      </c>
      <c r="C514">
        <v>1</v>
      </c>
    </row>
    <row r="515" spans="2:12" x14ac:dyDescent="0.35">
      <c r="B515" t="s">
        <v>102</v>
      </c>
      <c r="C515">
        <v>1</v>
      </c>
    </row>
    <row r="516" spans="2:12" x14ac:dyDescent="0.35">
      <c r="B516" t="s">
        <v>367</v>
      </c>
      <c r="C516">
        <v>1</v>
      </c>
    </row>
    <row r="517" spans="2:12" x14ac:dyDescent="0.35">
      <c r="B517" s="1" t="s">
        <v>368</v>
      </c>
      <c r="C517">
        <f>SUM(C509:C516)</f>
        <v>8</v>
      </c>
      <c r="D517" s="4" t="str" cm="1">
        <f t="array" ref="D517:L517">TRANSPOSE(B517:B525)</f>
        <v xml:space="preserve">IAB-RP-D11 </v>
      </c>
      <c r="E517" t="str">
        <v xml:space="preserve">DA‐SEIN ARCHITECTS (Est‐2004) </v>
      </c>
      <c r="F517" t="str">
        <v xml:space="preserve">Office Address:  Unit: 1/C/1, House: 56, Road: 27(old), 16 (new), Dhanmondi, Dhaka‐1209. </v>
      </c>
      <c r="G517" t="str">
        <v>Email ID:  shawon.dasein@gmail.com                                                         Contact: +88 01711937254, +88 02‐9125596</v>
      </c>
      <c r="H517" t="str">
        <v xml:space="preserve">Website:   www.dasein‐bd.com  </v>
      </c>
      <c r="I517" t="str">
        <v>NAME OF PROPRIETOR/ PARTNER/ DIRECTOR(s) &amp; DESIGNATION</v>
      </c>
      <c r="J517" t="str">
        <v xml:space="preserve">Ar. Md Rashidur Rahman (R‐134)  Principal Architect </v>
      </c>
      <c r="K517" t="str">
        <v xml:space="preserve">Tanzir Choudhury Tuhin  Partner  </v>
      </c>
      <c r="L517" t="str">
        <v xml:space="preserve">FULL TIME ARCHITECTURAL PERSONNEL OF THE FIRM/COMPANY: </v>
      </c>
    </row>
    <row r="518" spans="2:12" x14ac:dyDescent="0.35">
      <c r="B518" t="s">
        <v>369</v>
      </c>
      <c r="C518">
        <v>1</v>
      </c>
    </row>
    <row r="519" spans="2:12" x14ac:dyDescent="0.35">
      <c r="B519" t="s">
        <v>370</v>
      </c>
      <c r="C519">
        <v>1</v>
      </c>
    </row>
    <row r="520" spans="2:12" x14ac:dyDescent="0.35">
      <c r="B520" t="s">
        <v>371</v>
      </c>
      <c r="C520">
        <v>1</v>
      </c>
    </row>
    <row r="521" spans="2:12" x14ac:dyDescent="0.35">
      <c r="B521" t="s">
        <v>372</v>
      </c>
      <c r="C521">
        <v>1</v>
      </c>
    </row>
    <row r="522" spans="2:12" x14ac:dyDescent="0.35">
      <c r="B522" t="s">
        <v>20</v>
      </c>
      <c r="C522">
        <v>1</v>
      </c>
    </row>
    <row r="523" spans="2:12" x14ac:dyDescent="0.35">
      <c r="B523" t="s">
        <v>373</v>
      </c>
      <c r="C523">
        <v>1</v>
      </c>
    </row>
    <row r="524" spans="2:12" x14ac:dyDescent="0.35">
      <c r="B524" t="s">
        <v>374</v>
      </c>
      <c r="C524">
        <v>1</v>
      </c>
    </row>
    <row r="525" spans="2:12" x14ac:dyDescent="0.35">
      <c r="B525" t="s">
        <v>102</v>
      </c>
      <c r="C525">
        <v>1</v>
      </c>
    </row>
    <row r="526" spans="2:12" x14ac:dyDescent="0.35">
      <c r="B526" t="s">
        <v>351</v>
      </c>
      <c r="C526">
        <v>1</v>
      </c>
    </row>
    <row r="527" spans="2:12" x14ac:dyDescent="0.35">
      <c r="B527" s="1" t="s">
        <v>375</v>
      </c>
      <c r="C527">
        <f>SUM(C519:C526)</f>
        <v>8</v>
      </c>
      <c r="D527" s="4" t="str" cm="1">
        <f t="array" ref="D527:L527">TRANSPOSE(B527:B535)</f>
        <v xml:space="preserve">IAB-RP-D12 </v>
      </c>
      <c r="E527" t="str">
        <v xml:space="preserve">DWm4 ARCHITECTS (Est‐1995) </v>
      </c>
      <c r="F527" t="str">
        <v xml:space="preserve">Office Address:  236, Lake Road , New DOHS , Mohkhali , Dhaka ‐1206  </v>
      </c>
      <c r="G527" t="str">
        <v>Email ID:                                                                                                               Contact: +88 01712921323, +88 02‐9885564</v>
      </c>
      <c r="H527" t="str">
        <v xml:space="preserve">Website:   www.dwm4.com </v>
      </c>
      <c r="I527" t="str">
        <v>NAME OF PROPRIETOR/ PARTNER/ DIRECTOR(s) &amp; DESIGNATION</v>
      </c>
      <c r="J527" t="str">
        <v xml:space="preserve">Ar. Mamnoon M. Chowdhury (C‐031)  Architect &amp; Partner </v>
      </c>
      <c r="K527" t="str">
        <v xml:space="preserve">Ar. Mahmudul Anwar Riyaad (R‐081)  Architect &amp; Partner </v>
      </c>
      <c r="L527" t="str">
        <v xml:space="preserve">FULL TIME ARCHITECTURAL PERSONNEL OF THE FIRM/COMPANY: </v>
      </c>
    </row>
    <row r="528" spans="2:12" x14ac:dyDescent="0.35">
      <c r="B528" t="s">
        <v>376</v>
      </c>
      <c r="C528">
        <v>1</v>
      </c>
    </row>
    <row r="529" spans="2:12" x14ac:dyDescent="0.35">
      <c r="B529" t="s">
        <v>377</v>
      </c>
      <c r="C529">
        <v>1</v>
      </c>
    </row>
    <row r="530" spans="2:12" x14ac:dyDescent="0.35">
      <c r="B530" t="s">
        <v>378</v>
      </c>
      <c r="C530">
        <v>1</v>
      </c>
    </row>
    <row r="531" spans="2:12" x14ac:dyDescent="0.35">
      <c r="B531" t="s">
        <v>379</v>
      </c>
      <c r="C531">
        <v>1</v>
      </c>
    </row>
    <row r="532" spans="2:12" x14ac:dyDescent="0.35">
      <c r="B532" t="s">
        <v>20</v>
      </c>
      <c r="C532">
        <v>1</v>
      </c>
    </row>
    <row r="533" spans="2:12" x14ac:dyDescent="0.35">
      <c r="B533" t="s">
        <v>380</v>
      </c>
      <c r="C533">
        <v>1</v>
      </c>
    </row>
    <row r="534" spans="2:12" x14ac:dyDescent="0.35">
      <c r="B534" t="s">
        <v>381</v>
      </c>
      <c r="C534">
        <v>1</v>
      </c>
    </row>
    <row r="535" spans="2:12" x14ac:dyDescent="0.35">
      <c r="B535" t="s">
        <v>102</v>
      </c>
      <c r="C535">
        <v>1</v>
      </c>
    </row>
    <row r="536" spans="2:12" x14ac:dyDescent="0.35">
      <c r="B536" t="s">
        <v>382</v>
      </c>
      <c r="C536">
        <v>1</v>
      </c>
    </row>
    <row r="537" spans="2:12" x14ac:dyDescent="0.35">
      <c r="B537" s="1" t="s">
        <v>383</v>
      </c>
      <c r="C537">
        <f>SUM(C529:C536)</f>
        <v>8</v>
      </c>
      <c r="D537" s="4" t="str" cm="1">
        <f t="array" ref="D537:L537">TRANSPOSE(B537:B545)</f>
        <v xml:space="preserve">IAB-RP-D13 </v>
      </c>
      <c r="E537" t="str">
        <v xml:space="preserve">DWm4 INTRENDS LTD. (Est‐2014) </v>
      </c>
      <c r="F537" t="str">
        <v>Office Address:  236, Lake Road, New DOHS, Mohakhali, Dhaka‐1206</v>
      </c>
      <c r="G537" t="str">
        <v>Email ID:  info@dwm4intrends.com                                                              Contact: +88 02‐222280802</v>
      </c>
      <c r="H537" t="str">
        <v xml:space="preserve">Website:   www.dwm4intrends.com </v>
      </c>
      <c r="I537" t="str">
        <v>NAME OF PROPRIETOR/ PARTNER/ DIRECTOR(s) &amp; DESIGNATION</v>
      </c>
      <c r="J537" t="str">
        <v xml:space="preserve">Ar. Mamnoon M. Chowdhury (C‐031)  Chairman </v>
      </c>
      <c r="K537" t="str">
        <v xml:space="preserve">Ar. Mahmudul Anwar Riyaad (R‐081)  Director </v>
      </c>
      <c r="L537" t="str">
        <v xml:space="preserve">FULL TIME ARCHITECTURAL PERSONNEL OF THE FIRM/COMPANY: </v>
      </c>
    </row>
    <row r="538" spans="2:12" x14ac:dyDescent="0.35">
      <c r="B538" t="s">
        <v>384</v>
      </c>
      <c r="C538">
        <v>1</v>
      </c>
    </row>
    <row r="539" spans="2:12" x14ac:dyDescent="0.35">
      <c r="B539" t="s">
        <v>385</v>
      </c>
      <c r="C539">
        <v>1</v>
      </c>
    </row>
    <row r="540" spans="2:12" x14ac:dyDescent="0.35">
      <c r="B540" t="s">
        <v>386</v>
      </c>
      <c r="C540">
        <v>1</v>
      </c>
    </row>
    <row r="541" spans="2:12" x14ac:dyDescent="0.35">
      <c r="B541" t="s">
        <v>387</v>
      </c>
      <c r="C541">
        <v>1</v>
      </c>
    </row>
    <row r="542" spans="2:12" x14ac:dyDescent="0.35">
      <c r="B542" t="s">
        <v>20</v>
      </c>
      <c r="C542">
        <v>1</v>
      </c>
    </row>
    <row r="543" spans="2:12" x14ac:dyDescent="0.35">
      <c r="B543" t="s">
        <v>388</v>
      </c>
      <c r="C543">
        <v>1</v>
      </c>
    </row>
    <row r="544" spans="2:12" x14ac:dyDescent="0.35">
      <c r="B544" t="s">
        <v>389</v>
      </c>
      <c r="C544">
        <v>1</v>
      </c>
    </row>
    <row r="545" spans="2:12" x14ac:dyDescent="0.35">
      <c r="B545" t="s">
        <v>102</v>
      </c>
      <c r="C545">
        <v>1</v>
      </c>
    </row>
    <row r="546" spans="2:12" x14ac:dyDescent="0.35">
      <c r="B546" t="s">
        <v>382</v>
      </c>
      <c r="C546">
        <v>1</v>
      </c>
    </row>
    <row r="547" spans="2:12" x14ac:dyDescent="0.35">
      <c r="B547" s="1" t="s">
        <v>390</v>
      </c>
      <c r="C547">
        <f>SUM(C539:C546)</f>
        <v>8</v>
      </c>
      <c r="D547" s="4" t="str" cm="1">
        <f t="array" ref="D547:L547">TRANSPOSE(B547:B555)</f>
        <v xml:space="preserve">IAB-RP-E01 </v>
      </c>
      <c r="E547" t="str">
        <v>ENVIRON STRUCTURE LTD. (Est‐1989)</v>
      </c>
      <c r="F547" t="str">
        <v>Office Address: 86 Laboratory Road, Dhanmondi R/A,  Dhaka‐1205</v>
      </c>
      <c r="G547" t="str">
        <v>Email ID: esl_arch@yahoo.com                                                                                   Contact: +88‐02‐9660876,  9660851</v>
      </c>
      <c r="H547" t="str">
        <v>Website</v>
      </c>
      <c r="I547" t="str">
        <v>NAME OF PROPRIETOR/ PARTNER/ DIRECTOR(s) &amp; DESIGNATION</v>
      </c>
      <c r="J547" t="str">
        <v>Ar. Moid Ul Ahsan (A‐028) Managing Director</v>
      </c>
      <c r="K547" t="str">
        <v>FULL TIME TECHNICAL PERSONNEL OF THE FIRM/COMPANY:</v>
      </c>
      <c r="L547" t="str">
        <v>IAB Member Architect 6 Architectural Graduate 9 Total   15</v>
      </c>
    </row>
    <row r="548" spans="2:12" x14ac:dyDescent="0.35">
      <c r="B548" t="s">
        <v>391</v>
      </c>
      <c r="C548">
        <v>1</v>
      </c>
    </row>
    <row r="549" spans="2:12" x14ac:dyDescent="0.35">
      <c r="B549" t="s">
        <v>392</v>
      </c>
      <c r="C549">
        <v>1</v>
      </c>
    </row>
    <row r="550" spans="2:12" x14ac:dyDescent="0.35">
      <c r="B550" t="s">
        <v>393</v>
      </c>
      <c r="C550">
        <v>1</v>
      </c>
    </row>
    <row r="551" spans="2:12" x14ac:dyDescent="0.35">
      <c r="B551" s="2" t="s">
        <v>947</v>
      </c>
      <c r="C551">
        <v>1</v>
      </c>
    </row>
    <row r="552" spans="2:12" x14ac:dyDescent="0.35">
      <c r="B552" t="s">
        <v>20</v>
      </c>
      <c r="C552">
        <v>1</v>
      </c>
    </row>
    <row r="553" spans="2:12" x14ac:dyDescent="0.35">
      <c r="B553" t="s">
        <v>394</v>
      </c>
      <c r="C553">
        <v>1</v>
      </c>
    </row>
    <row r="554" spans="2:12" x14ac:dyDescent="0.35">
      <c r="B554" t="s">
        <v>395</v>
      </c>
      <c r="C554">
        <v>1</v>
      </c>
    </row>
    <row r="555" spans="2:12" x14ac:dyDescent="0.35">
      <c r="B555" t="s">
        <v>396</v>
      </c>
      <c r="C555">
        <v>1</v>
      </c>
    </row>
    <row r="556" spans="2:12" x14ac:dyDescent="0.35">
      <c r="B556" s="1" t="s">
        <v>397</v>
      </c>
      <c r="C556">
        <f>SUM(C548:C555)</f>
        <v>8</v>
      </c>
      <c r="D556" s="4" t="str" cm="1">
        <f t="array" ref="D556:L556">TRANSPOSE(B556:B564)</f>
        <v xml:space="preserve">IAB-RP-E02 </v>
      </c>
      <c r="E556" t="str">
        <v>ECLIPTIC (Est‐2009)</v>
      </c>
      <c r="F556" t="str">
        <v>Office Address: 27/D, Monipuripara, Tejgaon, Dhaka‐1215</v>
      </c>
      <c r="G556" t="str">
        <v>Email ID: eclipticbd@gmail.com                                                                       Contact: +88‐02‐9145364, +8801819244544</v>
      </c>
      <c r="H556" t="str">
        <v>Website</v>
      </c>
      <c r="I556" t="str">
        <v>NAME OF PROPRIETOR/ PARTNER/ DIRECTOR(s) &amp; DESIGNATION</v>
      </c>
      <c r="J556" t="str">
        <v xml:space="preserve">Ar. Tanwir Serajuddowla (S‐075) Chairman &amp; Principal Architect         </v>
      </c>
      <c r="K556" t="str">
        <v>FULL TIME ARCHITECTURAL PERSONNEL OF THE FIRM/COMPANY:</v>
      </c>
      <c r="L556" t="str">
        <v>IAB Member Architect 3 Architectural Graduate 2 Total   5</v>
      </c>
    </row>
    <row r="557" spans="2:12" x14ac:dyDescent="0.35">
      <c r="B557" t="s">
        <v>398</v>
      </c>
      <c r="C557">
        <v>1</v>
      </c>
    </row>
    <row r="558" spans="2:12" x14ac:dyDescent="0.35">
      <c r="B558" t="s">
        <v>399</v>
      </c>
      <c r="C558">
        <v>1</v>
      </c>
    </row>
    <row r="559" spans="2:12" x14ac:dyDescent="0.35">
      <c r="B559" t="s">
        <v>400</v>
      </c>
      <c r="C559">
        <v>1</v>
      </c>
    </row>
    <row r="560" spans="2:12" x14ac:dyDescent="0.35">
      <c r="B560" s="2" t="s">
        <v>947</v>
      </c>
      <c r="C560">
        <v>1</v>
      </c>
    </row>
    <row r="561" spans="2:12" x14ac:dyDescent="0.35">
      <c r="B561" t="s">
        <v>20</v>
      </c>
      <c r="C561">
        <v>1</v>
      </c>
    </row>
    <row r="562" spans="2:12" x14ac:dyDescent="0.35">
      <c r="B562" t="s">
        <v>401</v>
      </c>
      <c r="C562">
        <v>1</v>
      </c>
    </row>
    <row r="563" spans="2:12" x14ac:dyDescent="0.35">
      <c r="B563" t="s">
        <v>279</v>
      </c>
      <c r="C563">
        <v>1</v>
      </c>
    </row>
    <row r="564" spans="2:12" x14ac:dyDescent="0.35">
      <c r="B564" t="s">
        <v>402</v>
      </c>
      <c r="C564">
        <v>1</v>
      </c>
    </row>
    <row r="565" spans="2:12" x14ac:dyDescent="0.35">
      <c r="B565" s="1" t="s">
        <v>403</v>
      </c>
      <c r="C565">
        <f>SUM(C557:C564)</f>
        <v>8</v>
      </c>
      <c r="D565" s="4" t="str" cm="1">
        <f t="array" ref="D565:L565">TRANSPOSE(B565:B573)</f>
        <v xml:space="preserve">IAB-RP-E03 </v>
      </c>
      <c r="E565" t="str">
        <v>EHSAN KHAN ARCHITECTS LTD. (Est‐2010)</v>
      </c>
      <c r="F565" t="str">
        <v xml:space="preserve">Office Address: 25, Gulshan Avenue, Taj Casilina (5th Floor), 6/E, Gulshan‐1, Dhaka‐1212     </v>
      </c>
      <c r="G565" t="str">
        <v xml:space="preserve">Email ID: ehsan@ekarchitects.com.bd, admin@ekarchitects.com.bd                                   Contact: +88‐02‐9890855       </v>
      </c>
      <c r="H565" t="str">
        <v>Website</v>
      </c>
      <c r="I565" t="str">
        <v>NAME OF PROPRIETOR/ PARTNER/ DIRECTOR(s) &amp; DESIGNATION:</v>
      </c>
      <c r="J565" t="str">
        <v>Ar. Md. Ehsan Khan (K‐047) Managing Director</v>
      </c>
      <c r="K565" t="str">
        <v>FULL TIME ARCHITECTURAL PERSONNEL OF THE FIRM/COMPANY:</v>
      </c>
      <c r="L565" t="str">
        <v>IAB Member Architect 10 Architectural Graduate 3 Total   13</v>
      </c>
    </row>
    <row r="566" spans="2:12" x14ac:dyDescent="0.35">
      <c r="B566" t="s">
        <v>404</v>
      </c>
      <c r="C566">
        <v>1</v>
      </c>
    </row>
    <row r="567" spans="2:12" x14ac:dyDescent="0.35">
      <c r="B567" t="s">
        <v>405</v>
      </c>
      <c r="C567">
        <v>1</v>
      </c>
    </row>
    <row r="568" spans="2:12" x14ac:dyDescent="0.35">
      <c r="B568" t="s">
        <v>406</v>
      </c>
      <c r="C568">
        <v>1</v>
      </c>
    </row>
    <row r="569" spans="2:12" x14ac:dyDescent="0.35">
      <c r="B569" s="2" t="s">
        <v>947</v>
      </c>
      <c r="C569">
        <v>1</v>
      </c>
    </row>
    <row r="570" spans="2:12" x14ac:dyDescent="0.35">
      <c r="B570" t="s">
        <v>5</v>
      </c>
      <c r="C570">
        <v>1</v>
      </c>
    </row>
    <row r="571" spans="2:12" x14ac:dyDescent="0.35">
      <c r="B571" t="s">
        <v>407</v>
      </c>
      <c r="C571">
        <v>1</v>
      </c>
    </row>
    <row r="572" spans="2:12" x14ac:dyDescent="0.35">
      <c r="B572" t="s">
        <v>279</v>
      </c>
      <c r="C572">
        <v>1</v>
      </c>
    </row>
    <row r="573" spans="2:12" x14ac:dyDescent="0.35">
      <c r="B573" t="s">
        <v>408</v>
      </c>
      <c r="C573">
        <v>1</v>
      </c>
    </row>
    <row r="574" spans="2:12" x14ac:dyDescent="0.35">
      <c r="B574" s="1" t="s">
        <v>409</v>
      </c>
      <c r="C574">
        <f>SUM(C566:C573)</f>
        <v>8</v>
      </c>
      <c r="D574" s="4" t="str" cm="1">
        <f t="array" ref="D574:L574">TRANSPOSE(B574:B582)</f>
        <v xml:space="preserve">IAB-RP-E04 </v>
      </c>
      <c r="E574" t="str">
        <v>ENVISION ARCHITECTS  (Est‐1999)</v>
      </c>
      <c r="F574" t="str">
        <v>Office Address: 6/2, Block‐B, 1</v>
      </c>
      <c r="G574" t="str">
        <v xml:space="preserve">st Floor, Lalmatia, Dhaka‐1207  </v>
      </c>
      <c r="H574" t="str">
        <v>Email ID: qazimarif2012@gmail.com, principal@envision‐arch.org                                 Contact: +88‐02‐58151763</v>
      </c>
      <c r="I574" t="str">
        <v xml:space="preserve">Website : www.envision‐arch.org  </v>
      </c>
      <c r="J574" t="str">
        <v>NAME OF PROPRIETOR/ PARTNER/ DIRECTOR(s) &amp; DESIGNATION</v>
      </c>
      <c r="K574" t="str">
        <v xml:space="preserve">Ar. Qazi Muhammad Arif (A‐059) Principal Architect   </v>
      </c>
      <c r="L574" t="str">
        <v>FULL TIME ARCHITECTURAL PERSONNEL OF THE FIRM/COMPANY:</v>
      </c>
    </row>
    <row r="575" spans="2:12" x14ac:dyDescent="0.35">
      <c r="B575" t="s">
        <v>410</v>
      </c>
      <c r="C575">
        <v>1</v>
      </c>
    </row>
    <row r="576" spans="2:12" x14ac:dyDescent="0.35">
      <c r="B576" t="s">
        <v>411</v>
      </c>
      <c r="C576">
        <v>1</v>
      </c>
    </row>
    <row r="577" spans="2:12" x14ac:dyDescent="0.35">
      <c r="B577" t="s">
        <v>412</v>
      </c>
      <c r="C577">
        <v>1</v>
      </c>
    </row>
    <row r="578" spans="2:12" x14ac:dyDescent="0.35">
      <c r="B578" t="s">
        <v>413</v>
      </c>
      <c r="C578">
        <v>1</v>
      </c>
    </row>
    <row r="579" spans="2:12" x14ac:dyDescent="0.35">
      <c r="B579" t="s">
        <v>414</v>
      </c>
      <c r="C579">
        <v>1</v>
      </c>
    </row>
    <row r="580" spans="2:12" x14ac:dyDescent="0.35">
      <c r="B580" t="s">
        <v>20</v>
      </c>
      <c r="C580">
        <v>1</v>
      </c>
    </row>
    <row r="581" spans="2:12" x14ac:dyDescent="0.35">
      <c r="B581" t="s">
        <v>415</v>
      </c>
      <c r="C581">
        <v>1</v>
      </c>
    </row>
    <row r="582" spans="2:12" x14ac:dyDescent="0.35">
      <c r="B582" t="s">
        <v>279</v>
      </c>
      <c r="C582">
        <v>1</v>
      </c>
    </row>
    <row r="583" spans="2:12" x14ac:dyDescent="0.35">
      <c r="B583" t="s">
        <v>416</v>
      </c>
      <c r="C583">
        <v>1</v>
      </c>
    </row>
    <row r="584" spans="2:12" x14ac:dyDescent="0.35">
      <c r="B584" s="1" t="s">
        <v>417</v>
      </c>
      <c r="C584">
        <f>SUM(C576:C583)</f>
        <v>8</v>
      </c>
      <c r="D584" s="4" t="str" cm="1">
        <f t="array" ref="D584:L584">TRANSPOSE(B584:B592)</f>
        <v xml:space="preserve">IAB-RP-F01 </v>
      </c>
      <c r="E584" t="str">
        <v>FOURTH DIMENSION (Est‐2007)</v>
      </c>
      <c r="F584" t="str">
        <v>Office Address: House‐25/A, Road‐18, Sector‐3, Uttara Model Town, Dhaka‐1230</v>
      </c>
      <c r="G584" t="str">
        <v xml:space="preserve">Email ID: turjo_96inte@yahoo.com  </v>
      </c>
      <c r="H584" t="str">
        <v>Website :   www.fourthdimensionbd.com                                                                  Contact: +88‐02‐7913394, 8957701</v>
      </c>
      <c r="I584" t="str">
        <v>NAME OF PROPRIETOR/ PARTNER/ DIRECTOR(s) &amp; DESIGNATION</v>
      </c>
      <c r="J584" t="str">
        <v>Ar. A. F. M. Ashek Imran (I‐061) Proprietor &amp; Principal Architect</v>
      </c>
      <c r="K584" t="str">
        <v>FULL TIME TECHNICAL PERSONNEL OF THE FIRM/COMPANY:</v>
      </c>
      <c r="L584" t="str">
        <v>IAB Member Architect 2 Architectural Graduate 12 Total   14</v>
      </c>
    </row>
    <row r="585" spans="2:12" x14ac:dyDescent="0.35">
      <c r="B585" t="s">
        <v>418</v>
      </c>
      <c r="C585">
        <v>1</v>
      </c>
    </row>
    <row r="586" spans="2:12" x14ac:dyDescent="0.35">
      <c r="B586" t="s">
        <v>419</v>
      </c>
      <c r="C586">
        <v>1</v>
      </c>
    </row>
    <row r="587" spans="2:12" x14ac:dyDescent="0.35">
      <c r="B587" t="s">
        <v>420</v>
      </c>
      <c r="C587">
        <v>1</v>
      </c>
    </row>
    <row r="588" spans="2:12" x14ac:dyDescent="0.35">
      <c r="B588" t="s">
        <v>421</v>
      </c>
      <c r="C588">
        <v>1</v>
      </c>
    </row>
    <row r="589" spans="2:12" x14ac:dyDescent="0.35">
      <c r="B589" t="s">
        <v>20</v>
      </c>
      <c r="C589">
        <v>1</v>
      </c>
    </row>
    <row r="590" spans="2:12" x14ac:dyDescent="0.35">
      <c r="B590" t="s">
        <v>422</v>
      </c>
      <c r="C590">
        <v>1</v>
      </c>
    </row>
    <row r="591" spans="2:12" x14ac:dyDescent="0.35">
      <c r="B591" t="s">
        <v>395</v>
      </c>
      <c r="C591">
        <v>1</v>
      </c>
    </row>
    <row r="592" spans="2:12" x14ac:dyDescent="0.35">
      <c r="B592" t="s">
        <v>423</v>
      </c>
      <c r="C592">
        <v>1</v>
      </c>
    </row>
    <row r="593" spans="2:12" x14ac:dyDescent="0.35">
      <c r="B593" s="1" t="s">
        <v>424</v>
      </c>
      <c r="C593">
        <f>SUM(C585:C592)</f>
        <v>8</v>
      </c>
      <c r="D593" s="4" t="str" cm="1">
        <f t="array" ref="D593:L593">TRANSPOSE(B593:B601)</f>
        <v xml:space="preserve">IAB-RP-F02 </v>
      </c>
      <c r="E593" t="str">
        <v>FALGUNI MALLICK &amp; ASSOCIATES (Est‐ 2011)</v>
      </c>
      <c r="F593" t="str">
        <v xml:space="preserve">Office Address: Flat‐B2, House‐29&amp;31, Road‐18, Sector‐7, Uttara, Dhaka‐1230  </v>
      </c>
      <c r="G593" t="str">
        <v>Email ID: fma_architects@yahoo.com, fmallick74@gmail.com                                 Contact: +8801970112299</v>
      </c>
      <c r="H593" t="str">
        <v>Website</v>
      </c>
      <c r="I593" t="str">
        <v>NAME OF PROPRIETOR/ PARTNER/ DIRECTOR(s) &amp; DESIGNATION</v>
      </c>
      <c r="J593" t="str">
        <v xml:space="preserve">Ar. Falguni Mallick (M‐046)   Principal Architect         </v>
      </c>
      <c r="K593" t="str">
        <v>FULL TIME ARCHITECTURAL PERSONNEL OF THE FIRM/COMPANY:</v>
      </c>
      <c r="L593" t="str">
        <v>IAB Member Architect 2 Architectural Graduate 4 Total   6</v>
      </c>
    </row>
    <row r="594" spans="2:12" x14ac:dyDescent="0.35">
      <c r="B594" t="s">
        <v>425</v>
      </c>
      <c r="C594">
        <v>1</v>
      </c>
    </row>
    <row r="595" spans="2:12" x14ac:dyDescent="0.35">
      <c r="B595" t="s">
        <v>426</v>
      </c>
      <c r="C595">
        <v>1</v>
      </c>
    </row>
    <row r="596" spans="2:12" x14ac:dyDescent="0.35">
      <c r="B596" t="s">
        <v>427</v>
      </c>
      <c r="C596">
        <v>1</v>
      </c>
    </row>
    <row r="597" spans="2:12" x14ac:dyDescent="0.35">
      <c r="B597" s="2" t="s">
        <v>947</v>
      </c>
      <c r="C597">
        <v>1</v>
      </c>
    </row>
    <row r="598" spans="2:12" x14ac:dyDescent="0.35">
      <c r="B598" t="s">
        <v>20</v>
      </c>
      <c r="C598">
        <v>1</v>
      </c>
    </row>
    <row r="599" spans="2:12" x14ac:dyDescent="0.35">
      <c r="B599" t="s">
        <v>428</v>
      </c>
      <c r="C599">
        <v>1</v>
      </c>
    </row>
    <row r="600" spans="2:12" x14ac:dyDescent="0.35">
      <c r="B600" t="s">
        <v>279</v>
      </c>
      <c r="C600">
        <v>1</v>
      </c>
    </row>
    <row r="601" spans="2:12" x14ac:dyDescent="0.35">
      <c r="B601" t="s">
        <v>429</v>
      </c>
      <c r="C601">
        <v>1</v>
      </c>
    </row>
    <row r="602" spans="2:12" x14ac:dyDescent="0.35">
      <c r="B602" s="1" t="s">
        <v>430</v>
      </c>
      <c r="C602">
        <f>SUM(C594:C601)</f>
        <v>8</v>
      </c>
      <c r="D602" s="4" t="str" cm="1">
        <f t="array" ref="D602:L602">TRANSPOSE(B602:B610)</f>
        <v xml:space="preserve">IAB-RP-F03 </v>
      </c>
      <c r="E602" t="str">
        <v>FIALKA (Est‐1999)</v>
      </c>
      <c r="F602" t="str">
        <v xml:space="preserve">Office Address: Press Club Building, (2nd Floor), Jamal Khan Road, Chittagong.  </v>
      </c>
      <c r="G602" t="str">
        <v>Email ID: ashiq.fialka@gmail.com                                                 Contact: +88‐031‐618599, +88‐031‐</v>
      </c>
      <c r="H602">
        <v>2863269</v>
      </c>
      <c r="I602" t="str">
        <v>NAME OF PROPRIETOR/ PARTNER/ DIRECTOR(s) &amp; DESIGNATION</v>
      </c>
      <c r="J602" t="str">
        <v xml:space="preserve">Ar. Ashiq Imran (I‐044) Principal Architect           </v>
      </c>
      <c r="K602" t="str">
        <v>FULL TIME ARCHITECTURAL PERSONNEL OF THE FIRM/COMPANY:</v>
      </c>
      <c r="L602" t="str">
        <v>IAB Member Architect 3 Architectural Graduate 2 Total   5</v>
      </c>
    </row>
    <row r="603" spans="2:12" x14ac:dyDescent="0.35">
      <c r="B603" t="s">
        <v>431</v>
      </c>
      <c r="C603">
        <v>1</v>
      </c>
    </row>
    <row r="604" spans="2:12" x14ac:dyDescent="0.35">
      <c r="B604" t="s">
        <v>432</v>
      </c>
      <c r="C604">
        <v>1</v>
      </c>
    </row>
    <row r="605" spans="2:12" x14ac:dyDescent="0.35">
      <c r="B605" t="s">
        <v>433</v>
      </c>
      <c r="C605">
        <v>1</v>
      </c>
    </row>
    <row r="606" spans="2:12" x14ac:dyDescent="0.35">
      <c r="B606">
        <v>2863269</v>
      </c>
      <c r="C606">
        <v>1</v>
      </c>
    </row>
    <row r="607" spans="2:12" x14ac:dyDescent="0.35">
      <c r="B607" t="s">
        <v>20</v>
      </c>
      <c r="C607">
        <v>1</v>
      </c>
    </row>
    <row r="608" spans="2:12" x14ac:dyDescent="0.35">
      <c r="B608" t="s">
        <v>434</v>
      </c>
      <c r="C608">
        <v>1</v>
      </c>
    </row>
    <row r="609" spans="2:12" x14ac:dyDescent="0.35">
      <c r="B609" t="s">
        <v>279</v>
      </c>
      <c r="C609">
        <v>1</v>
      </c>
    </row>
    <row r="610" spans="2:12" x14ac:dyDescent="0.35">
      <c r="B610" t="s">
        <v>402</v>
      </c>
      <c r="C610">
        <v>1</v>
      </c>
    </row>
    <row r="611" spans="2:12" x14ac:dyDescent="0.35">
      <c r="B611" s="1" t="s">
        <v>435</v>
      </c>
      <c r="C611">
        <f>SUM(C603:C610)</f>
        <v>8</v>
      </c>
      <c r="D611" s="4" t="str" cm="1">
        <f t="array" ref="D611:L611">TRANSPOSE(B611:B619)</f>
        <v xml:space="preserve">IAB-RP-G01 </v>
      </c>
      <c r="E611" t="str">
        <v xml:space="preserve">GKA &amp; ASSOCIATES  (Est‐may 2009) </v>
      </c>
      <c r="F611" t="str">
        <v xml:space="preserve">Office Address:  5A, 5th Floor, House‐99, Road‐11/A, Dhanmondi R/A, Dhaka‐1209  </v>
      </c>
      <c r="G611" t="str">
        <v xml:space="preserve">Email ID:  gakhan0306@yahoo.com     </v>
      </c>
      <c r="H611" t="str">
        <v xml:space="preserve">Website :   www.gka‐bd.com                                                                          Contact: +88‐02‐8191082 </v>
      </c>
      <c r="I611" t="str">
        <v>NAME OF PROPRIETOR/ PARTNER/ DIRECTOR(s) &amp; DESIGNATION</v>
      </c>
      <c r="J611" t="str">
        <v xml:space="preserve">Ar. Ghausul Alam Khan (K‐027)  CEO/Proprietor  </v>
      </c>
      <c r="K611" t="str">
        <v xml:space="preserve">FULL TIME TECHNICAL PERSONNEL OF THE FIRM/COMPANY: </v>
      </c>
      <c r="L611" t="str">
        <v xml:space="preserve">IAB Member Architect  1  Architectural Graduate  4  Total   5 </v>
      </c>
    </row>
    <row r="612" spans="2:12" x14ac:dyDescent="0.35">
      <c r="B612" t="s">
        <v>436</v>
      </c>
      <c r="C612">
        <v>1</v>
      </c>
    </row>
    <row r="613" spans="2:12" x14ac:dyDescent="0.35">
      <c r="B613" t="s">
        <v>437</v>
      </c>
      <c r="C613">
        <v>1</v>
      </c>
    </row>
    <row r="614" spans="2:12" x14ac:dyDescent="0.35">
      <c r="B614" t="s">
        <v>438</v>
      </c>
      <c r="C614">
        <v>1</v>
      </c>
    </row>
    <row r="615" spans="2:12" x14ac:dyDescent="0.35">
      <c r="B615" t="s">
        <v>439</v>
      </c>
      <c r="C615">
        <v>1</v>
      </c>
    </row>
    <row r="616" spans="2:12" x14ac:dyDescent="0.35">
      <c r="B616" t="s">
        <v>20</v>
      </c>
      <c r="C616">
        <v>1</v>
      </c>
    </row>
    <row r="617" spans="2:12" x14ac:dyDescent="0.35">
      <c r="B617" t="s">
        <v>440</v>
      </c>
      <c r="C617">
        <v>1</v>
      </c>
    </row>
    <row r="618" spans="2:12" x14ac:dyDescent="0.35">
      <c r="B618" t="s">
        <v>7</v>
      </c>
      <c r="C618">
        <v>1</v>
      </c>
    </row>
    <row r="619" spans="2:12" x14ac:dyDescent="0.35">
      <c r="B619" t="s">
        <v>441</v>
      </c>
      <c r="C619">
        <v>1</v>
      </c>
    </row>
    <row r="620" spans="2:12" x14ac:dyDescent="0.35">
      <c r="B620" s="1" t="s">
        <v>442</v>
      </c>
      <c r="C620">
        <f>SUM(C612:C619)</f>
        <v>8</v>
      </c>
      <c r="D620" s="4" t="str" cm="1">
        <f t="array" ref="D620:L620">TRANSPOSE(B620:B628)</f>
        <v xml:space="preserve">IAB-RP-G02 </v>
      </c>
      <c r="E620" t="str">
        <v xml:space="preserve">GENESIS ARCHITECTS (Est‐2017) </v>
      </c>
      <c r="F620" t="str">
        <v xml:space="preserve">Office Address:  House‐F‐214/3, Uttar Chaya Bithy, Gazipur Sadar, Gazipur‐1700 </v>
      </c>
      <c r="G620" t="str">
        <v xml:space="preserve">Email ID:  info@genesis.archi                                                                                                     Contact: +8801812807687 </v>
      </c>
      <c r="H620" t="str">
        <v xml:space="preserve">Website :  www.genesis.archi  </v>
      </c>
      <c r="I620" t="str">
        <v>NAME OF PROPRIETOR/ PARTNER/ DIRECTOR(s) &amp; DESIGNATION</v>
      </c>
      <c r="J620" t="str">
        <v xml:space="preserve">Ar. Noymul Haque Nohon (N‐040)  CEO </v>
      </c>
      <c r="K620" t="str">
        <v xml:space="preserve">FULL TIME ARCHITECTURAL PERSONNEL OF THE FIRM/COMPANY: </v>
      </c>
      <c r="L620" t="str">
        <v xml:space="preserve">IAB Member Architect  1  Architectural Graduate  4  Total   5 </v>
      </c>
    </row>
    <row r="621" spans="2:12" x14ac:dyDescent="0.35">
      <c r="B621" t="s">
        <v>443</v>
      </c>
      <c r="C621">
        <v>1</v>
      </c>
    </row>
    <row r="622" spans="2:12" x14ac:dyDescent="0.35">
      <c r="B622" t="s">
        <v>444</v>
      </c>
      <c r="C622">
        <v>1</v>
      </c>
    </row>
    <row r="623" spans="2:12" x14ac:dyDescent="0.35">
      <c r="B623" t="s">
        <v>445</v>
      </c>
      <c r="C623">
        <v>1</v>
      </c>
    </row>
    <row r="624" spans="2:12" x14ac:dyDescent="0.35">
      <c r="B624" t="s">
        <v>446</v>
      </c>
      <c r="C624">
        <v>1</v>
      </c>
    </row>
    <row r="625" spans="2:12" x14ac:dyDescent="0.35">
      <c r="B625" t="s">
        <v>20</v>
      </c>
      <c r="C625">
        <v>1</v>
      </c>
    </row>
    <row r="626" spans="2:12" x14ac:dyDescent="0.35">
      <c r="B626" t="s">
        <v>447</v>
      </c>
      <c r="C626">
        <v>1</v>
      </c>
    </row>
    <row r="627" spans="2:12" x14ac:dyDescent="0.35">
      <c r="B627" t="s">
        <v>102</v>
      </c>
      <c r="C627">
        <v>1</v>
      </c>
    </row>
    <row r="628" spans="2:12" x14ac:dyDescent="0.35">
      <c r="B628" t="s">
        <v>441</v>
      </c>
      <c r="C628">
        <v>1</v>
      </c>
    </row>
    <row r="629" spans="2:12" x14ac:dyDescent="0.35">
      <c r="B629" s="1" t="s">
        <v>448</v>
      </c>
      <c r="C629">
        <f>SUM(C621:C628)</f>
        <v>8</v>
      </c>
      <c r="D629" s="4" t="str" cm="1">
        <f t="array" ref="D629:L629">TRANSPOSE(B629:B637)</f>
        <v xml:space="preserve">IAB-RP-G03 </v>
      </c>
      <c r="E629" t="str">
        <v xml:space="preserve">GRAVITY ARCHITECTURE STUDIO (Est‐2017) </v>
      </c>
      <c r="F629" t="str">
        <v xml:space="preserve">Office Address:  House 268 (4th Floor‐Right), Road 19, New DOHS Mohakhali, Dhaka‐1206. </v>
      </c>
      <c r="G629" t="str">
        <v>Email ID:  gravity.asbd@gmail.com                                                             Contact: +88 01730096986, +88 01676057570</v>
      </c>
      <c r="H629" t="str">
        <v xml:space="preserve">Website:   www.gravityarchitecturestudio.com  </v>
      </c>
      <c r="I629" t="str">
        <v>NAME OF PROPRIETOR/ PARTNER/ DIRECTOR(s) &amp; DESIGNATION</v>
      </c>
      <c r="J629" t="str">
        <v xml:space="preserve">Ar. Md. Nahid Hasan (H‐186)  Managing Partner </v>
      </c>
      <c r="K629" t="str">
        <v xml:space="preserve">Ar. S M Ruhul Amin (A‐221)  Partner </v>
      </c>
      <c r="L629" t="str">
        <v xml:space="preserve">Ar. Animesh Provaker Debnath (D‐018)  Partner </v>
      </c>
    </row>
    <row r="630" spans="2:12" x14ac:dyDescent="0.35">
      <c r="B630" t="s">
        <v>449</v>
      </c>
      <c r="C630">
        <v>1</v>
      </c>
    </row>
    <row r="631" spans="2:12" x14ac:dyDescent="0.35">
      <c r="B631" t="s">
        <v>450</v>
      </c>
      <c r="C631">
        <v>1</v>
      </c>
    </row>
    <row r="632" spans="2:12" x14ac:dyDescent="0.35">
      <c r="B632" t="s">
        <v>451</v>
      </c>
      <c r="C632">
        <v>1</v>
      </c>
    </row>
    <row r="633" spans="2:12" x14ac:dyDescent="0.35">
      <c r="B633" t="s">
        <v>452</v>
      </c>
      <c r="C633">
        <v>1</v>
      </c>
    </row>
    <row r="634" spans="2:12" x14ac:dyDescent="0.35">
      <c r="B634" t="s">
        <v>20</v>
      </c>
      <c r="C634">
        <v>1</v>
      </c>
    </row>
    <row r="635" spans="2:12" x14ac:dyDescent="0.35">
      <c r="B635" t="s">
        <v>453</v>
      </c>
      <c r="C635">
        <v>1</v>
      </c>
    </row>
    <row r="636" spans="2:12" x14ac:dyDescent="0.35">
      <c r="B636" t="s">
        <v>454</v>
      </c>
      <c r="C636">
        <v>1</v>
      </c>
    </row>
    <row r="637" spans="2:12" x14ac:dyDescent="0.35">
      <c r="B637" t="s">
        <v>455</v>
      </c>
      <c r="C637">
        <v>1</v>
      </c>
    </row>
    <row r="638" spans="2:12" x14ac:dyDescent="0.35">
      <c r="B638" t="s">
        <v>102</v>
      </c>
      <c r="C638">
        <v>1</v>
      </c>
    </row>
    <row r="639" spans="2:12" x14ac:dyDescent="0.35">
      <c r="B639" t="s">
        <v>456</v>
      </c>
      <c r="C639">
        <v>1</v>
      </c>
    </row>
    <row r="640" spans="2:12" x14ac:dyDescent="0.35">
      <c r="B640" s="1" t="s">
        <v>457</v>
      </c>
      <c r="C640">
        <f>SUM(C632:C639)</f>
        <v>8</v>
      </c>
      <c r="D640" s="4" t="str" cm="1">
        <f t="array" ref="D640:L640">TRANSPOSE(B640:B648)</f>
        <v xml:space="preserve">IAB-RP-H01 </v>
      </c>
      <c r="E640" t="str">
        <v xml:space="preserve">H I ARCHITECTS (Est‐2019) </v>
      </c>
      <c r="F640" t="str">
        <v xml:space="preserve">Office Address:  101, R M Centre (Level‐3), CWN (C) 5, Gulshan Avenue, Gulshan, Dhaka‐121 </v>
      </c>
      <c r="G640" t="str">
        <v>Email ID:  md.hasan.imam23@gmail.com                                                                                 Contact: +88 01714110471</v>
      </c>
      <c r="H640" t="str">
        <v>Website</v>
      </c>
      <c r="I640" t="str">
        <v>NAME OF PROPRIETOR/ PARTNER/ DIRECTOR(s) &amp; DESIGNATION</v>
      </c>
      <c r="J640" t="str">
        <v xml:space="preserve">Ar. Mohammad Hasan Imam (I‐037)  Principal Architect </v>
      </c>
      <c r="K640" t="str">
        <v xml:space="preserve">FULL TIME ARCHITECTURAL PERSONNEL OF THE FIRM/COMPANY: </v>
      </c>
      <c r="L640" t="str">
        <v xml:space="preserve">IAB Member Architect  1  Architectural Graduate  0  Total   1 </v>
      </c>
    </row>
    <row r="641" spans="2:12" x14ac:dyDescent="0.35">
      <c r="B641" t="s">
        <v>458</v>
      </c>
      <c r="C641">
        <v>1</v>
      </c>
    </row>
    <row r="642" spans="2:12" x14ac:dyDescent="0.35">
      <c r="B642" t="s">
        <v>459</v>
      </c>
      <c r="C642">
        <v>1</v>
      </c>
    </row>
    <row r="643" spans="2:12" x14ac:dyDescent="0.35">
      <c r="B643" t="s">
        <v>460</v>
      </c>
      <c r="C643">
        <v>1</v>
      </c>
    </row>
    <row r="644" spans="2:12" x14ac:dyDescent="0.35">
      <c r="B644" t="s">
        <v>947</v>
      </c>
      <c r="C644">
        <v>1</v>
      </c>
    </row>
    <row r="645" spans="2:12" x14ac:dyDescent="0.35">
      <c r="B645" t="s">
        <v>20</v>
      </c>
      <c r="C645">
        <v>1</v>
      </c>
    </row>
    <row r="646" spans="2:12" x14ac:dyDescent="0.35">
      <c r="B646" t="s">
        <v>461</v>
      </c>
      <c r="C646">
        <v>1</v>
      </c>
    </row>
    <row r="647" spans="2:12" x14ac:dyDescent="0.35">
      <c r="B647" t="s">
        <v>102</v>
      </c>
      <c r="C647">
        <v>1</v>
      </c>
    </row>
    <row r="648" spans="2:12" x14ac:dyDescent="0.35">
      <c r="B648" t="s">
        <v>462</v>
      </c>
      <c r="C648">
        <v>1</v>
      </c>
    </row>
    <row r="649" spans="2:12" x14ac:dyDescent="0.35">
      <c r="B649" s="1" t="s">
        <v>463</v>
      </c>
      <c r="C649">
        <f>SUM(C641:C648)</f>
        <v>8</v>
      </c>
      <c r="D649" s="4" t="str" cm="1">
        <f t="array" ref="D649:L649">TRANSPOSE(B649:B657)</f>
        <v xml:space="preserve">IAB-RP-I01 </v>
      </c>
      <c r="E649" t="str">
        <v xml:space="preserve">IDEA (Est‐2003) </v>
      </c>
      <c r="F649" t="str">
        <v xml:space="preserve">Office Address:  JMC Plaza, Flat‐A‐6,    House‐8/A/9, Road‐13(New), Dhanmondi, Dhaka‐1209  </v>
      </c>
      <c r="G649" t="str">
        <v xml:space="preserve">Email ID:  idea@enstudio.org                                                                                                             Contact: +88‐02‐9144347 </v>
      </c>
      <c r="H649" t="str">
        <v>Website</v>
      </c>
      <c r="I649" t="str">
        <v>NAME OF PROPRIETOR/ PARTNER/ DIRECTOR(s) &amp; DESIGNATION</v>
      </c>
      <c r="J649" t="str">
        <v xml:space="preserve">Ar. Moushumi Ahmed (A‐159)  Managing Director      </v>
      </c>
      <c r="K649" t="str">
        <v xml:space="preserve">FULL TIME TECHNICAL PERSONNEL OF THE FIRM/COMPANY: </v>
      </c>
      <c r="L649" t="str">
        <v xml:space="preserve">IAB Member Architect  1  Architectural Graduate  3  Total   4 </v>
      </c>
    </row>
    <row r="650" spans="2:12" x14ac:dyDescent="0.35">
      <c r="B650" t="s">
        <v>464</v>
      </c>
      <c r="C650">
        <v>1</v>
      </c>
    </row>
    <row r="651" spans="2:12" x14ac:dyDescent="0.35">
      <c r="B651" t="s">
        <v>465</v>
      </c>
      <c r="C651">
        <v>1</v>
      </c>
    </row>
    <row r="652" spans="2:12" x14ac:dyDescent="0.35">
      <c r="B652" t="s">
        <v>466</v>
      </c>
      <c r="C652">
        <v>1</v>
      </c>
    </row>
    <row r="653" spans="2:12" x14ac:dyDescent="0.35">
      <c r="B653" t="s">
        <v>947</v>
      </c>
      <c r="C653">
        <v>1</v>
      </c>
    </row>
    <row r="654" spans="2:12" x14ac:dyDescent="0.35">
      <c r="B654" t="s">
        <v>20</v>
      </c>
      <c r="C654">
        <v>1</v>
      </c>
    </row>
    <row r="655" spans="2:12" x14ac:dyDescent="0.35">
      <c r="B655" t="s">
        <v>467</v>
      </c>
      <c r="C655">
        <v>1</v>
      </c>
    </row>
    <row r="656" spans="2:12" x14ac:dyDescent="0.35">
      <c r="B656" t="s">
        <v>7</v>
      </c>
      <c r="C656">
        <v>1</v>
      </c>
    </row>
    <row r="657" spans="2:12" x14ac:dyDescent="0.35">
      <c r="B657" t="s">
        <v>310</v>
      </c>
      <c r="C657">
        <v>1</v>
      </c>
    </row>
    <row r="658" spans="2:12" x14ac:dyDescent="0.35">
      <c r="B658" s="1" t="s">
        <v>468</v>
      </c>
      <c r="C658">
        <f>SUM(C650:C657)</f>
        <v>8</v>
      </c>
      <c r="D658" s="4" t="str" cm="1">
        <f t="array" ref="D658:L658">TRANSPOSE(B658:B666)</f>
        <v xml:space="preserve">IAB-RP-I02 </v>
      </c>
      <c r="E658" t="str">
        <v xml:space="preserve">IMAGE ARCHITECTS (Est‐2010) </v>
      </c>
      <c r="F658" t="str">
        <v xml:space="preserve">Office Address:  House‐10/GA, Road‐2, Shyamoli, Dhaka‐1207  </v>
      </c>
      <c r="G658" t="str">
        <v xml:space="preserve">Email ID:  image_architects@yahoo.com                                                    Contact: +8801712573353, +8801681235750 </v>
      </c>
      <c r="H658" t="str">
        <v>Website</v>
      </c>
      <c r="I658" t="str">
        <v>NAME OF PROPRIETOR/ PARTNER/ DIRECTOR(s) &amp; DESIGNATION</v>
      </c>
      <c r="J658" t="str">
        <v xml:space="preserve">Ar. Md. Emdadul Habib (H‐155)  Principal Architect </v>
      </c>
      <c r="K658" t="str">
        <v xml:space="preserve">FULL TIME TECHNICAL PERSONNEL OF THE FIRM/COMPANY: </v>
      </c>
      <c r="L658" t="str">
        <v xml:space="preserve">IAB Member Architect  2  Architectural Graduate  3  Total   5 </v>
      </c>
    </row>
    <row r="659" spans="2:12" x14ac:dyDescent="0.35">
      <c r="B659" t="s">
        <v>469</v>
      </c>
      <c r="C659">
        <v>1</v>
      </c>
    </row>
    <row r="660" spans="2:12" x14ac:dyDescent="0.35">
      <c r="B660" t="s">
        <v>470</v>
      </c>
      <c r="C660">
        <v>1</v>
      </c>
    </row>
    <row r="661" spans="2:12" x14ac:dyDescent="0.35">
      <c r="B661" t="s">
        <v>471</v>
      </c>
      <c r="C661">
        <v>1</v>
      </c>
    </row>
    <row r="662" spans="2:12" x14ac:dyDescent="0.35">
      <c r="B662" t="s">
        <v>947</v>
      </c>
      <c r="C662">
        <v>1</v>
      </c>
    </row>
    <row r="663" spans="2:12" x14ac:dyDescent="0.35">
      <c r="B663" t="s">
        <v>20</v>
      </c>
      <c r="C663">
        <v>1</v>
      </c>
    </row>
    <row r="664" spans="2:12" x14ac:dyDescent="0.35">
      <c r="B664" t="s">
        <v>472</v>
      </c>
      <c r="C664">
        <v>1</v>
      </c>
    </row>
    <row r="665" spans="2:12" x14ac:dyDescent="0.35">
      <c r="B665" t="s">
        <v>7</v>
      </c>
      <c r="C665">
        <v>1</v>
      </c>
    </row>
    <row r="666" spans="2:12" x14ac:dyDescent="0.35">
      <c r="B666" t="s">
        <v>253</v>
      </c>
      <c r="C666">
        <v>1</v>
      </c>
    </row>
    <row r="667" spans="2:12" x14ac:dyDescent="0.35">
      <c r="B667" s="1" t="s">
        <v>473</v>
      </c>
      <c r="C667">
        <f>SUM(C659:C666)</f>
        <v>8</v>
      </c>
      <c r="D667" s="4" t="str" cm="1">
        <f t="array" ref="D667:L667">TRANSPOSE(B667:B675)</f>
        <v xml:space="preserve">IAB-RP-I03 </v>
      </c>
      <c r="E667" t="str">
        <v xml:space="preserve">INGRID ARCHITECTS (Est‐1996) </v>
      </c>
      <c r="F667" t="str">
        <v xml:space="preserve">Office Address:  House#394(3rd floor), Road#29, DOHS Mohakhali , Dhaka 1206 </v>
      </c>
      <c r="G667" t="str">
        <v xml:space="preserve">Email ID:  ingrid_dhaka@yahoo.com                                                                                               Contact: +88‐02‐9880507 </v>
      </c>
      <c r="H667" t="str">
        <v xml:space="preserve">Website :                                                                                                                 </v>
      </c>
      <c r="I667" t="str">
        <v>NAME OF PROPRIETOR/ PARTNER/ DIRECTOR(s) &amp; DESIGNATION</v>
      </c>
      <c r="J667" t="str">
        <v xml:space="preserve">Ar. Anwarul Islam Khan (K‐083)  Partner </v>
      </c>
      <c r="K667" t="str">
        <v xml:space="preserve">A.K.M. Abu Hasan (H‐116)  Partner </v>
      </c>
      <c r="L667" t="str">
        <v>Md. Mahfil Ali (A‐076)  Partner</v>
      </c>
    </row>
    <row r="668" spans="2:12" x14ac:dyDescent="0.35">
      <c r="B668" t="s">
        <v>474</v>
      </c>
      <c r="C668">
        <v>1</v>
      </c>
    </row>
    <row r="669" spans="2:12" x14ac:dyDescent="0.35">
      <c r="B669" t="s">
        <v>475</v>
      </c>
      <c r="C669">
        <v>1</v>
      </c>
    </row>
    <row r="670" spans="2:12" x14ac:dyDescent="0.35">
      <c r="B670" t="s">
        <v>476</v>
      </c>
      <c r="C670">
        <v>1</v>
      </c>
    </row>
    <row r="671" spans="2:12" x14ac:dyDescent="0.35">
      <c r="B671" t="s">
        <v>477</v>
      </c>
      <c r="C671">
        <v>1</v>
      </c>
    </row>
    <row r="672" spans="2:12" x14ac:dyDescent="0.35">
      <c r="B672" t="s">
        <v>20</v>
      </c>
      <c r="C672">
        <v>1</v>
      </c>
    </row>
    <row r="673" spans="2:12" x14ac:dyDescent="0.35">
      <c r="B673" t="s">
        <v>478</v>
      </c>
      <c r="C673">
        <v>1</v>
      </c>
    </row>
    <row r="674" spans="2:12" x14ac:dyDescent="0.35">
      <c r="B674" t="s">
        <v>479</v>
      </c>
      <c r="C674">
        <v>1</v>
      </c>
    </row>
    <row r="675" spans="2:12" x14ac:dyDescent="0.35">
      <c r="B675" t="s">
        <v>480</v>
      </c>
      <c r="C675">
        <v>1</v>
      </c>
    </row>
    <row r="676" spans="2:12" x14ac:dyDescent="0.35">
      <c r="B676" t="s">
        <v>481</v>
      </c>
      <c r="C676">
        <v>1</v>
      </c>
    </row>
    <row r="677" spans="2:12" x14ac:dyDescent="0.35">
      <c r="B677" t="s">
        <v>7</v>
      </c>
      <c r="C677">
        <v>1</v>
      </c>
    </row>
    <row r="678" spans="2:12" x14ac:dyDescent="0.35">
      <c r="B678" t="s">
        <v>482</v>
      </c>
      <c r="C678">
        <v>1</v>
      </c>
    </row>
    <row r="679" spans="2:12" x14ac:dyDescent="0.35">
      <c r="B679" s="1" t="s">
        <v>483</v>
      </c>
      <c r="C679">
        <f>SUM(C671:C678)</f>
        <v>8</v>
      </c>
      <c r="D679" s="4" t="str" cm="1">
        <f t="array" ref="D679:L679">TRANSPOSE(B679:B687)</f>
        <v xml:space="preserve">IAB-RP-I04 </v>
      </c>
      <c r="E679" t="str">
        <v xml:space="preserve">ICON DESIGN STUDIO (Est‐2014) </v>
      </c>
      <c r="F679" t="str">
        <v xml:space="preserve">Office Address:  Icon Elan, House‐29, Road‐7, 1st Floor, Dhanmondi, Dhaka‐1205  </v>
      </c>
      <c r="G679" t="str">
        <v xml:space="preserve">Email ID:  suriti@icon‐bd.com                                                                                                   Contact: +8801819211608 </v>
      </c>
      <c r="H679" t="str">
        <v>Website</v>
      </c>
      <c r="I679" t="str">
        <v>NAME OF PROPRIETOR/ PARTNER/ DIRECTOR(s) &amp; DESIGNATION:</v>
      </c>
      <c r="J679" t="str">
        <v xml:space="preserve">Ar. Suriti Tassannum (T‐022)  Principal Architect  </v>
      </c>
      <c r="K679" t="str">
        <v xml:space="preserve">FULL TIME ARCHITECTURAL PERSONNEL OF THE FIRM/COMPANY: </v>
      </c>
      <c r="L679" t="str">
        <v xml:space="preserve">IAB Member Architect  2  Architectural Graduate  0  Total   2 </v>
      </c>
    </row>
    <row r="680" spans="2:12" x14ac:dyDescent="0.35">
      <c r="B680" t="s">
        <v>484</v>
      </c>
      <c r="C680">
        <v>1</v>
      </c>
    </row>
    <row r="681" spans="2:12" x14ac:dyDescent="0.35">
      <c r="B681" t="s">
        <v>485</v>
      </c>
      <c r="C681">
        <v>1</v>
      </c>
    </row>
    <row r="682" spans="2:12" x14ac:dyDescent="0.35">
      <c r="B682" t="s">
        <v>486</v>
      </c>
      <c r="C682">
        <v>1</v>
      </c>
    </row>
    <row r="683" spans="2:12" x14ac:dyDescent="0.35">
      <c r="B683" t="s">
        <v>947</v>
      </c>
      <c r="C683">
        <v>1</v>
      </c>
    </row>
    <row r="684" spans="2:12" x14ac:dyDescent="0.35">
      <c r="B684" t="s">
        <v>5</v>
      </c>
      <c r="C684">
        <v>1</v>
      </c>
    </row>
    <row r="685" spans="2:12" x14ac:dyDescent="0.35">
      <c r="B685" t="s">
        <v>487</v>
      </c>
      <c r="C685">
        <v>1</v>
      </c>
    </row>
    <row r="686" spans="2:12" x14ac:dyDescent="0.35">
      <c r="B686" t="s">
        <v>102</v>
      </c>
      <c r="C686">
        <v>1</v>
      </c>
    </row>
    <row r="687" spans="2:12" x14ac:dyDescent="0.35">
      <c r="B687" t="s">
        <v>488</v>
      </c>
      <c r="C687">
        <v>1</v>
      </c>
    </row>
    <row r="688" spans="2:12" x14ac:dyDescent="0.35">
      <c r="B688" s="1" t="s">
        <v>489</v>
      </c>
      <c r="C688">
        <f>SUM(C680:C687)</f>
        <v>8</v>
      </c>
      <c r="D688" s="4" t="str" cm="1">
        <f t="array" ref="D688:L688">TRANSPOSE(B688:B696)</f>
        <v xml:space="preserve">IAB-RP-I05 </v>
      </c>
      <c r="E688" t="str">
        <v xml:space="preserve">INARCH STUDIO AND CONSTRUCTION LIMITED (Est‐2010) </v>
      </c>
      <c r="F688" t="str">
        <v xml:space="preserve">Office Address:  House‐140, 3rd Floor, Road‐04, New DOHS, Mohakhali, Dhaka‐1206  </v>
      </c>
      <c r="G688" t="str">
        <v xml:space="preserve">Email ID:  studio.inarch@gmail.com     </v>
      </c>
      <c r="H688" t="str">
        <v xml:space="preserve">Website :  www.studioinarch.com.bd                                                                                Contact: +8801715005352 </v>
      </c>
      <c r="I688" t="str">
        <v>NAME OF PROPRIETOR/ PARTNER/ DIRECTOR(s) &amp; DESIGNATION</v>
      </c>
      <c r="J688" t="str">
        <v xml:space="preserve">Ar. Mohammad Mamunur Rasheed (R‐089)  Managing Director &amp; </v>
      </c>
      <c r="K688" t="str">
        <v xml:space="preserve">Principal Architect                </v>
      </c>
      <c r="L688" t="str">
        <v xml:space="preserve">FULL TIME ARCHITECTURAL PERSONNEL OF THE FIRM/COMPANY: </v>
      </c>
    </row>
    <row r="689" spans="2:12" x14ac:dyDescent="0.35">
      <c r="B689" t="s">
        <v>490</v>
      </c>
      <c r="C689">
        <v>1</v>
      </c>
    </row>
    <row r="690" spans="2:12" x14ac:dyDescent="0.35">
      <c r="B690" t="s">
        <v>491</v>
      </c>
      <c r="C690">
        <v>1</v>
      </c>
    </row>
    <row r="691" spans="2:12" x14ac:dyDescent="0.35">
      <c r="B691" t="s">
        <v>492</v>
      </c>
      <c r="C691">
        <v>1</v>
      </c>
    </row>
    <row r="692" spans="2:12" x14ac:dyDescent="0.35">
      <c r="B692" t="s">
        <v>493</v>
      </c>
      <c r="C692">
        <v>1</v>
      </c>
    </row>
    <row r="693" spans="2:12" x14ac:dyDescent="0.35">
      <c r="B693" t="s">
        <v>20</v>
      </c>
      <c r="C693">
        <v>1</v>
      </c>
    </row>
    <row r="694" spans="2:12" x14ac:dyDescent="0.35">
      <c r="B694" t="s">
        <v>494</v>
      </c>
      <c r="C694">
        <v>1</v>
      </c>
    </row>
    <row r="695" spans="2:12" x14ac:dyDescent="0.35">
      <c r="B695" t="s">
        <v>495</v>
      </c>
      <c r="C695">
        <v>1</v>
      </c>
    </row>
    <row r="696" spans="2:12" x14ac:dyDescent="0.35">
      <c r="B696" t="s">
        <v>102</v>
      </c>
      <c r="C696">
        <v>1</v>
      </c>
    </row>
    <row r="697" spans="2:12" x14ac:dyDescent="0.35">
      <c r="B697" t="s">
        <v>272</v>
      </c>
      <c r="C697">
        <v>1</v>
      </c>
    </row>
    <row r="698" spans="2:12" x14ac:dyDescent="0.35">
      <c r="B698" s="1" t="s">
        <v>496</v>
      </c>
      <c r="C698">
        <f>SUM(C690:C697)</f>
        <v>8</v>
      </c>
      <c r="D698" s="4" t="str" cm="1">
        <f t="array" ref="D698:L698">TRANSPOSE(B698:B706)</f>
        <v xml:space="preserve">IAB-RP-I06 </v>
      </c>
      <c r="E698" t="str">
        <v xml:space="preserve">INSIGHT ARCHITECTS  (Est‐2010) </v>
      </c>
      <c r="F698" t="str">
        <v xml:space="preserve">Office Address:  House‐122, Road‐01, Mohammadi Housing Society, Mohammadpur, Dhaka‐1207 </v>
      </c>
      <c r="G698" t="str">
        <v xml:space="preserve">Email ID:  insightarcdhaka@gmail.com                                                            Contact: +8801711577032 </v>
      </c>
      <c r="H698" t="str">
        <v xml:space="preserve">Website :  www.facebook.com/insightarch  </v>
      </c>
      <c r="I698" t="str">
        <v>NAME OF PROPRIETOR/ PARTNER/ DIRECTOR(s) &amp; DESIGNATION</v>
      </c>
      <c r="J698" t="str">
        <v>Ar. Masud Ur Rashid (R‐104)  Principal Architect</v>
      </c>
      <c r="K698" t="str">
        <v xml:space="preserve">FULL TIME ARCHITECTURAL PERSONNEL OF THE FIRM/COMPANY: </v>
      </c>
      <c r="L698" t="str">
        <v xml:space="preserve">IAB Member Architect  6  Architectural Graduate  1  Total   7 </v>
      </c>
    </row>
    <row r="699" spans="2:12" x14ac:dyDescent="0.35">
      <c r="B699" t="s">
        <v>497</v>
      </c>
      <c r="C699">
        <v>1</v>
      </c>
    </row>
    <row r="700" spans="2:12" x14ac:dyDescent="0.35">
      <c r="B700" t="s">
        <v>498</v>
      </c>
      <c r="C700">
        <v>1</v>
      </c>
    </row>
    <row r="701" spans="2:12" x14ac:dyDescent="0.35">
      <c r="B701" t="s">
        <v>499</v>
      </c>
      <c r="C701">
        <v>1</v>
      </c>
    </row>
    <row r="702" spans="2:12" x14ac:dyDescent="0.35">
      <c r="B702" t="s">
        <v>500</v>
      </c>
      <c r="C702">
        <v>1</v>
      </c>
    </row>
    <row r="703" spans="2:12" x14ac:dyDescent="0.35">
      <c r="B703" t="s">
        <v>20</v>
      </c>
      <c r="C703">
        <v>1</v>
      </c>
    </row>
    <row r="704" spans="2:12" x14ac:dyDescent="0.35">
      <c r="B704" t="s">
        <v>501</v>
      </c>
      <c r="C704">
        <v>1</v>
      </c>
    </row>
    <row r="705" spans="2:12" x14ac:dyDescent="0.35">
      <c r="B705" t="s">
        <v>102</v>
      </c>
      <c r="C705">
        <v>1</v>
      </c>
    </row>
    <row r="706" spans="2:12" x14ac:dyDescent="0.35">
      <c r="B706" t="s">
        <v>502</v>
      </c>
      <c r="C706">
        <v>1</v>
      </c>
    </row>
    <row r="707" spans="2:12" x14ac:dyDescent="0.35">
      <c r="B707" s="1" t="s">
        <v>503</v>
      </c>
      <c r="C707">
        <f>SUM(C699:C706)</f>
        <v>8</v>
      </c>
      <c r="D707" s="4" t="str" cm="1">
        <f t="array" ref="D707:L707">TRANSPOSE(B707:B715)</f>
        <v xml:space="preserve">IAB-RP-I07 </v>
      </c>
      <c r="E707" t="str">
        <v xml:space="preserve">IN QUEST DESIGN STUDIO (Est‐2017) </v>
      </c>
      <c r="F707" t="str">
        <v xml:space="preserve">Office Address:  House‐5/12, Ground Floor, Block‐D, Lalmatia, Dhaka‐1209 </v>
      </c>
      <c r="G707" t="str">
        <v>Email ID:  inquestbd@gmail.com                                Contact: 02 58153033, +88 01713038759, +88 01717602792</v>
      </c>
      <c r="H707" t="str">
        <v xml:space="preserve">Website:   www.inquestbd.com  </v>
      </c>
      <c r="I707" t="str">
        <v>NAME OF PROPRIETOR/ PARTNER/ DIRECTOR(s) &amp; DESIGNATION</v>
      </c>
      <c r="J707" t="str">
        <v xml:space="preserve">Ar. Selim Altaf Biplob (B‐025)  Sr. Partner  </v>
      </c>
      <c r="K707" t="str">
        <v>Ar. Tamanna Sayeed (S‐061)  Sr. Partner</v>
      </c>
      <c r="L707" t="str">
        <v xml:space="preserve">Ar. Khalid Bin Kabir (K‐129)  Partner </v>
      </c>
    </row>
    <row r="708" spans="2:12" x14ac:dyDescent="0.35">
      <c r="B708" t="s">
        <v>504</v>
      </c>
      <c r="C708">
        <v>1</v>
      </c>
    </row>
    <row r="709" spans="2:12" x14ac:dyDescent="0.35">
      <c r="B709" t="s">
        <v>505</v>
      </c>
      <c r="C709">
        <v>1</v>
      </c>
    </row>
    <row r="710" spans="2:12" x14ac:dyDescent="0.35">
      <c r="B710" t="s">
        <v>506</v>
      </c>
      <c r="C710">
        <v>1</v>
      </c>
    </row>
    <row r="711" spans="2:12" x14ac:dyDescent="0.35">
      <c r="B711" t="s">
        <v>507</v>
      </c>
      <c r="C711">
        <v>1</v>
      </c>
    </row>
    <row r="712" spans="2:12" x14ac:dyDescent="0.35">
      <c r="B712" t="s">
        <v>20</v>
      </c>
      <c r="C712">
        <v>1</v>
      </c>
    </row>
    <row r="713" spans="2:12" x14ac:dyDescent="0.35">
      <c r="B713" t="s">
        <v>508</v>
      </c>
      <c r="C713">
        <v>1</v>
      </c>
    </row>
    <row r="714" spans="2:12" x14ac:dyDescent="0.35">
      <c r="B714" t="s">
        <v>509</v>
      </c>
      <c r="C714">
        <v>1</v>
      </c>
    </row>
    <row r="715" spans="2:12" x14ac:dyDescent="0.35">
      <c r="B715" t="s">
        <v>510</v>
      </c>
      <c r="C715">
        <v>1</v>
      </c>
    </row>
    <row r="716" spans="2:12" x14ac:dyDescent="0.35">
      <c r="B716" t="s">
        <v>102</v>
      </c>
      <c r="C716">
        <v>1</v>
      </c>
    </row>
    <row r="717" spans="2:12" x14ac:dyDescent="0.35">
      <c r="B717" t="s">
        <v>511</v>
      </c>
      <c r="C717">
        <v>1</v>
      </c>
    </row>
    <row r="718" spans="2:12" x14ac:dyDescent="0.35">
      <c r="B718" s="1" t="s">
        <v>512</v>
      </c>
      <c r="C718">
        <f>SUM(C710:C717)</f>
        <v>8</v>
      </c>
      <c r="D718" s="4" t="str" cm="1">
        <f t="array" ref="D718:L718">TRANSPOSE(B718:B726)</f>
        <v xml:space="preserve">IAB-RP-I08 </v>
      </c>
      <c r="E718" t="str">
        <v>INTEGRATED DESIGNERS, ENGINEERS AND ARCHITECTS LIMITED (Est‐2020)</v>
      </c>
      <c r="F718" t="str">
        <v>Office Address:  Flat‐C5, Mother’s Dream Apartments, 1/2, 1/3 Darussalam, Dhaka‐1216</v>
      </c>
      <c r="G718" t="str">
        <v>Email ID:  contact.ideal.consultants@gmail.com                                                           Contact: +88 01912085801</v>
      </c>
      <c r="H718" t="str">
        <v xml:space="preserve">Website:  </v>
      </c>
      <c r="I718" t="str">
        <v>NAME OF PROPRIETOR/ PARTNER/ DIRECTOR(s) &amp; DESIGNATION</v>
      </c>
      <c r="J718" t="str">
        <v xml:space="preserve">Ar. Syed Abdul Halim (H‐233) Managing Director </v>
      </c>
      <c r="K718" t="str">
        <v xml:space="preserve">FULL TIME ARCHITECTURAL PERSONNEL OF THE FIRM/COMPANY: </v>
      </c>
      <c r="L718" t="str">
        <v xml:space="preserve">IAB Member Architect  03  Architectural Graduate    Total   03 </v>
      </c>
    </row>
    <row r="719" spans="2:12" x14ac:dyDescent="0.35">
      <c r="B719" t="s">
        <v>513</v>
      </c>
      <c r="C719">
        <v>1</v>
      </c>
    </row>
    <row r="720" spans="2:12" x14ac:dyDescent="0.35">
      <c r="B720" t="s">
        <v>514</v>
      </c>
      <c r="C720">
        <v>1</v>
      </c>
    </row>
    <row r="721" spans="2:12" x14ac:dyDescent="0.35">
      <c r="B721" t="s">
        <v>515</v>
      </c>
      <c r="C721">
        <v>1</v>
      </c>
    </row>
    <row r="722" spans="2:12" x14ac:dyDescent="0.35">
      <c r="B722" t="s">
        <v>516</v>
      </c>
      <c r="C722">
        <v>1</v>
      </c>
    </row>
    <row r="723" spans="2:12" x14ac:dyDescent="0.35">
      <c r="B723" t="s">
        <v>20</v>
      </c>
      <c r="C723">
        <v>1</v>
      </c>
    </row>
    <row r="724" spans="2:12" x14ac:dyDescent="0.35">
      <c r="B724" t="s">
        <v>517</v>
      </c>
      <c r="C724">
        <v>1</v>
      </c>
    </row>
    <row r="725" spans="2:12" x14ac:dyDescent="0.35">
      <c r="B725" t="s">
        <v>102</v>
      </c>
      <c r="C725">
        <v>1</v>
      </c>
    </row>
    <row r="726" spans="2:12" x14ac:dyDescent="0.35">
      <c r="B726" t="s">
        <v>518</v>
      </c>
      <c r="C726">
        <v>1</v>
      </c>
    </row>
    <row r="727" spans="2:12" x14ac:dyDescent="0.35">
      <c r="B727" s="1" t="s">
        <v>519</v>
      </c>
      <c r="C727">
        <f>SUM(C719:C726)</f>
        <v>8</v>
      </c>
      <c r="D727" s="4" t="str" cm="1">
        <f t="array" ref="D727:L727">TRANSPOSE(B727:B735)</f>
        <v xml:space="preserve">IAB-RP-J01 </v>
      </c>
      <c r="E727" t="str">
        <v>J.A.ARCHITECTS LTD. (Est‐2005)</v>
      </c>
      <c r="F727" t="str">
        <v>Office Address: Apt: C1, 1</v>
      </c>
      <c r="G727" t="str">
        <v>st Floor, Rabbee House, CEN(B)11, Road 99,Gulshan 2, Dhaka‐1212</v>
      </c>
      <c r="H727" t="str">
        <v xml:space="preserve">Email ID: mail@jaarchitects.com.bd  </v>
      </c>
      <c r="I727" t="str">
        <v>Website :   www.jaarchitects.com.bd                                                                              Contact: +88‐02‐9889196, 9887311</v>
      </c>
      <c r="J727" t="str">
        <v>NAME OF PROPRIETOR/ PARTNER/ DIRECTOR(s) &amp; DESIGNATION</v>
      </c>
      <c r="K727" t="str">
        <v xml:space="preserve">Ar. Afroza Ahmed (A‐087) Chairperson          </v>
      </c>
      <c r="L727" t="str">
        <v>Ar. Jalal Ahmed (A‐036) Managing Director</v>
      </c>
    </row>
    <row r="728" spans="2:12" x14ac:dyDescent="0.35">
      <c r="B728" t="s">
        <v>520</v>
      </c>
      <c r="C728">
        <v>1</v>
      </c>
    </row>
    <row r="729" spans="2:12" x14ac:dyDescent="0.35">
      <c r="B729" t="s">
        <v>521</v>
      </c>
      <c r="C729">
        <v>1</v>
      </c>
    </row>
    <row r="730" spans="2:12" x14ac:dyDescent="0.35">
      <c r="B730" t="s">
        <v>522</v>
      </c>
      <c r="C730">
        <v>1</v>
      </c>
    </row>
    <row r="731" spans="2:12" x14ac:dyDescent="0.35">
      <c r="B731" t="s">
        <v>523</v>
      </c>
      <c r="C731">
        <v>1</v>
      </c>
    </row>
    <row r="732" spans="2:12" x14ac:dyDescent="0.35">
      <c r="B732" t="s">
        <v>524</v>
      </c>
      <c r="C732">
        <v>1</v>
      </c>
    </row>
    <row r="733" spans="2:12" x14ac:dyDescent="0.35">
      <c r="B733" t="s">
        <v>20</v>
      </c>
      <c r="C733">
        <v>1</v>
      </c>
    </row>
    <row r="734" spans="2:12" x14ac:dyDescent="0.35">
      <c r="B734" t="s">
        <v>525</v>
      </c>
      <c r="C734">
        <v>1</v>
      </c>
    </row>
    <row r="735" spans="2:12" x14ac:dyDescent="0.35">
      <c r="B735" t="s">
        <v>526</v>
      </c>
      <c r="C735">
        <v>1</v>
      </c>
    </row>
    <row r="736" spans="2:12" x14ac:dyDescent="0.35">
      <c r="B736" t="s">
        <v>527</v>
      </c>
      <c r="C736">
        <v>1</v>
      </c>
    </row>
    <row r="737" spans="2:12" x14ac:dyDescent="0.35">
      <c r="B737" t="s">
        <v>528</v>
      </c>
      <c r="C737">
        <v>1</v>
      </c>
    </row>
    <row r="738" spans="2:12" x14ac:dyDescent="0.35">
      <c r="B738" t="s">
        <v>279</v>
      </c>
      <c r="C738">
        <v>1</v>
      </c>
    </row>
    <row r="739" spans="2:12" x14ac:dyDescent="0.35">
      <c r="B739" t="s">
        <v>529</v>
      </c>
      <c r="C739">
        <v>1</v>
      </c>
    </row>
    <row r="740" spans="2:12" x14ac:dyDescent="0.35">
      <c r="B740" s="1" t="s">
        <v>530</v>
      </c>
      <c r="C740">
        <f>SUM(C732:C739)</f>
        <v>8</v>
      </c>
      <c r="D740" s="4" t="str" cm="1">
        <f t="array" ref="D740:L740">TRANSPOSE(B740:B748)</f>
        <v xml:space="preserve">IAB-RP-J02 </v>
      </c>
      <c r="E740" t="str">
        <v>J.M. CONSULTANT (Est‐2009)</v>
      </c>
      <c r="F740" t="str">
        <v xml:space="preserve">Office Address: 937, Flat‐G5, Eidgha Road, Ibrahimpur, Kafrul, Cantonment, Dhaka  </v>
      </c>
      <c r="G740" t="str">
        <v>Email ID: consultant.jm878@gmail.com, mrinmoyadhakary@yahoo.com  Contact: +8801712621792, +8801942909110</v>
      </c>
      <c r="H740" t="str">
        <v>Website</v>
      </c>
      <c r="I740" t="str">
        <v>NAME OF PROPRIETOR/ PARTNER/ DIRECTOR(s) &amp; DESIGNATION</v>
      </c>
      <c r="J740" t="str">
        <v xml:space="preserve">Ar. Mrinmoy Adhikary (A‐121) Sr. Architect                   </v>
      </c>
      <c r="K740" t="str">
        <v>FULL TIME ARCHITECTURAL PERSONNEL OF THE FIRM/COMPANY:</v>
      </c>
      <c r="L740" t="str">
        <v>IAB Member Architect 1 Architectural Graduate 2 Total   3</v>
      </c>
    </row>
    <row r="741" spans="2:12" x14ac:dyDescent="0.35">
      <c r="B741" t="s">
        <v>531</v>
      </c>
      <c r="C741">
        <v>1</v>
      </c>
    </row>
    <row r="742" spans="2:12" x14ac:dyDescent="0.35">
      <c r="B742" t="s">
        <v>532</v>
      </c>
      <c r="C742">
        <v>1</v>
      </c>
    </row>
    <row r="743" spans="2:12" x14ac:dyDescent="0.35">
      <c r="B743" t="s">
        <v>533</v>
      </c>
      <c r="C743">
        <v>1</v>
      </c>
    </row>
    <row r="744" spans="2:12" x14ac:dyDescent="0.35">
      <c r="B744" t="s">
        <v>947</v>
      </c>
      <c r="C744">
        <v>1</v>
      </c>
    </row>
    <row r="745" spans="2:12" x14ac:dyDescent="0.35">
      <c r="B745" t="s">
        <v>20</v>
      </c>
      <c r="C745">
        <v>1</v>
      </c>
    </row>
    <row r="746" spans="2:12" x14ac:dyDescent="0.35">
      <c r="B746" t="s">
        <v>534</v>
      </c>
      <c r="C746">
        <v>1</v>
      </c>
    </row>
    <row r="747" spans="2:12" x14ac:dyDescent="0.35">
      <c r="B747" t="s">
        <v>279</v>
      </c>
      <c r="C747">
        <v>1</v>
      </c>
    </row>
    <row r="748" spans="2:12" x14ac:dyDescent="0.35">
      <c r="B748" t="s">
        <v>535</v>
      </c>
      <c r="C748">
        <v>1</v>
      </c>
    </row>
    <row r="749" spans="2:12" x14ac:dyDescent="0.35">
      <c r="B749" s="1" t="s">
        <v>536</v>
      </c>
      <c r="C749">
        <f>SUM(C741:C748)</f>
        <v>8</v>
      </c>
      <c r="D749" s="4" t="str" cm="1">
        <f t="array" ref="D749:L749">TRANSPOSE(B749:B757)</f>
        <v xml:space="preserve">IAB-RP-K01 </v>
      </c>
      <c r="E749" t="str">
        <v xml:space="preserve">KHETRO (Est‐2007) </v>
      </c>
      <c r="F749" t="str">
        <v xml:space="preserve">Office Address:  Flat ‐1, House‐431,Road‐30,New DOHS,Mohakhali,  Dhaka‐1206 </v>
      </c>
      <c r="G749" t="str">
        <v xml:space="preserve">Email ID:  info@khetro.com  </v>
      </c>
      <c r="H749" t="str">
        <v xml:space="preserve">Website :   www.khetro.com                                                                                                            Contact: +88‐02‐8872212 </v>
      </c>
      <c r="I749" t="str">
        <v>NAME OF PROPRIETOR/ PARTNER/ DIRECTOR(s) &amp; DESIGNATION</v>
      </c>
      <c r="J749" t="str">
        <v xml:space="preserve">Ar. Al Numan Md. Yunus(Y‐008)  Managing Partner     </v>
      </c>
      <c r="K749" t="str">
        <v xml:space="preserve">Ar. Dhrubajyoti Das (D‐014)  Partner                 </v>
      </c>
      <c r="L749" t="str">
        <v xml:space="preserve">Md. Shumsuddin Ahmed Bhuiyan (B‐041)  Partner               </v>
      </c>
    </row>
    <row r="750" spans="2:12" x14ac:dyDescent="0.35">
      <c r="B750" t="s">
        <v>537</v>
      </c>
      <c r="C750">
        <v>1</v>
      </c>
    </row>
    <row r="751" spans="2:12" x14ac:dyDescent="0.35">
      <c r="B751" t="s">
        <v>538</v>
      </c>
      <c r="C751">
        <v>1</v>
      </c>
    </row>
    <row r="752" spans="2:12" x14ac:dyDescent="0.35">
      <c r="B752" t="s">
        <v>539</v>
      </c>
      <c r="C752">
        <v>1</v>
      </c>
    </row>
    <row r="753" spans="2:12" x14ac:dyDescent="0.35">
      <c r="B753" t="s">
        <v>540</v>
      </c>
      <c r="C753">
        <v>1</v>
      </c>
    </row>
    <row r="754" spans="2:12" x14ac:dyDescent="0.35">
      <c r="B754" t="s">
        <v>20</v>
      </c>
      <c r="C754">
        <v>1</v>
      </c>
    </row>
    <row r="755" spans="2:12" x14ac:dyDescent="0.35">
      <c r="B755" t="s">
        <v>541</v>
      </c>
      <c r="C755">
        <v>1</v>
      </c>
    </row>
    <row r="756" spans="2:12" x14ac:dyDescent="0.35">
      <c r="B756" t="s">
        <v>542</v>
      </c>
      <c r="C756">
        <v>1</v>
      </c>
    </row>
    <row r="757" spans="2:12" x14ac:dyDescent="0.35">
      <c r="B757" t="s">
        <v>543</v>
      </c>
      <c r="C757">
        <v>1</v>
      </c>
    </row>
    <row r="758" spans="2:12" x14ac:dyDescent="0.35">
      <c r="B758" t="s">
        <v>544</v>
      </c>
      <c r="C758">
        <v>1</v>
      </c>
    </row>
    <row r="759" spans="2:12" x14ac:dyDescent="0.35">
      <c r="B759" t="s">
        <v>7</v>
      </c>
      <c r="C759">
        <v>1</v>
      </c>
    </row>
    <row r="760" spans="2:12" x14ac:dyDescent="0.35">
      <c r="B760" t="s">
        <v>545</v>
      </c>
      <c r="C760">
        <v>1</v>
      </c>
    </row>
    <row r="761" spans="2:12" x14ac:dyDescent="0.35">
      <c r="B761" s="1" t="s">
        <v>546</v>
      </c>
      <c r="C761">
        <f>SUM(C753:C760)</f>
        <v>8</v>
      </c>
      <c r="D761" s="4" t="str" cm="1">
        <f t="array" ref="D761:L761">TRANSPOSE(B761:B769)</f>
        <v xml:space="preserve">IAB-RP-K02 </v>
      </c>
      <c r="E761" t="str">
        <v xml:space="preserve">KHETTRA ARCHITECTS (Est‐2005) </v>
      </c>
      <c r="F761" t="str">
        <v xml:space="preserve">Office Address:  H#72,Ground Floor,R#8/A, Dhanmondi,Dhaka‐1209  </v>
      </c>
      <c r="G761" t="str">
        <v xml:space="preserve">Email ID:  khettra@gmail.com  </v>
      </c>
      <c r="H761" t="str">
        <v xml:space="preserve">Website :  www.khettraarchitects.com                                                                                        Contact: +88‐02‐ 8142871 </v>
      </c>
      <c r="I761" t="str">
        <v>NAME OF PROPRIETOR/ PARTNER/ DIRECTOR(s) &amp; DESIGNATION</v>
      </c>
      <c r="J761" t="str">
        <v xml:space="preserve">Ar. Mainul Quader Tito (T‐006)  CEO </v>
      </c>
      <c r="K761" t="str">
        <v xml:space="preserve">FULL TIME TECHNICAL PERSONNEL OF THE FIRM/COMPANY: </v>
      </c>
      <c r="L761" t="str">
        <v xml:space="preserve">IAB Member Architect  1  Architectural Graduate  6  Total   7 </v>
      </c>
    </row>
    <row r="762" spans="2:12" x14ac:dyDescent="0.35">
      <c r="B762" t="s">
        <v>547</v>
      </c>
      <c r="C762">
        <v>1</v>
      </c>
    </row>
    <row r="763" spans="2:12" x14ac:dyDescent="0.35">
      <c r="B763" t="s">
        <v>548</v>
      </c>
      <c r="C763">
        <v>1</v>
      </c>
    </row>
    <row r="764" spans="2:12" x14ac:dyDescent="0.35">
      <c r="B764" t="s">
        <v>549</v>
      </c>
      <c r="C764">
        <v>1</v>
      </c>
    </row>
    <row r="765" spans="2:12" x14ac:dyDescent="0.35">
      <c r="B765" t="s">
        <v>550</v>
      </c>
      <c r="C765">
        <v>1</v>
      </c>
    </row>
    <row r="766" spans="2:12" x14ac:dyDescent="0.35">
      <c r="B766" t="s">
        <v>20</v>
      </c>
      <c r="C766">
        <v>1</v>
      </c>
    </row>
    <row r="767" spans="2:12" x14ac:dyDescent="0.35">
      <c r="B767" t="s">
        <v>551</v>
      </c>
      <c r="C767">
        <v>1</v>
      </c>
    </row>
    <row r="768" spans="2:12" x14ac:dyDescent="0.35">
      <c r="B768" t="s">
        <v>7</v>
      </c>
      <c r="C768">
        <v>1</v>
      </c>
    </row>
    <row r="769" spans="2:12" x14ac:dyDescent="0.35">
      <c r="B769" t="s">
        <v>233</v>
      </c>
      <c r="C769">
        <v>1</v>
      </c>
    </row>
    <row r="770" spans="2:12" x14ac:dyDescent="0.35">
      <c r="B770" s="1" t="s">
        <v>552</v>
      </c>
      <c r="C770">
        <f>SUM(C762:C769)</f>
        <v>8</v>
      </c>
      <c r="D770" s="4" t="str" cm="1">
        <f t="array" ref="D770:L770">TRANSPOSE(B770:B778)</f>
        <v xml:space="preserve">IAB-RP-K03 </v>
      </c>
      <c r="E770" t="str">
        <v xml:space="preserve">K2AH+ ARCHITECTS (Est‐2014) </v>
      </c>
      <c r="F770" t="str">
        <v xml:space="preserve">Office Address:  House‐91, 1st Floor, Road‐9/A, Dhanmondi, Dhaka‐1209  </v>
      </c>
      <c r="G770" t="str">
        <v xml:space="preserve">Email ID:  k2ah.architects@gmail.com </v>
      </c>
      <c r="H770" t="str">
        <v xml:space="preserve">Website :  https://www.facebook.com/K2AHArchitects                                            Contact: +8801717183918, </v>
      </c>
      <c r="I770">
        <v>8801717068255</v>
      </c>
      <c r="J770" t="str">
        <v>NAME OF PROPRIETOR/ PARTNER/ DIRECTOR(s) &amp; DESIGNATION</v>
      </c>
      <c r="K770" t="str">
        <v xml:space="preserve">Ar. Ahsanul Haque Rubel (R‐153)  Managing Partner </v>
      </c>
      <c r="L770" t="str">
        <v>Ar. Kawsary Perveen (P‐011)  Managing Partner</v>
      </c>
    </row>
    <row r="771" spans="2:12" x14ac:dyDescent="0.35">
      <c r="B771" t="s">
        <v>553</v>
      </c>
      <c r="C771">
        <v>1</v>
      </c>
    </row>
    <row r="772" spans="2:12" x14ac:dyDescent="0.35">
      <c r="B772" t="s">
        <v>554</v>
      </c>
      <c r="C772">
        <v>1</v>
      </c>
    </row>
    <row r="773" spans="2:12" x14ac:dyDescent="0.35">
      <c r="B773" t="s">
        <v>555</v>
      </c>
      <c r="C773">
        <v>1</v>
      </c>
    </row>
    <row r="774" spans="2:12" x14ac:dyDescent="0.35">
      <c r="B774" t="s">
        <v>556</v>
      </c>
      <c r="C774">
        <v>1</v>
      </c>
    </row>
    <row r="775" spans="2:12" x14ac:dyDescent="0.35">
      <c r="B775">
        <v>8801717068255</v>
      </c>
      <c r="C775">
        <v>1</v>
      </c>
    </row>
    <row r="776" spans="2:12" x14ac:dyDescent="0.35">
      <c r="B776" t="s">
        <v>20</v>
      </c>
      <c r="C776">
        <v>1</v>
      </c>
    </row>
    <row r="777" spans="2:12" x14ac:dyDescent="0.35">
      <c r="B777" t="s">
        <v>557</v>
      </c>
      <c r="C777">
        <v>1</v>
      </c>
    </row>
    <row r="778" spans="2:12" x14ac:dyDescent="0.35">
      <c r="B778" t="s">
        <v>558</v>
      </c>
      <c r="C778">
        <v>1</v>
      </c>
    </row>
    <row r="779" spans="2:12" x14ac:dyDescent="0.35">
      <c r="B779" t="s">
        <v>102</v>
      </c>
      <c r="C779">
        <v>1</v>
      </c>
    </row>
    <row r="780" spans="2:12" x14ac:dyDescent="0.35">
      <c r="B780" t="s">
        <v>337</v>
      </c>
      <c r="C780">
        <v>1</v>
      </c>
    </row>
    <row r="781" spans="2:12" x14ac:dyDescent="0.35">
      <c r="B781" s="1" t="s">
        <v>559</v>
      </c>
      <c r="C781">
        <f>SUM(C773:C780)</f>
        <v>8</v>
      </c>
      <c r="D781" s="4" t="str" cm="1">
        <f t="array" ref="D781:L781">TRANSPOSE(B781:B789)</f>
        <v xml:space="preserve">IAB-RP-K04 </v>
      </c>
      <c r="E781" t="str">
        <v xml:space="preserve">KHETTRA ARCHITECTS &amp; ENGINEERS LIMITED (Est‐2000) </v>
      </c>
      <c r="F781" t="str">
        <v xml:space="preserve">Office Address:  House‐337, Ground Floor, Road‐23, New DOHS, Mohakhali, Dhaka‐1206  </v>
      </c>
      <c r="G781" t="str">
        <v xml:space="preserve">Email ID:  khettra2000@gmail.com                                                                                   Contact: +88‐02‐8835831 </v>
      </c>
      <c r="H781" t="str">
        <v>Website</v>
      </c>
      <c r="I781" t="str">
        <v>NAME OF PROPRIETOR/ PARTNER/ DIRECTOR(s) &amp; DESIGNATION</v>
      </c>
      <c r="J781" t="str">
        <v xml:space="preserve">Ar. A.K.M Lutful Kabir (K‐065)  Managing Director    </v>
      </c>
      <c r="K781" t="str">
        <v xml:space="preserve">FULL TIME ARCHITECTURAL PERSONNEL OF THE FIRM/COMPANY: </v>
      </c>
      <c r="L781" t="str">
        <v xml:space="preserve">IAB Member Architect  4  Architectural Graduate  2  Total   6 </v>
      </c>
    </row>
    <row r="782" spans="2:12" x14ac:dyDescent="0.35">
      <c r="B782" t="s">
        <v>560</v>
      </c>
      <c r="C782">
        <v>1</v>
      </c>
    </row>
    <row r="783" spans="2:12" x14ac:dyDescent="0.35">
      <c r="B783" t="s">
        <v>561</v>
      </c>
      <c r="C783">
        <v>1</v>
      </c>
    </row>
    <row r="784" spans="2:12" x14ac:dyDescent="0.35">
      <c r="B784" t="s">
        <v>562</v>
      </c>
      <c r="C784">
        <v>1</v>
      </c>
    </row>
    <row r="785" spans="2:12" x14ac:dyDescent="0.35">
      <c r="B785" t="s">
        <v>947</v>
      </c>
      <c r="C785">
        <v>1</v>
      </c>
    </row>
    <row r="786" spans="2:12" x14ac:dyDescent="0.35">
      <c r="B786" t="s">
        <v>20</v>
      </c>
      <c r="C786">
        <v>1</v>
      </c>
    </row>
    <row r="787" spans="2:12" x14ac:dyDescent="0.35">
      <c r="B787" t="s">
        <v>563</v>
      </c>
      <c r="C787">
        <v>1</v>
      </c>
    </row>
    <row r="788" spans="2:12" x14ac:dyDescent="0.35">
      <c r="B788" t="s">
        <v>102</v>
      </c>
      <c r="C788">
        <v>1</v>
      </c>
    </row>
    <row r="789" spans="2:12" x14ac:dyDescent="0.35">
      <c r="B789" t="s">
        <v>564</v>
      </c>
      <c r="C789">
        <v>1</v>
      </c>
    </row>
    <row r="790" spans="2:12" x14ac:dyDescent="0.35">
      <c r="B790" s="1" t="s">
        <v>565</v>
      </c>
      <c r="C790">
        <f>SUM(C782:C789)</f>
        <v>8</v>
      </c>
      <c r="D790" s="4" t="str" cm="1">
        <f t="array" ref="D790:L790">TRANSPOSE(B790:B798)</f>
        <v xml:space="preserve">IAB-RP-K05 </v>
      </c>
      <c r="E790" t="str">
        <v xml:space="preserve">KALPAK ARCHITECTS (Est‐2019) </v>
      </c>
      <c r="F790" t="str">
        <v xml:space="preserve">Office Address:  13‐B, Rupsha Tower, 07, Kemal Ataturk Avenue, Banani, Dhaka </v>
      </c>
      <c r="G790" t="str">
        <v>Email ID:  kkalpon@gmail.com                                                                                               Contact: +88 01711899081</v>
      </c>
      <c r="H790" t="str">
        <v>NAME OF PROPRIETOR/ PARTNER/ DIRECTOR(s) &amp; DESIGNATION</v>
      </c>
      <c r="I790" t="str">
        <v xml:space="preserve">Ar. Kazi Touhidul Islam (I‐041)  Partner  </v>
      </c>
      <c r="J790" t="str">
        <v xml:space="preserve">Ar. Hasina Shams (S‐097)  Partner </v>
      </c>
      <c r="K790" t="str">
        <v xml:space="preserve">FULL TIME ARCHITECTURAL PERSONNEL OF THE FIRM/COMPANY: </v>
      </c>
      <c r="L790" t="str">
        <v xml:space="preserve">IAB Member Architect  2  Architectural Graduate  0  Total   2 </v>
      </c>
    </row>
    <row r="791" spans="2:12" x14ac:dyDescent="0.35">
      <c r="B791" t="s">
        <v>566</v>
      </c>
      <c r="C791">
        <v>1</v>
      </c>
    </row>
    <row r="792" spans="2:12" x14ac:dyDescent="0.35">
      <c r="B792" t="s">
        <v>567</v>
      </c>
      <c r="C792">
        <v>1</v>
      </c>
    </row>
    <row r="793" spans="2:12" x14ac:dyDescent="0.35">
      <c r="B793" t="s">
        <v>568</v>
      </c>
      <c r="C793">
        <v>1</v>
      </c>
    </row>
    <row r="794" spans="2:12" x14ac:dyDescent="0.35">
      <c r="B794" t="s">
        <v>20</v>
      </c>
      <c r="C794">
        <v>1</v>
      </c>
    </row>
    <row r="795" spans="2:12" x14ac:dyDescent="0.35">
      <c r="B795" t="s">
        <v>569</v>
      </c>
      <c r="C795">
        <v>1</v>
      </c>
    </row>
    <row r="796" spans="2:12" x14ac:dyDescent="0.35">
      <c r="B796" t="s">
        <v>570</v>
      </c>
      <c r="C796">
        <v>1</v>
      </c>
    </row>
    <row r="797" spans="2:12" x14ac:dyDescent="0.35">
      <c r="B797" t="s">
        <v>102</v>
      </c>
      <c r="C797">
        <v>1</v>
      </c>
    </row>
    <row r="798" spans="2:12" x14ac:dyDescent="0.35">
      <c r="B798" t="s">
        <v>488</v>
      </c>
      <c r="C798">
        <v>1</v>
      </c>
    </row>
    <row r="799" spans="2:12" x14ac:dyDescent="0.35">
      <c r="B799" s="1" t="s">
        <v>571</v>
      </c>
      <c r="C799">
        <f>SUM(C791:C798)</f>
        <v>8</v>
      </c>
      <c r="D799" s="4" t="str" cm="1">
        <f t="array" ref="D799:L799">TRANSPOSE(B799:B807)</f>
        <v xml:space="preserve">IAB-RP-M01 </v>
      </c>
      <c r="E799" t="str">
        <v xml:space="preserve">MATRIX   (Est‐2000) </v>
      </c>
      <c r="F799" t="str">
        <v xml:space="preserve">Office Address:  House‐B‐181, (3rd Floor), Road‐23, New DOHS, Mohakhali, Dhaka‐1206 </v>
      </c>
      <c r="G799" t="str">
        <v xml:space="preserve">Email ID:  archmiraz@yahoo.com                                                                                           Contact: +8801191557292 </v>
      </c>
      <c r="H799" t="str">
        <v>Website</v>
      </c>
      <c r="I799" t="str">
        <v>NAME OF PROPRIETOR/ PARTNER/ DIRECTOR(s) &amp; DESIGNATION</v>
      </c>
      <c r="J799" t="str">
        <v xml:space="preserve">Ar. Muhammed Miraz Ur Rahman (R‐087)  Principal Architect </v>
      </c>
      <c r="K799" t="str">
        <v xml:space="preserve">FULL TIME TECHNICAL PERSONNEL OF THE FIRM/COMPANY: </v>
      </c>
      <c r="L799" t="str">
        <v xml:space="preserve">IAB Member Architect  1  Architectural Graduate  7  Total   8 </v>
      </c>
    </row>
    <row r="800" spans="2:12" x14ac:dyDescent="0.35">
      <c r="B800" t="s">
        <v>572</v>
      </c>
      <c r="C800">
        <v>1</v>
      </c>
    </row>
    <row r="801" spans="2:12" x14ac:dyDescent="0.35">
      <c r="B801" t="s">
        <v>573</v>
      </c>
      <c r="C801">
        <v>1</v>
      </c>
    </row>
    <row r="802" spans="2:12" x14ac:dyDescent="0.35">
      <c r="B802" t="s">
        <v>574</v>
      </c>
      <c r="C802">
        <v>1</v>
      </c>
    </row>
    <row r="803" spans="2:12" x14ac:dyDescent="0.35">
      <c r="B803" t="s">
        <v>947</v>
      </c>
      <c r="C803">
        <v>1</v>
      </c>
    </row>
    <row r="804" spans="2:12" x14ac:dyDescent="0.35">
      <c r="B804" t="s">
        <v>20</v>
      </c>
      <c r="C804">
        <v>1</v>
      </c>
    </row>
    <row r="805" spans="2:12" x14ac:dyDescent="0.35">
      <c r="B805" t="s">
        <v>575</v>
      </c>
      <c r="C805">
        <v>1</v>
      </c>
    </row>
    <row r="806" spans="2:12" x14ac:dyDescent="0.35">
      <c r="B806" t="s">
        <v>7</v>
      </c>
      <c r="C806">
        <v>1</v>
      </c>
    </row>
    <row r="807" spans="2:12" x14ac:dyDescent="0.35">
      <c r="B807" t="s">
        <v>576</v>
      </c>
      <c r="C807">
        <v>1</v>
      </c>
    </row>
    <row r="808" spans="2:12" x14ac:dyDescent="0.35">
      <c r="B808" s="1" t="s">
        <v>577</v>
      </c>
      <c r="C808">
        <f>SUM(C800:C807)</f>
        <v>8</v>
      </c>
      <c r="D808" s="4" t="str" cm="1">
        <f t="array" ref="D808:L808">TRANSPOSE(B808:B816)</f>
        <v xml:space="preserve">IAB-RP-M02 </v>
      </c>
      <c r="E808" t="str">
        <v xml:space="preserve">MAATRIK ARCHITECTS (Est‐2000) </v>
      </c>
      <c r="F808" t="str">
        <v xml:space="preserve">Office Address:  137/A/1, Jahanara Garden, Green Road, Dhaka‐1205 </v>
      </c>
      <c r="G808" t="str">
        <v xml:space="preserve">Email ID:  maatrikmail@gmail.com                                                        Contact: +8801723563209, +8801673545909 </v>
      </c>
      <c r="H808" t="str">
        <v xml:space="preserve">Website :  www.maatrik.net </v>
      </c>
      <c r="I808" t="str">
        <v>NAME OF PROPRIETOR/ PARTNER/ DIRECTOR(s) &amp; DESIGNATION</v>
      </c>
      <c r="J808" t="str">
        <v xml:space="preserve">Ar. Md. Aminul Islam (I‐051)  CEO  </v>
      </c>
      <c r="K808" t="str">
        <v xml:space="preserve">FULL TIME ARCHITECTURAL PERSONNEL OF THE FIRM/COMPANY: </v>
      </c>
      <c r="L808" t="str">
        <v xml:space="preserve">IAB Member Architect  1  Architectural Graduate  3  Total   4 </v>
      </c>
    </row>
    <row r="809" spans="2:12" x14ac:dyDescent="0.35">
      <c r="B809" t="s">
        <v>578</v>
      </c>
      <c r="C809">
        <v>1</v>
      </c>
    </row>
    <row r="810" spans="2:12" x14ac:dyDescent="0.35">
      <c r="B810" t="s">
        <v>579</v>
      </c>
      <c r="C810">
        <v>1</v>
      </c>
    </row>
    <row r="811" spans="2:12" x14ac:dyDescent="0.35">
      <c r="B811" t="s">
        <v>580</v>
      </c>
      <c r="C811">
        <v>1</v>
      </c>
    </row>
    <row r="812" spans="2:12" x14ac:dyDescent="0.35">
      <c r="B812" t="s">
        <v>581</v>
      </c>
      <c r="C812">
        <v>1</v>
      </c>
    </row>
    <row r="813" spans="2:12" x14ac:dyDescent="0.35">
      <c r="B813" t="s">
        <v>20</v>
      </c>
      <c r="C813">
        <v>1</v>
      </c>
    </row>
    <row r="814" spans="2:12" x14ac:dyDescent="0.35">
      <c r="B814" t="s">
        <v>582</v>
      </c>
      <c r="C814">
        <v>1</v>
      </c>
    </row>
    <row r="815" spans="2:12" x14ac:dyDescent="0.35">
      <c r="B815" t="s">
        <v>102</v>
      </c>
      <c r="C815">
        <v>1</v>
      </c>
    </row>
    <row r="816" spans="2:12" x14ac:dyDescent="0.35">
      <c r="B816" t="s">
        <v>310</v>
      </c>
      <c r="C816">
        <v>1</v>
      </c>
    </row>
    <row r="817" spans="2:12" x14ac:dyDescent="0.35">
      <c r="B817" s="1" t="s">
        <v>583</v>
      </c>
      <c r="C817">
        <f>SUM(C809:C816)</f>
        <v>8</v>
      </c>
      <c r="D817" s="4" t="str" cm="1">
        <f t="array" ref="D817:L817">TRANSPOSE(B817:B825)</f>
        <v xml:space="preserve">IAB-RP-M03 </v>
      </c>
      <c r="E817" t="str">
        <v xml:space="preserve">MW3 DESIGN + PARTNERS (Est‐2014) </v>
      </c>
      <c r="F817" t="str">
        <v xml:space="preserve">Office Address:  House‐24 (7th Floor), Road‐14, Block‐G, Niketon, Gulshan‐1, Dhaka‐1212 </v>
      </c>
      <c r="G817" t="str">
        <v xml:space="preserve">Email ID:  mahtab@mw3.com.bd, mw3designpartners@gmail.com                                  Contact: +88‐02‐9840957 </v>
      </c>
      <c r="H817" t="str">
        <v xml:space="preserve">Website :  www.mw3.com.bd  </v>
      </c>
      <c r="I817" t="str">
        <v>NAME OF PROPRIETOR/ PARTNER/ DIRECTOR(s) &amp; DESIGNATION</v>
      </c>
      <c r="J817" t="str">
        <v xml:space="preserve">Ar. Mahtab Hussain Siddique (S‐101)  President &amp; Principal Architect </v>
      </c>
      <c r="K817" t="str">
        <v xml:space="preserve">FULL TIME ARCHITECTURAL PERSONNEL OF THE FIRM/COMPANY: </v>
      </c>
      <c r="L817" t="str">
        <v xml:space="preserve">IAB Member Architect  10  Architectural Graduate  0  Total   10 </v>
      </c>
    </row>
    <row r="818" spans="2:12" x14ac:dyDescent="0.35">
      <c r="B818" t="s">
        <v>584</v>
      </c>
      <c r="C818">
        <v>1</v>
      </c>
    </row>
    <row r="819" spans="2:12" x14ac:dyDescent="0.35">
      <c r="B819" t="s">
        <v>585</v>
      </c>
      <c r="C819">
        <v>1</v>
      </c>
    </row>
    <row r="820" spans="2:12" x14ac:dyDescent="0.35">
      <c r="B820" t="s">
        <v>586</v>
      </c>
      <c r="C820">
        <v>1</v>
      </c>
    </row>
    <row r="821" spans="2:12" x14ac:dyDescent="0.35">
      <c r="B821" t="s">
        <v>587</v>
      </c>
      <c r="C821">
        <v>1</v>
      </c>
    </row>
    <row r="822" spans="2:12" x14ac:dyDescent="0.35">
      <c r="B822" t="s">
        <v>20</v>
      </c>
      <c r="C822">
        <v>1</v>
      </c>
    </row>
    <row r="823" spans="2:12" x14ac:dyDescent="0.35">
      <c r="B823" t="s">
        <v>588</v>
      </c>
      <c r="C823">
        <v>1</v>
      </c>
    </row>
    <row r="824" spans="2:12" x14ac:dyDescent="0.35">
      <c r="B824" t="s">
        <v>102</v>
      </c>
      <c r="C824">
        <v>1</v>
      </c>
    </row>
    <row r="825" spans="2:12" x14ac:dyDescent="0.35">
      <c r="B825" t="s">
        <v>589</v>
      </c>
      <c r="C825">
        <v>1</v>
      </c>
    </row>
    <row r="826" spans="2:12" x14ac:dyDescent="0.35">
      <c r="B826" s="1" t="s">
        <v>590</v>
      </c>
      <c r="C826">
        <f>SUM(C818:C825)</f>
        <v>8</v>
      </c>
      <c r="D826" s="4" t="str" cm="1">
        <f t="array" ref="D826:L826">TRANSPOSE(B826:B834)</f>
        <v xml:space="preserve">IAB-RP-N01 </v>
      </c>
      <c r="E826" t="str">
        <v xml:space="preserve">NAYREET ARCHITECTS (Est‐2007) </v>
      </c>
      <c r="F826" t="str">
        <v xml:space="preserve">Office Address:  House‐14, Road‐13/C, Block‐E, Banani, Dhaka‐1213  </v>
      </c>
      <c r="G826" t="str">
        <v xml:space="preserve">Email ID:  nayreet_architects@yahoo.com  </v>
      </c>
      <c r="H826" t="str">
        <v xml:space="preserve">Website :  www.nayreetarchitects.com                                                            Contact: +88‐02‐7913394, 8957701 </v>
      </c>
      <c r="I826" t="str">
        <v>NAME OF PROPRIETOR/ PARTNER/ DIRECTOR(s) &amp; DESIGNATION</v>
      </c>
      <c r="J826" t="str">
        <v xml:space="preserve">Ar. Shaila Joarder (J‐013)  Managing Partner          </v>
      </c>
      <c r="K826" t="str">
        <v xml:space="preserve">Ar. Md. Ruhul Amin (A‐196)  Partner </v>
      </c>
      <c r="L826" t="str">
        <v xml:space="preserve">Ar. Atiqur Rahman (R‐115)  Partner </v>
      </c>
    </row>
    <row r="827" spans="2:12" x14ac:dyDescent="0.35">
      <c r="B827" t="s">
        <v>591</v>
      </c>
      <c r="C827">
        <v>1</v>
      </c>
    </row>
    <row r="828" spans="2:12" x14ac:dyDescent="0.35">
      <c r="B828" t="s">
        <v>592</v>
      </c>
      <c r="C828">
        <v>1</v>
      </c>
    </row>
    <row r="829" spans="2:12" x14ac:dyDescent="0.35">
      <c r="B829" t="s">
        <v>593</v>
      </c>
      <c r="C829">
        <v>1</v>
      </c>
    </row>
    <row r="830" spans="2:12" x14ac:dyDescent="0.35">
      <c r="B830" t="s">
        <v>594</v>
      </c>
      <c r="C830">
        <v>1</v>
      </c>
    </row>
    <row r="831" spans="2:12" x14ac:dyDescent="0.35">
      <c r="B831" t="s">
        <v>20</v>
      </c>
      <c r="C831">
        <v>1</v>
      </c>
    </row>
    <row r="832" spans="2:12" x14ac:dyDescent="0.35">
      <c r="B832" t="s">
        <v>595</v>
      </c>
      <c r="C832">
        <v>1</v>
      </c>
    </row>
    <row r="833" spans="2:12" x14ac:dyDescent="0.35">
      <c r="B833" t="s">
        <v>596</v>
      </c>
      <c r="C833">
        <v>1</v>
      </c>
    </row>
    <row r="834" spans="2:12" x14ac:dyDescent="0.35">
      <c r="B834" t="s">
        <v>597</v>
      </c>
      <c r="C834">
        <v>1</v>
      </c>
    </row>
    <row r="835" spans="2:12" x14ac:dyDescent="0.35">
      <c r="B835" t="s">
        <v>7</v>
      </c>
      <c r="C835">
        <v>1</v>
      </c>
    </row>
    <row r="836" spans="2:12" x14ac:dyDescent="0.35">
      <c r="B836" t="s">
        <v>598</v>
      </c>
      <c r="C836">
        <v>1</v>
      </c>
    </row>
    <row r="837" spans="2:12" x14ac:dyDescent="0.35">
      <c r="B837" s="1" t="s">
        <v>599</v>
      </c>
      <c r="C837">
        <f>SUM(C829:C836)</f>
        <v>8</v>
      </c>
      <c r="D837" s="4" t="str" cm="1">
        <f t="array" ref="D837:L837">TRANSPOSE(B837:B845)</f>
        <v xml:space="preserve">IAB-RP-N02 </v>
      </c>
      <c r="E837" t="str">
        <v xml:space="preserve">NOUVEAU ARCHITECTS.  (Est‐2009) </v>
      </c>
      <c r="F837" t="str">
        <v xml:space="preserve">Office Address:  House‐F5, Ground Floor, Block‐E, Jakir Hossain Road, Mohammadpur, Dhaka‐1207 </v>
      </c>
      <c r="G837" t="str">
        <v>Email ID:  razaoull@gmail.com                                                                                   Contact: +8801912137212</v>
      </c>
      <c r="H837" t="str">
        <v>Website</v>
      </c>
      <c r="I837" t="str">
        <v>NAME OF PROPRIETOR/ PARTNER/ DIRECTOR(s) &amp; DESIGNATION</v>
      </c>
      <c r="J837" t="str">
        <v xml:space="preserve">Ar. Mohammed Razaoull Karim (K‐132)  Proprietor </v>
      </c>
      <c r="K837" t="str">
        <v xml:space="preserve">FULL TIME ARCHITECTURAL PERSONNEL OF THE FIRM/COMPANY: </v>
      </c>
      <c r="L837" t="str">
        <v xml:space="preserve">IAB Member Architect  5  Architectural Graduate    Total   5 </v>
      </c>
    </row>
    <row r="838" spans="2:12" x14ac:dyDescent="0.35">
      <c r="B838" t="s">
        <v>600</v>
      </c>
      <c r="C838">
        <v>1</v>
      </c>
    </row>
    <row r="839" spans="2:12" x14ac:dyDescent="0.35">
      <c r="B839" t="s">
        <v>601</v>
      </c>
      <c r="C839">
        <v>1</v>
      </c>
    </row>
    <row r="840" spans="2:12" x14ac:dyDescent="0.35">
      <c r="B840" t="s">
        <v>602</v>
      </c>
      <c r="C840">
        <v>1</v>
      </c>
    </row>
    <row r="841" spans="2:12" x14ac:dyDescent="0.35">
      <c r="B841" t="s">
        <v>947</v>
      </c>
      <c r="C841">
        <v>1</v>
      </c>
    </row>
    <row r="842" spans="2:12" x14ac:dyDescent="0.35">
      <c r="B842" t="s">
        <v>20</v>
      </c>
      <c r="C842">
        <v>1</v>
      </c>
    </row>
    <row r="843" spans="2:12" x14ac:dyDescent="0.35">
      <c r="B843" t="s">
        <v>603</v>
      </c>
      <c r="C843">
        <v>1</v>
      </c>
    </row>
    <row r="844" spans="2:12" x14ac:dyDescent="0.35">
      <c r="B844" t="s">
        <v>102</v>
      </c>
      <c r="C844">
        <v>1</v>
      </c>
    </row>
    <row r="845" spans="2:12" x14ac:dyDescent="0.35">
      <c r="B845" t="s">
        <v>604</v>
      </c>
      <c r="C845">
        <v>1</v>
      </c>
    </row>
    <row r="846" spans="2:12" x14ac:dyDescent="0.35">
      <c r="B846" s="1" t="s">
        <v>605</v>
      </c>
      <c r="C846">
        <f>SUM(C838:C845)</f>
        <v>8</v>
      </c>
      <c r="D846" s="4" t="str" cm="1">
        <f t="array" ref="D846:L846">TRANSPOSE(B846:B854)</f>
        <v xml:space="preserve">IAB-RP-N03 </v>
      </c>
      <c r="E846" t="str">
        <v>NAKSHABID ARCHITECTS (Est‐2006)</v>
      </c>
      <c r="F846" t="str">
        <v>Office Address:  8, Kemal Ataturk Avenue, ABC House (5th Floor), Banani C/A, Dhaka‐1213.</v>
      </c>
      <c r="G846" t="str">
        <v>Email ID:  nakshabid@gmail.com                                                           Contact: +88 01819221011, +88 02‐9845080</v>
      </c>
      <c r="H846" t="str">
        <v>Website:   www.nakshabid.com</v>
      </c>
      <c r="I846" t="str">
        <v>NAME OF PROPRIETOR/ PARTNER/ DIRECTOR(s) &amp; DESIGNATION</v>
      </c>
      <c r="J846" t="str">
        <v>Ar. Bayejid Mahbub Khondker (K‐077) Principal Architect</v>
      </c>
      <c r="K846" t="str">
        <v xml:space="preserve">FULL TIME ARCHITECTURAL PERSONNEL OF THE FIRM/COMPANY: </v>
      </c>
      <c r="L846" t="str">
        <v xml:space="preserve">IAB Member Architect    Architectural Graduate    Total    </v>
      </c>
    </row>
    <row r="847" spans="2:12" x14ac:dyDescent="0.35">
      <c r="B847" t="s">
        <v>606</v>
      </c>
      <c r="C847">
        <v>1</v>
      </c>
    </row>
    <row r="848" spans="2:12" x14ac:dyDescent="0.35">
      <c r="B848" t="s">
        <v>607</v>
      </c>
      <c r="C848">
        <v>1</v>
      </c>
    </row>
    <row r="849" spans="2:12" x14ac:dyDescent="0.35">
      <c r="B849" t="s">
        <v>608</v>
      </c>
      <c r="C849">
        <v>1</v>
      </c>
    </row>
    <row r="850" spans="2:12" x14ac:dyDescent="0.35">
      <c r="B850" t="s">
        <v>609</v>
      </c>
      <c r="C850">
        <v>1</v>
      </c>
    </row>
    <row r="851" spans="2:12" x14ac:dyDescent="0.35">
      <c r="B851" t="s">
        <v>20</v>
      </c>
      <c r="C851">
        <v>1</v>
      </c>
    </row>
    <row r="852" spans="2:12" x14ac:dyDescent="0.35">
      <c r="B852" t="s">
        <v>610</v>
      </c>
      <c r="C852">
        <v>1</v>
      </c>
    </row>
    <row r="853" spans="2:12" x14ac:dyDescent="0.35">
      <c r="B853" t="s">
        <v>102</v>
      </c>
      <c r="C853">
        <v>1</v>
      </c>
    </row>
    <row r="854" spans="2:12" x14ac:dyDescent="0.35">
      <c r="B854" t="s">
        <v>382</v>
      </c>
      <c r="C854">
        <v>1</v>
      </c>
    </row>
    <row r="855" spans="2:12" x14ac:dyDescent="0.35">
      <c r="B855" s="1" t="s">
        <v>611</v>
      </c>
      <c r="C855">
        <f>SUM(C847:C854)</f>
        <v>8</v>
      </c>
      <c r="D855" s="4" t="str" cm="1">
        <f t="array" ref="D855:L855">TRANSPOSE(B855:B863)</f>
        <v xml:space="preserve">IAB-RP-O01 </v>
      </c>
      <c r="E855" t="str">
        <v>OLI MAHMUD ARCHITECTS (Est‐2008)</v>
      </c>
      <c r="F855" t="str">
        <v>Office Address: 170‐171,Elephant Road (B‐1),Hatirpool ,Dhaka 1205</v>
      </c>
      <c r="G855" t="str">
        <v xml:space="preserve">Email ID: olimahmud@gmail.com   </v>
      </c>
      <c r="H855" t="str">
        <v>Website : www.olimahmud.com                                                                                               Contact: +88‐02‐9668945</v>
      </c>
      <c r="I855" t="str">
        <v>NAME OF PROPRIETOR/ PARTNER/ DIRECTOR(s) &amp; DESIGNATION</v>
      </c>
      <c r="J855" t="str">
        <v>Ar. Oli Mahmud (M‐059) Managing Director</v>
      </c>
      <c r="K855" t="str">
        <v>FULL TIME TECHNICAL PERSONNEL OF THE FIRM/COMPANY:</v>
      </c>
      <c r="L855" t="str">
        <v>IAB Member Architect 4 Architectural Graduate 3 Total   7</v>
      </c>
    </row>
    <row r="856" spans="2:12" x14ac:dyDescent="0.35">
      <c r="B856" t="s">
        <v>612</v>
      </c>
      <c r="C856">
        <v>1</v>
      </c>
    </row>
    <row r="857" spans="2:12" x14ac:dyDescent="0.35">
      <c r="B857" t="s">
        <v>613</v>
      </c>
      <c r="C857">
        <v>1</v>
      </c>
    </row>
    <row r="858" spans="2:12" x14ac:dyDescent="0.35">
      <c r="B858" t="s">
        <v>614</v>
      </c>
      <c r="C858">
        <v>1</v>
      </c>
    </row>
    <row r="859" spans="2:12" x14ac:dyDescent="0.35">
      <c r="B859" t="s">
        <v>615</v>
      </c>
      <c r="C859">
        <v>1</v>
      </c>
    </row>
    <row r="860" spans="2:12" x14ac:dyDescent="0.35">
      <c r="B860" t="s">
        <v>20</v>
      </c>
      <c r="C860">
        <v>1</v>
      </c>
    </row>
    <row r="861" spans="2:12" x14ac:dyDescent="0.35">
      <c r="B861" t="s">
        <v>616</v>
      </c>
      <c r="C861">
        <v>1</v>
      </c>
    </row>
    <row r="862" spans="2:12" x14ac:dyDescent="0.35">
      <c r="B862" t="s">
        <v>395</v>
      </c>
      <c r="C862">
        <v>1</v>
      </c>
    </row>
    <row r="863" spans="2:12" x14ac:dyDescent="0.35">
      <c r="B863" t="s">
        <v>617</v>
      </c>
      <c r="C863">
        <v>1</v>
      </c>
    </row>
    <row r="864" spans="2:12" x14ac:dyDescent="0.35">
      <c r="B864" s="1" t="s">
        <v>618</v>
      </c>
      <c r="C864">
        <f>SUM(C856:C863)</f>
        <v>8</v>
      </c>
      <c r="D864" s="4" t="str" cm="1">
        <f t="array" ref="D864:L864">TRANSPOSE(B864:B872)</f>
        <v xml:space="preserve">IAB-RP-P01 </v>
      </c>
      <c r="E864" t="str">
        <v xml:space="preserve">PRACHEE STHAPATI (Est‐2008) </v>
      </c>
      <c r="F864" t="str">
        <v xml:space="preserve">Office Address:  Room‐F‐5 (3rd Floor), 113 Lake Circus, Kalabagan, Dhaka‐1205  </v>
      </c>
      <c r="G864" t="str">
        <v xml:space="preserve">Email ID:  saumenhazra@yahoo.com    </v>
      </c>
      <c r="H864" t="str">
        <v xml:space="preserve">Website :  www.pracheesthapati.com                                                              Contact: +88‐02‐9112912, +8801713065657 </v>
      </c>
      <c r="I864" t="str">
        <v>NAME OF PROPRIETOR/ PARTNER/ DIRECTOR(s) &amp; DESIGNATION</v>
      </c>
      <c r="J864" t="str">
        <v xml:space="preserve">Ar. Saumen Hazra (H‐109)  Principal Architect         </v>
      </c>
      <c r="K864" t="str">
        <v xml:space="preserve">FULL TIME TECHNICAL PERSONNEL OF THE FIRM/COMPANY: </v>
      </c>
      <c r="L864" t="str">
        <v xml:space="preserve">IAB Member Architect  1  Architectural Graduate  4  Total   5 </v>
      </c>
    </row>
    <row r="865" spans="2:12" x14ac:dyDescent="0.35">
      <c r="B865" t="s">
        <v>619</v>
      </c>
      <c r="C865">
        <v>1</v>
      </c>
    </row>
    <row r="866" spans="2:12" x14ac:dyDescent="0.35">
      <c r="B866" t="s">
        <v>620</v>
      </c>
      <c r="C866">
        <v>1</v>
      </c>
    </row>
    <row r="867" spans="2:12" x14ac:dyDescent="0.35">
      <c r="B867" t="s">
        <v>621</v>
      </c>
      <c r="C867">
        <v>1</v>
      </c>
    </row>
    <row r="868" spans="2:12" x14ac:dyDescent="0.35">
      <c r="B868" t="s">
        <v>622</v>
      </c>
      <c r="C868">
        <v>1</v>
      </c>
    </row>
    <row r="869" spans="2:12" x14ac:dyDescent="0.35">
      <c r="B869" t="s">
        <v>20</v>
      </c>
      <c r="C869">
        <v>1</v>
      </c>
    </row>
    <row r="870" spans="2:12" x14ac:dyDescent="0.35">
      <c r="B870" t="s">
        <v>623</v>
      </c>
      <c r="C870">
        <v>1</v>
      </c>
    </row>
    <row r="871" spans="2:12" x14ac:dyDescent="0.35">
      <c r="B871" t="s">
        <v>7</v>
      </c>
      <c r="C871">
        <v>1</v>
      </c>
    </row>
    <row r="872" spans="2:12" x14ac:dyDescent="0.35">
      <c r="B872" t="s">
        <v>441</v>
      </c>
      <c r="C872">
        <v>1</v>
      </c>
    </row>
    <row r="873" spans="2:12" x14ac:dyDescent="0.35">
      <c r="B873" s="1" t="s">
        <v>624</v>
      </c>
      <c r="C873">
        <f>SUM(C865:C872)</f>
        <v>8</v>
      </c>
      <c r="D873" s="4" t="str" cm="1">
        <f t="array" ref="D873:L873">TRANSPOSE(B873:B881)</f>
        <v xml:space="preserve">IAB-RP-P02 </v>
      </c>
      <c r="E873" t="str">
        <v xml:space="preserve">PROFILE LTD (Est‐28/8/1996) </v>
      </c>
      <c r="F873" t="str">
        <v xml:space="preserve">Office Address:  House 18, Road 6,Gulshan‐1 , Dhaka 1213.  </v>
      </c>
      <c r="G873" t="str">
        <v xml:space="preserve">Email ID:  profileltd@gmail.com, info@profilelimited.com    </v>
      </c>
      <c r="H873" t="str">
        <v xml:space="preserve">Website :  www.profilelimited.com                 Contact: +88‐02‐9854672‐5,8812145,8815034,8816538 Fax: 9855153‐4 </v>
      </c>
      <c r="I873" t="str">
        <v>NAME OF PROPRIETOR/ PARTNER/ DIRECTOR(s) &amp; DESIGNATION</v>
      </c>
      <c r="J873" t="str">
        <v xml:space="preserve">Ar. Md. Abdus Salam(S‐047)  Managing Director        </v>
      </c>
      <c r="K873" t="str">
        <v xml:space="preserve">FULL TIME TECHNICAL PERSONNEL OF THE FIRM/COMPANY: </v>
      </c>
      <c r="L873" t="str">
        <v xml:space="preserve">IAB Member Architect  21  Architectural Graduate  46  Total   67 </v>
      </c>
    </row>
    <row r="874" spans="2:12" x14ac:dyDescent="0.35">
      <c r="B874" t="s">
        <v>625</v>
      </c>
      <c r="C874">
        <v>1</v>
      </c>
    </row>
    <row r="875" spans="2:12" x14ac:dyDescent="0.35">
      <c r="B875" t="s">
        <v>626</v>
      </c>
      <c r="C875">
        <v>1</v>
      </c>
    </row>
    <row r="876" spans="2:12" x14ac:dyDescent="0.35">
      <c r="B876" t="s">
        <v>627</v>
      </c>
      <c r="C876">
        <v>1</v>
      </c>
    </row>
    <row r="877" spans="2:12" x14ac:dyDescent="0.35">
      <c r="B877" t="s">
        <v>628</v>
      </c>
      <c r="C877">
        <v>1</v>
      </c>
    </row>
    <row r="878" spans="2:12" x14ac:dyDescent="0.35">
      <c r="B878" t="s">
        <v>20</v>
      </c>
      <c r="C878">
        <v>1</v>
      </c>
    </row>
    <row r="879" spans="2:12" x14ac:dyDescent="0.35">
      <c r="B879" t="s">
        <v>629</v>
      </c>
      <c r="C879">
        <v>1</v>
      </c>
    </row>
    <row r="880" spans="2:12" x14ac:dyDescent="0.35">
      <c r="B880" t="s">
        <v>7</v>
      </c>
      <c r="C880">
        <v>1</v>
      </c>
    </row>
    <row r="881" spans="2:12" x14ac:dyDescent="0.35">
      <c r="B881" t="s">
        <v>630</v>
      </c>
      <c r="C881">
        <v>1</v>
      </c>
    </row>
    <row r="882" spans="2:12" x14ac:dyDescent="0.35">
      <c r="B882" s="1" t="s">
        <v>631</v>
      </c>
      <c r="C882">
        <f>SUM(C874:C881)</f>
        <v>8</v>
      </c>
      <c r="D882" s="4" t="str" cm="1">
        <f t="array" ref="D882:L882">TRANSPOSE(B882:B890)</f>
        <v xml:space="preserve">IAB-RP-P03 </v>
      </c>
      <c r="E882" t="str">
        <v xml:space="preserve">PROKALPA UPODESHTA LTD (Est‐8/11/1984) </v>
      </c>
      <c r="F882" t="str">
        <v xml:space="preserve">Office Address:  House 2/16 (5th &amp; 6th Fl), Block B, Lalmatia, Dhaka‐1207.  </v>
      </c>
      <c r="G882" t="str">
        <v xml:space="preserve">Email ID:  info@pulbd.com  </v>
      </c>
      <c r="H882" t="str">
        <v xml:space="preserve">Website :  www.pulbd.com                                                                                              Contact: +88‐02‐9117689, 9126909 </v>
      </c>
      <c r="I882" t="str">
        <v>NAME OF PROPRIETOR/ PARTNER/ DIRECTOR(s) &amp; DESIGNATION</v>
      </c>
      <c r="J882" t="str">
        <v xml:space="preserve">Ar. Shahidul Hasan Azad (H‐045)  Managing Director        </v>
      </c>
      <c r="K882" t="str">
        <v xml:space="preserve">Ar. Ferdous Ahmed (A‐038)  Director </v>
      </c>
      <c r="L882" t="str">
        <v xml:space="preserve">Ar. Yeafesh Osman (O‐001) </v>
      </c>
    </row>
    <row r="883" spans="2:12" x14ac:dyDescent="0.35">
      <c r="B883" t="s">
        <v>632</v>
      </c>
      <c r="C883">
        <v>1</v>
      </c>
    </row>
    <row r="884" spans="2:12" x14ac:dyDescent="0.35">
      <c r="B884" t="s">
        <v>633</v>
      </c>
      <c r="C884">
        <v>1</v>
      </c>
    </row>
    <row r="885" spans="2:12" x14ac:dyDescent="0.35">
      <c r="B885" t="s">
        <v>634</v>
      </c>
      <c r="C885">
        <v>1</v>
      </c>
    </row>
    <row r="886" spans="2:12" x14ac:dyDescent="0.35">
      <c r="B886" t="s">
        <v>635</v>
      </c>
      <c r="C886">
        <v>1</v>
      </c>
    </row>
    <row r="887" spans="2:12" x14ac:dyDescent="0.35">
      <c r="B887" t="s">
        <v>20</v>
      </c>
      <c r="C887">
        <v>1</v>
      </c>
    </row>
    <row r="888" spans="2:12" x14ac:dyDescent="0.35">
      <c r="B888" t="s">
        <v>636</v>
      </c>
      <c r="C888">
        <v>1</v>
      </c>
    </row>
    <row r="889" spans="2:12" x14ac:dyDescent="0.35">
      <c r="B889" t="s">
        <v>637</v>
      </c>
      <c r="C889">
        <v>1</v>
      </c>
    </row>
    <row r="890" spans="2:12" x14ac:dyDescent="0.35">
      <c r="B890" t="s">
        <v>638</v>
      </c>
      <c r="C890">
        <v>1</v>
      </c>
    </row>
    <row r="891" spans="2:12" x14ac:dyDescent="0.35">
      <c r="B891" t="s">
        <v>7</v>
      </c>
      <c r="C891">
        <v>1</v>
      </c>
    </row>
    <row r="892" spans="2:12" x14ac:dyDescent="0.35">
      <c r="B892" t="s">
        <v>639</v>
      </c>
      <c r="C892">
        <v>1</v>
      </c>
    </row>
    <row r="893" spans="2:12" x14ac:dyDescent="0.35">
      <c r="B893" s="1" t="s">
        <v>640</v>
      </c>
      <c r="C893">
        <f>SUM(C885:C892)</f>
        <v>8</v>
      </c>
      <c r="D893" s="4" t="str" cm="1">
        <f t="array" ref="D893:L893">TRANSPOSE(B893:B901)</f>
        <v xml:space="preserve">IAB-RP-P04 </v>
      </c>
      <c r="E893" t="str">
        <v xml:space="preserve">PRONAYON (Est‐1990) </v>
      </c>
      <c r="F893" t="str">
        <v xml:space="preserve">Office Address:  Comm.Court(3rd Floor), 95 Agrabad C/A, Chittagong  </v>
      </c>
      <c r="G893" t="str">
        <v xml:space="preserve">Email ID:  pronayon@capcobd.com , shakoor_sohail@yahoo.com  </v>
      </c>
      <c r="H893" t="str">
        <v xml:space="preserve">Website:  www.pronayon.com                                                                                                                   Contact: 031‐716066 </v>
      </c>
      <c r="I893" t="str">
        <v>NAME OF PROPRIETOR/ PARTNER/ DIRECTOR(s) &amp; DESIGNATION:</v>
      </c>
      <c r="J893" t="str">
        <v xml:space="preserve">Ar. Sohail M Shakoor (S‐021)  Principal </v>
      </c>
      <c r="K893" t="str">
        <v xml:space="preserve">Architect &amp; </v>
      </c>
      <c r="L893" t="str">
        <v xml:space="preserve">CEO               </v>
      </c>
    </row>
    <row r="894" spans="2:12" x14ac:dyDescent="0.35">
      <c r="B894" t="s">
        <v>641</v>
      </c>
      <c r="C894">
        <v>1</v>
      </c>
    </row>
    <row r="895" spans="2:12" x14ac:dyDescent="0.35">
      <c r="B895" t="s">
        <v>642</v>
      </c>
      <c r="C895">
        <v>1</v>
      </c>
    </row>
    <row r="896" spans="2:12" x14ac:dyDescent="0.35">
      <c r="B896" t="s">
        <v>643</v>
      </c>
      <c r="C896">
        <v>1</v>
      </c>
    </row>
    <row r="897" spans="2:12" x14ac:dyDescent="0.35">
      <c r="B897" t="s">
        <v>644</v>
      </c>
      <c r="C897">
        <v>1</v>
      </c>
    </row>
    <row r="898" spans="2:12" x14ac:dyDescent="0.35">
      <c r="B898" t="s">
        <v>5</v>
      </c>
      <c r="C898">
        <v>1</v>
      </c>
    </row>
    <row r="899" spans="2:12" x14ac:dyDescent="0.35">
      <c r="B899" t="s">
        <v>645</v>
      </c>
      <c r="C899">
        <v>1</v>
      </c>
    </row>
    <row r="900" spans="2:12" x14ac:dyDescent="0.35">
      <c r="B900" t="s">
        <v>646</v>
      </c>
      <c r="C900">
        <v>1</v>
      </c>
    </row>
    <row r="901" spans="2:12" x14ac:dyDescent="0.35">
      <c r="B901" t="s">
        <v>647</v>
      </c>
      <c r="C901">
        <v>1</v>
      </c>
    </row>
    <row r="902" spans="2:12" x14ac:dyDescent="0.35">
      <c r="B902" t="s">
        <v>7</v>
      </c>
      <c r="C902">
        <v>1</v>
      </c>
    </row>
    <row r="903" spans="2:12" x14ac:dyDescent="0.35">
      <c r="B903" t="s">
        <v>648</v>
      </c>
      <c r="C903">
        <v>1</v>
      </c>
    </row>
    <row r="904" spans="2:12" x14ac:dyDescent="0.35">
      <c r="B904" s="1" t="s">
        <v>649</v>
      </c>
      <c r="C904">
        <f>SUM(C896:C903)</f>
        <v>8</v>
      </c>
      <c r="D904" s="4" t="str" cm="1">
        <f t="array" ref="D904:L904">TRANSPOSE(B904:B912)</f>
        <v xml:space="preserve">IAB-RP-R01 </v>
      </c>
      <c r="E904" t="str">
        <v xml:space="preserve">REGIONAL ARCHITECTS (Est‐2013) </v>
      </c>
      <c r="F904" t="str">
        <v xml:space="preserve">Office Address:  House 112,  Road‐06, Mohakhali, New DOHS, Dhaka‐1206  </v>
      </c>
      <c r="G904" t="str">
        <v>Email ID:  regional_architects@yahoo.com                                                                                  Contact:</v>
      </c>
      <c r="H904" t="str">
        <v>NAME OF PROPRIETOR/ PARTNER/ DIRECTOR(s) &amp; DESIGNATION</v>
      </c>
      <c r="I904" t="str">
        <v xml:space="preserve">Ar. Jalal Uddin Md. Akbar (A‐128)  Partner                 </v>
      </c>
      <c r="J904" t="str">
        <v>Ar. Md. Mobinul Alam (A‐116)  Partner</v>
      </c>
      <c r="K904" t="str">
        <v xml:space="preserve">FULL TIME TECHNICAL PERSONNEL OF THE FIRM/COMPANY: </v>
      </c>
      <c r="L904" t="str">
        <v xml:space="preserve">Architectural Staff  2  Architectural Graduate    Total   2 </v>
      </c>
    </row>
    <row r="905" spans="2:12" x14ac:dyDescent="0.35">
      <c r="B905" t="s">
        <v>650</v>
      </c>
      <c r="C905">
        <v>1</v>
      </c>
    </row>
    <row r="906" spans="2:12" x14ac:dyDescent="0.35">
      <c r="B906" t="s">
        <v>651</v>
      </c>
      <c r="C906">
        <v>1</v>
      </c>
    </row>
    <row r="907" spans="2:12" x14ac:dyDescent="0.35">
      <c r="B907" t="s">
        <v>652</v>
      </c>
      <c r="C907">
        <v>1</v>
      </c>
    </row>
    <row r="908" spans="2:12" x14ac:dyDescent="0.35">
      <c r="B908" t="s">
        <v>20</v>
      </c>
      <c r="C908">
        <v>1</v>
      </c>
    </row>
    <row r="909" spans="2:12" x14ac:dyDescent="0.35">
      <c r="B909" t="s">
        <v>653</v>
      </c>
      <c r="C909">
        <v>1</v>
      </c>
    </row>
    <row r="910" spans="2:12" x14ac:dyDescent="0.35">
      <c r="B910" t="s">
        <v>654</v>
      </c>
      <c r="C910">
        <v>1</v>
      </c>
    </row>
    <row r="911" spans="2:12" x14ac:dyDescent="0.35">
      <c r="B911" t="s">
        <v>7</v>
      </c>
      <c r="C911">
        <v>1</v>
      </c>
    </row>
    <row r="912" spans="2:12" x14ac:dyDescent="0.35">
      <c r="B912" t="s">
        <v>655</v>
      </c>
      <c r="C912">
        <v>1</v>
      </c>
    </row>
    <row r="913" spans="2:12" x14ac:dyDescent="0.35">
      <c r="B913" s="1" t="s">
        <v>656</v>
      </c>
      <c r="C913">
        <f>SUM(C905:C912)</f>
        <v>8</v>
      </c>
      <c r="D913" s="4" t="str" cm="1">
        <f t="array" ref="D913:L913">TRANSPOSE(B913:B921)</f>
        <v xml:space="preserve">IAB-RP-R02 </v>
      </c>
      <c r="E913" t="str">
        <v xml:space="preserve">RIDDHI ARCHITECTS (Est‐2008) </v>
      </c>
      <c r="F913" t="str">
        <v xml:space="preserve">Office Address:  8/44 Eastern Plaza (7th Floor), Sonargaon Road, Dhaka‐1205  </v>
      </c>
      <c r="G913" t="str">
        <v xml:space="preserve">Email ID:  riddhi.arch@gmail.com                                                                                                    Contact: +88‐02‐8626480 </v>
      </c>
      <c r="H913" t="str">
        <v xml:space="preserve">Website : </v>
      </c>
      <c r="I913" t="str">
        <v>NAME OF PROPRIETOR/ PARTNER/ DIRECTOR(s) &amp; DESIGNATION</v>
      </c>
      <c r="J913" t="str">
        <v xml:space="preserve">Ar. Abu Hena Md. Zia Uddin (U‐005)  Proprietor  &amp; Managing Partner       </v>
      </c>
      <c r="K913" t="str">
        <v xml:space="preserve">FULL TIME TECHNICAL PERSONNEL OF THE FIRM/COMPANY: </v>
      </c>
      <c r="L913" t="str">
        <v xml:space="preserve">IAB Member Architect  6  Architectural Graduate  4  Total   10 </v>
      </c>
    </row>
    <row r="914" spans="2:12" x14ac:dyDescent="0.35">
      <c r="B914" t="s">
        <v>657</v>
      </c>
      <c r="C914">
        <v>1</v>
      </c>
    </row>
    <row r="915" spans="2:12" x14ac:dyDescent="0.35">
      <c r="B915" t="s">
        <v>658</v>
      </c>
      <c r="C915">
        <v>1</v>
      </c>
    </row>
    <row r="916" spans="2:12" x14ac:dyDescent="0.35">
      <c r="B916" t="s">
        <v>659</v>
      </c>
      <c r="C916">
        <v>1</v>
      </c>
    </row>
    <row r="917" spans="2:12" x14ac:dyDescent="0.35">
      <c r="B917" t="s">
        <v>194</v>
      </c>
      <c r="C917">
        <v>1</v>
      </c>
    </row>
    <row r="918" spans="2:12" x14ac:dyDescent="0.35">
      <c r="B918" t="s">
        <v>20</v>
      </c>
      <c r="C918">
        <v>1</v>
      </c>
    </row>
    <row r="919" spans="2:12" x14ac:dyDescent="0.35">
      <c r="B919" t="s">
        <v>660</v>
      </c>
      <c r="C919">
        <v>1</v>
      </c>
    </row>
    <row r="920" spans="2:12" x14ac:dyDescent="0.35">
      <c r="B920" t="s">
        <v>7</v>
      </c>
      <c r="C920">
        <v>1</v>
      </c>
    </row>
    <row r="921" spans="2:12" x14ac:dyDescent="0.35">
      <c r="B921" t="s">
        <v>661</v>
      </c>
      <c r="C921">
        <v>1</v>
      </c>
    </row>
    <row r="922" spans="2:12" x14ac:dyDescent="0.35">
      <c r="B922" s="1" t="s">
        <v>662</v>
      </c>
      <c r="C922">
        <f>SUM(C914:C921)</f>
        <v>8</v>
      </c>
      <c r="D922" s="4" t="str" cm="1">
        <f t="array" ref="D922:L922">TRANSPOSE(B922:B930)</f>
        <v xml:space="preserve">IAB-RP-R03 </v>
      </c>
      <c r="E922" t="str">
        <v xml:space="preserve">RIVNAT ARCHITECTS (Est‐2006) </v>
      </c>
      <c r="F922" t="str">
        <v xml:space="preserve">Office Address:  56, Lake Circus, Kalabagan (2nd floor), West Panthapath, Dhaka‐1205  </v>
      </c>
      <c r="G922" t="str">
        <v xml:space="preserve">Email ID:  rivnat360@gmail.com                                                                                                       Contact: +88‐02‐9127032 </v>
      </c>
      <c r="H922" t="str">
        <v>Website</v>
      </c>
      <c r="I922" t="str">
        <v>NAME OF PROPRIETOR/ PARTNER/ DIRECTOR(s) &amp; DESIGNATION</v>
      </c>
      <c r="J922" t="str">
        <v>Ar. Shakhawat Tanvir Hossain (H‐107)  Principal Architect</v>
      </c>
      <c r="K922" t="str">
        <v xml:space="preserve">FULL TIME TECHNICAL PERSONNEL OF THE FIRM/COMPANY: </v>
      </c>
      <c r="L922" t="str">
        <v xml:space="preserve">IAB Member Architect  1  Architectural Graduate  2  Total   3 </v>
      </c>
    </row>
    <row r="923" spans="2:12" x14ac:dyDescent="0.35">
      <c r="B923" t="s">
        <v>663</v>
      </c>
      <c r="C923">
        <v>1</v>
      </c>
    </row>
    <row r="924" spans="2:12" x14ac:dyDescent="0.35">
      <c r="B924" t="s">
        <v>664</v>
      </c>
      <c r="C924">
        <v>1</v>
      </c>
    </row>
    <row r="925" spans="2:12" x14ac:dyDescent="0.35">
      <c r="B925" t="s">
        <v>665</v>
      </c>
      <c r="C925">
        <v>1</v>
      </c>
    </row>
    <row r="926" spans="2:12" x14ac:dyDescent="0.35">
      <c r="B926" t="s">
        <v>947</v>
      </c>
      <c r="C926">
        <v>1</v>
      </c>
    </row>
    <row r="927" spans="2:12" x14ac:dyDescent="0.35">
      <c r="B927" t="s">
        <v>20</v>
      </c>
      <c r="C927">
        <v>1</v>
      </c>
    </row>
    <row r="928" spans="2:12" x14ac:dyDescent="0.35">
      <c r="B928" t="s">
        <v>666</v>
      </c>
      <c r="C928">
        <v>1</v>
      </c>
    </row>
    <row r="929" spans="2:12" x14ac:dyDescent="0.35">
      <c r="B929" t="s">
        <v>7</v>
      </c>
      <c r="C929">
        <v>1</v>
      </c>
    </row>
    <row r="930" spans="2:12" x14ac:dyDescent="0.35">
      <c r="B930" t="s">
        <v>351</v>
      </c>
      <c r="C930">
        <v>1</v>
      </c>
    </row>
    <row r="931" spans="2:12" x14ac:dyDescent="0.35">
      <c r="B931" s="1" t="s">
        <v>667</v>
      </c>
      <c r="C931">
        <f>SUM(C923:C930)</f>
        <v>8</v>
      </c>
      <c r="D931" s="4" t="str" cm="1">
        <f t="array" ref="D931:L931">TRANSPOSE(B931:B939)</f>
        <v xml:space="preserve">IAB-RP-R04 </v>
      </c>
      <c r="E931" t="str">
        <v xml:space="preserve">RACHONA CONSULTANTS (Est‐1997) </v>
      </c>
      <c r="F931" t="str">
        <v xml:space="preserve">Office Address:  House‐44 (2nd Floor), Road‐15, Block‐D, Banani, Dhaka‐1213  </v>
      </c>
      <c r="G931" t="str">
        <v xml:space="preserve">Email ID:  rachona@gmail.com                                                                         Contact: +88‐02‐9820896, +8801713017973 </v>
      </c>
      <c r="H931" t="str">
        <v>Website</v>
      </c>
      <c r="I931" t="str">
        <v>NAME OF PROPRIETOR/ PARTNER/ DIRECTOR(s) &amp; DESIGNATION:</v>
      </c>
      <c r="J931" t="str">
        <v xml:space="preserve">Ar. Riad Rouf (R‐061)  Principal Architect                  </v>
      </c>
      <c r="K931" t="str">
        <v xml:space="preserve">FULL TIME ARCHITECTURAL PERSONNEL OF THE FIRM/COMPANY: </v>
      </c>
      <c r="L931" t="str">
        <v xml:space="preserve">IAB Member Architect  3  Architectural Graduate  2  Total   5 </v>
      </c>
    </row>
    <row r="932" spans="2:12" x14ac:dyDescent="0.35">
      <c r="B932" t="s">
        <v>668</v>
      </c>
      <c r="C932">
        <v>1</v>
      </c>
    </row>
    <row r="933" spans="2:12" x14ac:dyDescent="0.35">
      <c r="B933" t="s">
        <v>669</v>
      </c>
      <c r="C933">
        <v>1</v>
      </c>
    </row>
    <row r="934" spans="2:12" x14ac:dyDescent="0.35">
      <c r="B934" t="s">
        <v>670</v>
      </c>
      <c r="C934">
        <v>1</v>
      </c>
    </row>
    <row r="935" spans="2:12" x14ac:dyDescent="0.35">
      <c r="B935" t="s">
        <v>947</v>
      </c>
      <c r="C935">
        <v>1</v>
      </c>
    </row>
    <row r="936" spans="2:12" x14ac:dyDescent="0.35">
      <c r="B936" t="s">
        <v>5</v>
      </c>
      <c r="C936">
        <v>1</v>
      </c>
    </row>
    <row r="937" spans="2:12" x14ac:dyDescent="0.35">
      <c r="B937" t="s">
        <v>671</v>
      </c>
      <c r="C937">
        <v>1</v>
      </c>
    </row>
    <row r="938" spans="2:12" x14ac:dyDescent="0.35">
      <c r="B938" t="s">
        <v>102</v>
      </c>
      <c r="C938">
        <v>1</v>
      </c>
    </row>
    <row r="939" spans="2:12" x14ac:dyDescent="0.35">
      <c r="B939" t="s">
        <v>367</v>
      </c>
      <c r="C939">
        <v>1</v>
      </c>
    </row>
    <row r="940" spans="2:12" x14ac:dyDescent="0.35">
      <c r="B940" s="1" t="s">
        <v>672</v>
      </c>
      <c r="C940">
        <f>SUM(C932:C939)</f>
        <v>8</v>
      </c>
      <c r="D940" s="4" t="str" cm="1">
        <f t="array" ref="D940:L940">TRANSPOSE(B940:B948)</f>
        <v xml:space="preserve">IAB-RP-R05 </v>
      </c>
      <c r="E940" t="str">
        <v xml:space="preserve">REINCARNATION (Est‐2010) </v>
      </c>
      <c r="F940" t="str">
        <v xml:space="preserve">Office Address:  Apt‐5, House‐3, Road‐7, Block‐C, Niketon, Gulshan‐1, Dhaka‐1212 </v>
      </c>
      <c r="G940" t="str">
        <v xml:space="preserve">Email ID:  reincarnationbd@yahoo.com     </v>
      </c>
      <c r="H940" t="str">
        <v xml:space="preserve">Website :  www.reincarnation‐bd.com                                                                             Contact: +88‐02‐9854352 </v>
      </c>
      <c r="I940" t="str">
        <v>NAME OF PROPRIETOR/ PARTNER/ DIRECTOR(s) &amp; DESIGNATION</v>
      </c>
      <c r="J940" t="str">
        <v xml:space="preserve">Ar. Khandoker Abdal Hossain (H‐133)  Principal Architect  &amp; Partner         </v>
      </c>
      <c r="K940" t="str">
        <v xml:space="preserve">FULL TIME ARCHITECTURAL PERSONNEL OF THE FIRM/COMPANY: </v>
      </c>
      <c r="L940" t="str">
        <v xml:space="preserve">IAB Member Architect  6  Architectural Graduate  5  Total   11 </v>
      </c>
    </row>
    <row r="941" spans="2:12" x14ac:dyDescent="0.35">
      <c r="B941" t="s">
        <v>673</v>
      </c>
      <c r="C941">
        <v>1</v>
      </c>
    </row>
    <row r="942" spans="2:12" x14ac:dyDescent="0.35">
      <c r="B942" t="s">
        <v>674</v>
      </c>
      <c r="C942">
        <v>1</v>
      </c>
    </row>
    <row r="943" spans="2:12" x14ac:dyDescent="0.35">
      <c r="B943" t="s">
        <v>675</v>
      </c>
      <c r="C943">
        <v>1</v>
      </c>
    </row>
    <row r="944" spans="2:12" x14ac:dyDescent="0.35">
      <c r="B944" t="s">
        <v>676</v>
      </c>
      <c r="C944">
        <v>1</v>
      </c>
    </row>
    <row r="945" spans="2:12" x14ac:dyDescent="0.35">
      <c r="B945" t="s">
        <v>20</v>
      </c>
      <c r="C945">
        <v>1</v>
      </c>
    </row>
    <row r="946" spans="2:12" x14ac:dyDescent="0.35">
      <c r="B946" t="s">
        <v>677</v>
      </c>
      <c r="C946">
        <v>1</v>
      </c>
    </row>
    <row r="947" spans="2:12" x14ac:dyDescent="0.35">
      <c r="B947" t="s">
        <v>102</v>
      </c>
      <c r="C947">
        <v>1</v>
      </c>
    </row>
    <row r="948" spans="2:12" x14ac:dyDescent="0.35">
      <c r="B948" t="s">
        <v>678</v>
      </c>
      <c r="C948">
        <v>1</v>
      </c>
    </row>
    <row r="949" spans="2:12" x14ac:dyDescent="0.35">
      <c r="B949" s="1" t="s">
        <v>679</v>
      </c>
      <c r="C949">
        <f>SUM(C941:C948)</f>
        <v>8</v>
      </c>
      <c r="D949" s="4" t="str" cm="1">
        <f t="array" ref="D949:L949">TRANSPOSE(B949:B957)</f>
        <v xml:space="preserve">IAB-RP-R06 </v>
      </c>
      <c r="E949" t="str">
        <v xml:space="preserve">ROOFLINERS_STUDIO OF ARCHITECTURE (Est‐2012) </v>
      </c>
      <c r="F949" t="str">
        <v xml:space="preserve">Office Address:  Flat‐C1, House‐277, Road‐01, Baitul Aman Housing Society, Adabor, Mohammadpur, Dhaka‐1207  </v>
      </c>
      <c r="G949" t="str">
        <v xml:space="preserve">Email ID:  contact@roofliners.org, roofliners.bd@gmail.com                  Contact: +8801706602332, +8801815007774 </v>
      </c>
      <c r="H949" t="str">
        <v xml:space="preserve">Website :  www.roofliners.org  </v>
      </c>
      <c r="I949" t="str">
        <v>NAME OF PROPRIETOR/ PARTNER/ DIRECTOR(s) &amp; DESIGNATION</v>
      </c>
      <c r="J949" t="str">
        <v xml:space="preserve">Ar. Sarawat Iqbal (I‐091)   Architect Partner           </v>
      </c>
      <c r="K949" t="str">
        <v xml:space="preserve">Ar. Monon‐Bin‐Yunus (AY‐013)  Architect Partner           </v>
      </c>
      <c r="L949" t="str">
        <v xml:space="preserve">FULL TIME ARCHITECTURAL PERSONNEL OF THE FIRM/COMPANY: </v>
      </c>
    </row>
    <row r="950" spans="2:12" x14ac:dyDescent="0.35">
      <c r="B950" t="s">
        <v>680</v>
      </c>
      <c r="C950">
        <v>1</v>
      </c>
    </row>
    <row r="951" spans="2:12" x14ac:dyDescent="0.35">
      <c r="B951" t="s">
        <v>681</v>
      </c>
      <c r="C951">
        <v>1</v>
      </c>
    </row>
    <row r="952" spans="2:12" x14ac:dyDescent="0.35">
      <c r="B952" t="s">
        <v>682</v>
      </c>
      <c r="C952">
        <v>1</v>
      </c>
    </row>
    <row r="953" spans="2:12" x14ac:dyDescent="0.35">
      <c r="B953" t="s">
        <v>683</v>
      </c>
      <c r="C953">
        <v>1</v>
      </c>
    </row>
    <row r="954" spans="2:12" x14ac:dyDescent="0.35">
      <c r="B954" t="s">
        <v>20</v>
      </c>
      <c r="C954">
        <v>1</v>
      </c>
    </row>
    <row r="955" spans="2:12" x14ac:dyDescent="0.35">
      <c r="B955" t="s">
        <v>684</v>
      </c>
      <c r="C955">
        <v>1</v>
      </c>
    </row>
    <row r="956" spans="2:12" x14ac:dyDescent="0.35">
      <c r="B956" t="s">
        <v>685</v>
      </c>
      <c r="C956">
        <v>1</v>
      </c>
    </row>
    <row r="957" spans="2:12" x14ac:dyDescent="0.35">
      <c r="B957" t="s">
        <v>102</v>
      </c>
      <c r="C957">
        <v>1</v>
      </c>
    </row>
    <row r="958" spans="2:12" x14ac:dyDescent="0.35">
      <c r="B958" t="s">
        <v>686</v>
      </c>
      <c r="C958">
        <v>1</v>
      </c>
    </row>
    <row r="959" spans="2:12" x14ac:dyDescent="0.35">
      <c r="B959" s="1" t="s">
        <v>687</v>
      </c>
      <c r="C959">
        <f>SUM(C951:C958)</f>
        <v>8</v>
      </c>
      <c r="D959" s="4" t="str" cm="1">
        <f t="array" ref="D959:L959">TRANSPOSE(B959:B967)</f>
        <v xml:space="preserve">IAB-RP-R07 </v>
      </c>
      <c r="E959" t="str">
        <v xml:space="preserve">ROSEBUD CONSULTANTS LTD (Est‐1995) </v>
      </c>
      <c r="F959" t="str">
        <v xml:space="preserve">Office Address:  14, Bijoy Nagar, 3rd Floor, Dhaka‐1000 </v>
      </c>
      <c r="G959" t="str">
        <v xml:space="preserve">Email ID:  rosebudcon@gmail.com                                                                   Contact: +88‐02‐9334169, +88‐02‐9354491 </v>
      </c>
      <c r="H959" t="str">
        <v>Website</v>
      </c>
      <c r="I959" t="str">
        <v>NAME OF PROPRIETOR/ PARTNER/ DIRECTOR(s) &amp; DESIGNATION</v>
      </c>
      <c r="J959" t="str">
        <v xml:space="preserve">Ar. A.K.M. Quamrul Hasan (H‐071)  Managing Director   </v>
      </c>
      <c r="K959" t="str">
        <v xml:space="preserve">FULL TIME ARCHITECTURAL PERSONNEL OF THE FIRM/COMPANY: </v>
      </c>
      <c r="L959" t="str">
        <v xml:space="preserve">IAB Member Architect  1  Architectural Graduate  0  Total   1 </v>
      </c>
    </row>
    <row r="960" spans="2:12" x14ac:dyDescent="0.35">
      <c r="B960" t="s">
        <v>688</v>
      </c>
      <c r="C960">
        <v>1</v>
      </c>
    </row>
    <row r="961" spans="2:12" x14ac:dyDescent="0.35">
      <c r="B961" t="s">
        <v>689</v>
      </c>
      <c r="C961">
        <v>1</v>
      </c>
    </row>
    <row r="962" spans="2:12" x14ac:dyDescent="0.35">
      <c r="B962" t="s">
        <v>690</v>
      </c>
      <c r="C962">
        <v>1</v>
      </c>
    </row>
    <row r="963" spans="2:12" x14ac:dyDescent="0.35">
      <c r="B963" t="s">
        <v>947</v>
      </c>
      <c r="C963">
        <v>1</v>
      </c>
    </row>
    <row r="964" spans="2:12" x14ac:dyDescent="0.35">
      <c r="B964" t="s">
        <v>20</v>
      </c>
      <c r="C964">
        <v>1</v>
      </c>
    </row>
    <row r="965" spans="2:12" x14ac:dyDescent="0.35">
      <c r="B965" t="s">
        <v>691</v>
      </c>
      <c r="C965">
        <v>1</v>
      </c>
    </row>
    <row r="966" spans="2:12" x14ac:dyDescent="0.35">
      <c r="B966" t="s">
        <v>102</v>
      </c>
      <c r="C966">
        <v>1</v>
      </c>
    </row>
    <row r="967" spans="2:12" x14ac:dyDescent="0.35">
      <c r="B967" t="s">
        <v>462</v>
      </c>
      <c r="C967">
        <v>1</v>
      </c>
    </row>
    <row r="968" spans="2:12" x14ac:dyDescent="0.35">
      <c r="B968" s="1" t="s">
        <v>692</v>
      </c>
      <c r="C968">
        <f>SUM(C960:C967)</f>
        <v>8</v>
      </c>
      <c r="D968" s="4" t="str" cm="1">
        <f t="array" ref="D968:L968">TRANSPOSE(B968:B976)</f>
        <v xml:space="preserve">IAB-RP-R08 </v>
      </c>
      <c r="E968" t="str">
        <v>River &amp; Rain Ltd. (Est‐2015)</v>
      </c>
      <c r="F968" t="str">
        <v>Office Address:  H‐100B, Road‐6A, Banani DOHS, Banani, Dhaka‐1206</v>
      </c>
      <c r="G968" t="str">
        <v xml:space="preserve">Email ID:  riverandraininfo@gmail.com Contact: +88 01734017695  +88 01746506316  </v>
      </c>
      <c r="H968" t="str">
        <v>Website:   www.riverandrain.net</v>
      </c>
      <c r="I968" t="str">
        <v>NAME OF PROPRIETOR/ PARTNER/ DIRECTOR(s) &amp; DESIGNATION</v>
      </c>
      <c r="J968" t="str">
        <v>Ar. Kazi Fida Islam (I‐060) Principal Architect</v>
      </c>
      <c r="K968" t="str">
        <v xml:space="preserve">FULL TIME ARCHITECTURAL PERSONNEL OF THE FIRM/COMPANY: </v>
      </c>
      <c r="L968" t="str">
        <v xml:space="preserve">IAB Member Architect    Architectural Graduate    Total    </v>
      </c>
    </row>
    <row r="969" spans="2:12" x14ac:dyDescent="0.35">
      <c r="B969" t="s">
        <v>693</v>
      </c>
      <c r="C969">
        <v>1</v>
      </c>
    </row>
    <row r="970" spans="2:12" x14ac:dyDescent="0.35">
      <c r="B970" t="s">
        <v>694</v>
      </c>
      <c r="C970">
        <v>1</v>
      </c>
    </row>
    <row r="971" spans="2:12" x14ac:dyDescent="0.35">
      <c r="B971" t="s">
        <v>695</v>
      </c>
      <c r="C971">
        <v>1</v>
      </c>
    </row>
    <row r="972" spans="2:12" x14ac:dyDescent="0.35">
      <c r="B972" t="s">
        <v>696</v>
      </c>
      <c r="C972">
        <v>1</v>
      </c>
    </row>
    <row r="973" spans="2:12" x14ac:dyDescent="0.35">
      <c r="B973" t="s">
        <v>20</v>
      </c>
      <c r="C973">
        <v>1</v>
      </c>
    </row>
    <row r="974" spans="2:12" x14ac:dyDescent="0.35">
      <c r="B974" t="s">
        <v>697</v>
      </c>
      <c r="C974">
        <v>1</v>
      </c>
    </row>
    <row r="975" spans="2:12" x14ac:dyDescent="0.35">
      <c r="B975" t="s">
        <v>102</v>
      </c>
      <c r="C975">
        <v>1</v>
      </c>
    </row>
    <row r="976" spans="2:12" x14ac:dyDescent="0.35">
      <c r="B976" t="s">
        <v>382</v>
      </c>
      <c r="C976">
        <v>1</v>
      </c>
    </row>
    <row r="977" spans="2:12" x14ac:dyDescent="0.35">
      <c r="B977" s="1" t="s">
        <v>698</v>
      </c>
      <c r="C977">
        <f>SUM(C969:C976)</f>
        <v>8</v>
      </c>
      <c r="D977" s="4" t="str" cm="1">
        <f t="array" ref="D977:L977">TRANSPOSE(B977:B985)</f>
        <v xml:space="preserve">IAB-RP-S01 </v>
      </c>
      <c r="E977" t="str">
        <v xml:space="preserve">SAIUJ CONSULTANTS (Est‐6/6/2001) </v>
      </c>
      <c r="F977" t="str">
        <v xml:space="preserve">Office Address:  539, Baitul Aman Housing Society, Road‐12, P.S. Adabor, P.O.‐Mohammedpur, Dhaka‐1207 </v>
      </c>
      <c r="G977" t="str">
        <v xml:space="preserve">Email ID:  saiuj_con@yahoo.com                                                                                                      Contact: +88‐02‐8190746 </v>
      </c>
      <c r="H977" t="str">
        <v>NAME OF PROPRIETOR/ PARTNER/ DIRECTOR(s) &amp; DESIGNATION</v>
      </c>
      <c r="I977" t="str">
        <v xml:space="preserve">Ar.Mirza Shahper Jalil (J‐019)  Managing Director        </v>
      </c>
      <c r="J977" t="str">
        <v>Ar. Hasan Mahmud (H‐090)  Director</v>
      </c>
      <c r="K977" t="str">
        <v xml:space="preserve">Ar. Umme Farzana Zarif (CZ‐001)  Director </v>
      </c>
      <c r="L977" t="str">
        <v xml:space="preserve">FULL TIME TECHNICAL PERSONNEL OF THE FIRM/COMPANY: </v>
      </c>
    </row>
    <row r="978" spans="2:12" x14ac:dyDescent="0.35">
      <c r="B978" t="s">
        <v>699</v>
      </c>
      <c r="C978">
        <v>1</v>
      </c>
    </row>
    <row r="979" spans="2:12" x14ac:dyDescent="0.35">
      <c r="B979" t="s">
        <v>700</v>
      </c>
      <c r="C979">
        <v>1</v>
      </c>
    </row>
    <row r="980" spans="2:12" x14ac:dyDescent="0.35">
      <c r="B980" t="s">
        <v>701</v>
      </c>
      <c r="C980">
        <v>1</v>
      </c>
    </row>
    <row r="981" spans="2:12" x14ac:dyDescent="0.35">
      <c r="B981" t="s">
        <v>20</v>
      </c>
      <c r="C981">
        <v>1</v>
      </c>
    </row>
    <row r="982" spans="2:12" x14ac:dyDescent="0.35">
      <c r="B982" t="s">
        <v>702</v>
      </c>
      <c r="C982">
        <v>1</v>
      </c>
    </row>
    <row r="983" spans="2:12" x14ac:dyDescent="0.35">
      <c r="B983" t="s">
        <v>703</v>
      </c>
      <c r="C983">
        <v>1</v>
      </c>
    </row>
    <row r="984" spans="2:12" x14ac:dyDescent="0.35">
      <c r="B984" t="s">
        <v>704</v>
      </c>
      <c r="C984">
        <v>1</v>
      </c>
    </row>
    <row r="985" spans="2:12" x14ac:dyDescent="0.35">
      <c r="B985" t="s">
        <v>7</v>
      </c>
      <c r="C985">
        <v>1</v>
      </c>
    </row>
    <row r="986" spans="2:12" x14ac:dyDescent="0.35">
      <c r="B986" t="s">
        <v>705</v>
      </c>
      <c r="C986">
        <v>1</v>
      </c>
    </row>
    <row r="987" spans="2:12" x14ac:dyDescent="0.35">
      <c r="B987" s="1" t="s">
        <v>706</v>
      </c>
      <c r="C987">
        <f>SUM(C979:C986)</f>
        <v>8</v>
      </c>
      <c r="D987" s="4" t="str" cm="1">
        <f t="array" ref="D987:L987">TRANSPOSE(B987:B995)</f>
        <v xml:space="preserve">IAB-RP-S02 </v>
      </c>
      <c r="E987" t="str">
        <v xml:space="preserve">SCENIC (Est‐2008) </v>
      </c>
      <c r="F987" t="str">
        <v xml:space="preserve">Office Address:  Fattah Plaza (8th Floor),  70 Green road, Dhaka‐1205 </v>
      </c>
      <c r="G987" t="str">
        <v xml:space="preserve">Email ID:   scenicbd@gmail.com                                                                                                      Contact: +88‐02‐9677467 </v>
      </c>
      <c r="H987" t="str">
        <v>Website</v>
      </c>
      <c r="I987" t="str">
        <v>NAME OF PROPRIETOR/ PARTNER/ DIRECTOR(s) &amp; DESIGNATION</v>
      </c>
      <c r="J987" t="str">
        <v xml:space="preserve">Ar. Mohammad Fazlul Quader (Q‐004)  CEO </v>
      </c>
      <c r="K987" t="str">
        <v xml:space="preserve">FULL TIME TECHNICAL PERSONNEL OF THE FIRM/COMPANY: </v>
      </c>
      <c r="L987" t="str">
        <v xml:space="preserve">IAB Member Architect  2  Architectural Graduate  3  Total   5 </v>
      </c>
    </row>
    <row r="988" spans="2:12" x14ac:dyDescent="0.35">
      <c r="B988" t="s">
        <v>707</v>
      </c>
      <c r="C988">
        <v>1</v>
      </c>
    </row>
    <row r="989" spans="2:12" x14ac:dyDescent="0.35">
      <c r="B989" t="s">
        <v>708</v>
      </c>
      <c r="C989">
        <v>1</v>
      </c>
    </row>
    <row r="990" spans="2:12" x14ac:dyDescent="0.35">
      <c r="B990" t="s">
        <v>709</v>
      </c>
      <c r="C990">
        <v>1</v>
      </c>
    </row>
    <row r="991" spans="2:12" x14ac:dyDescent="0.35">
      <c r="B991" t="s">
        <v>947</v>
      </c>
      <c r="C991">
        <v>1</v>
      </c>
    </row>
    <row r="992" spans="2:12" x14ac:dyDescent="0.35">
      <c r="B992" t="s">
        <v>20</v>
      </c>
      <c r="C992">
        <v>1</v>
      </c>
    </row>
    <row r="993" spans="2:12" x14ac:dyDescent="0.35">
      <c r="B993" t="s">
        <v>710</v>
      </c>
      <c r="C993">
        <v>1</v>
      </c>
    </row>
    <row r="994" spans="2:12" x14ac:dyDescent="0.35">
      <c r="B994" t="s">
        <v>7</v>
      </c>
      <c r="C994">
        <v>1</v>
      </c>
    </row>
    <row r="995" spans="2:12" x14ac:dyDescent="0.35">
      <c r="B995" t="s">
        <v>253</v>
      </c>
      <c r="C995">
        <v>1</v>
      </c>
    </row>
    <row r="996" spans="2:12" x14ac:dyDescent="0.35">
      <c r="B996" s="1" t="s">
        <v>711</v>
      </c>
      <c r="C996">
        <f>SUM(C988:C995)</f>
        <v>8</v>
      </c>
      <c r="D996" s="4" t="str" cm="1">
        <f t="array" ref="D996:L996">TRANSPOSE(B996:B1004)</f>
        <v xml:space="preserve">IAB-RP-S03 </v>
      </c>
      <c r="E996" t="str">
        <v xml:space="preserve">SHANGBIT (Est‐2010) </v>
      </c>
      <c r="F996" t="str">
        <v xml:space="preserve">Office Address:  House‐60/A, Road‐7/A, Dhanmondi, Dhaka  </v>
      </c>
      <c r="G996" t="str">
        <v>Email ID:  shangbit.architects@gmail.com                                                                                    Contact:</v>
      </c>
      <c r="H996" t="str">
        <v>NAME OF PROPRIETOR/ PARTNER/ DIRECTOR(s) &amp; DESIGNATION</v>
      </c>
      <c r="I996" t="str">
        <v xml:space="preserve">Ar. Abu Sayem Mohammad Rahmatullah (R‐083)  Partner </v>
      </c>
      <c r="J996" t="str">
        <v xml:space="preserve">Ar. Tahmina Rumi (R‐105)  Partner </v>
      </c>
      <c r="K996" t="str">
        <v xml:space="preserve">FULL TIME TECHNICAL PERSONNEL OF THE FIRM/COMPANY: </v>
      </c>
      <c r="L996" t="str">
        <v xml:space="preserve">IAB Member Architect  2  Architectural Graduate  1  Total   3 </v>
      </c>
    </row>
    <row r="997" spans="2:12" x14ac:dyDescent="0.35">
      <c r="B997" t="s">
        <v>712</v>
      </c>
      <c r="C997">
        <v>1</v>
      </c>
    </row>
    <row r="998" spans="2:12" x14ac:dyDescent="0.35">
      <c r="B998" t="s">
        <v>713</v>
      </c>
      <c r="C998">
        <v>1</v>
      </c>
    </row>
    <row r="999" spans="2:12" x14ac:dyDescent="0.35">
      <c r="B999" t="s">
        <v>714</v>
      </c>
      <c r="C999">
        <v>1</v>
      </c>
    </row>
    <row r="1000" spans="2:12" x14ac:dyDescent="0.35">
      <c r="B1000" t="s">
        <v>20</v>
      </c>
      <c r="C1000">
        <v>1</v>
      </c>
    </row>
    <row r="1001" spans="2:12" x14ac:dyDescent="0.35">
      <c r="B1001" t="s">
        <v>715</v>
      </c>
      <c r="C1001">
        <v>1</v>
      </c>
    </row>
    <row r="1002" spans="2:12" x14ac:dyDescent="0.35">
      <c r="B1002" t="s">
        <v>716</v>
      </c>
      <c r="C1002">
        <v>1</v>
      </c>
    </row>
    <row r="1003" spans="2:12" x14ac:dyDescent="0.35">
      <c r="B1003" t="s">
        <v>7</v>
      </c>
      <c r="C1003">
        <v>1</v>
      </c>
    </row>
    <row r="1004" spans="2:12" x14ac:dyDescent="0.35">
      <c r="B1004" t="s">
        <v>272</v>
      </c>
      <c r="C1004">
        <v>1</v>
      </c>
    </row>
    <row r="1005" spans="2:12" x14ac:dyDescent="0.35">
      <c r="B1005" s="1" t="s">
        <v>711</v>
      </c>
      <c r="C1005">
        <f>SUM(C997:C1004)</f>
        <v>8</v>
      </c>
      <c r="D1005" s="4" t="str" cm="1">
        <f t="array" ref="D1005:L1005">TRANSPOSE(B1005:B1013)</f>
        <v xml:space="preserve">IAB-RP-S03 </v>
      </c>
      <c r="E1005" t="str">
        <v xml:space="preserve">SHELTER ARCHITECTS AND ENGINEERS LIMITED  (Est‐1996) </v>
      </c>
      <c r="F1005" t="str">
        <v xml:space="preserve">Office Address:  5, Outer Circular Road, Z.R. Tower (2nd floor), Rajarbag, Dhaka‐1217  </v>
      </c>
      <c r="G1005" t="str">
        <v xml:space="preserve">Email ID:  shelterarchitect32@yahoo.com                                                                   Contact: +88‐02‐9358428, 8333384 </v>
      </c>
      <c r="H1005" t="str">
        <v>Website</v>
      </c>
      <c r="I1005" t="str">
        <v>NAME OF PROPRIETOR/ PARTNER/ DIRECTOR(s) &amp; DESIGNATION</v>
      </c>
      <c r="J1005" t="str">
        <v xml:space="preserve">Ar. Mukhtar Ahmed (A‐023)  Managing Director        </v>
      </c>
      <c r="K1005" t="str">
        <v xml:space="preserve">FULL TIME TECHNICAL PERSONNEL OF THE FIRM/COMPANY: </v>
      </c>
      <c r="L1005" t="str">
        <v xml:space="preserve">IAB Member Architect  6  Architectural Graduate  12  Total   18 </v>
      </c>
    </row>
    <row r="1006" spans="2:12" x14ac:dyDescent="0.35">
      <c r="B1006" t="s">
        <v>717</v>
      </c>
      <c r="C1006">
        <v>1</v>
      </c>
    </row>
    <row r="1007" spans="2:12" x14ac:dyDescent="0.35">
      <c r="B1007" t="s">
        <v>718</v>
      </c>
      <c r="C1007">
        <v>1</v>
      </c>
    </row>
    <row r="1008" spans="2:12" ht="12" customHeight="1" x14ac:dyDescent="0.35">
      <c r="B1008" t="s">
        <v>719</v>
      </c>
      <c r="C1008">
        <v>1</v>
      </c>
    </row>
    <row r="1009" spans="2:12" ht="12" customHeight="1" x14ac:dyDescent="0.35">
      <c r="B1009" t="s">
        <v>947</v>
      </c>
      <c r="C1009">
        <v>1</v>
      </c>
    </row>
    <row r="1010" spans="2:12" ht="12" customHeight="1" x14ac:dyDescent="0.35">
      <c r="B1010" t="s">
        <v>20</v>
      </c>
      <c r="C1010">
        <v>1</v>
      </c>
    </row>
    <row r="1011" spans="2:12" x14ac:dyDescent="0.35">
      <c r="B1011" t="s">
        <v>720</v>
      </c>
      <c r="C1011">
        <v>1</v>
      </c>
    </row>
    <row r="1012" spans="2:12" x14ac:dyDescent="0.35">
      <c r="B1012" t="s">
        <v>7</v>
      </c>
      <c r="C1012">
        <v>1</v>
      </c>
    </row>
    <row r="1013" spans="2:12" x14ac:dyDescent="0.35">
      <c r="B1013" t="s">
        <v>331</v>
      </c>
      <c r="C1013">
        <v>1</v>
      </c>
    </row>
    <row r="1014" spans="2:12" x14ac:dyDescent="0.35">
      <c r="B1014" s="1" t="s">
        <v>721</v>
      </c>
      <c r="C1014">
        <f>SUM(C1006:C1013)</f>
        <v>8</v>
      </c>
      <c r="D1014" s="4" t="str" cm="1">
        <f t="array" ref="D1014:L1014">TRANSPOSE(B1014:B1022)</f>
        <v xml:space="preserve">IAB-RP-S04 </v>
      </c>
      <c r="E1014" t="str">
        <v xml:space="preserve">SILT (Est‐2011) </v>
      </c>
      <c r="F1014" t="str">
        <v xml:space="preserve">Office Address:  House‐204/A, Road‐09, New DOHS, Mohakhali, Dhaka‐1206  </v>
      </c>
      <c r="G1014" t="str">
        <v xml:space="preserve">Email ID:  silt.bd@gmail.com, silt@silt.com.bd </v>
      </c>
      <c r="H1014" t="str">
        <v xml:space="preserve">Website :  www.silt.com.bd                                                                                                  Contact: +88‐02‐9892062 </v>
      </c>
      <c r="I1014" t="str">
        <v>NAME OF PROPRIETOR/ PARTNER/ DIRECTOR(s) &amp; DESIGNATION</v>
      </c>
      <c r="J1014" t="str">
        <v>Ar.Razib Hassan Chowdhury (C‐0048)  Principal Architect</v>
      </c>
      <c r="K1014" t="str">
        <v xml:space="preserve">FULL TIME TECHNICAL PERSONNEL OF THE FIRM/COMPANY: </v>
      </c>
      <c r="L1014" t="str">
        <v xml:space="preserve">IAB Member Architect  1  Architectural Graduate  2  Total   3 </v>
      </c>
    </row>
    <row r="1015" spans="2:12" x14ac:dyDescent="0.35">
      <c r="B1015" t="s">
        <v>722</v>
      </c>
      <c r="C1015">
        <v>1</v>
      </c>
    </row>
    <row r="1016" spans="2:12" x14ac:dyDescent="0.35">
      <c r="B1016" t="s">
        <v>723</v>
      </c>
      <c r="C1016">
        <v>1</v>
      </c>
    </row>
    <row r="1017" spans="2:12" x14ac:dyDescent="0.35">
      <c r="B1017" t="s">
        <v>724</v>
      </c>
      <c r="C1017">
        <v>1</v>
      </c>
    </row>
    <row r="1018" spans="2:12" x14ac:dyDescent="0.35">
      <c r="B1018" t="s">
        <v>725</v>
      </c>
      <c r="C1018">
        <v>1</v>
      </c>
    </row>
    <row r="1019" spans="2:12" x14ac:dyDescent="0.35">
      <c r="B1019" t="s">
        <v>20</v>
      </c>
      <c r="C1019">
        <v>1</v>
      </c>
    </row>
    <row r="1020" spans="2:12" x14ac:dyDescent="0.35">
      <c r="B1020" t="s">
        <v>726</v>
      </c>
      <c r="C1020">
        <v>1</v>
      </c>
    </row>
    <row r="1021" spans="2:12" x14ac:dyDescent="0.35">
      <c r="B1021" t="s">
        <v>7</v>
      </c>
      <c r="C1021">
        <v>1</v>
      </c>
    </row>
    <row r="1022" spans="2:12" x14ac:dyDescent="0.35">
      <c r="B1022" t="s">
        <v>351</v>
      </c>
      <c r="C1022">
        <v>1</v>
      </c>
    </row>
    <row r="1023" spans="2:12" x14ac:dyDescent="0.35">
      <c r="B1023" s="1" t="s">
        <v>727</v>
      </c>
      <c r="C1023">
        <f>SUM(C1015:C1022)</f>
        <v>8</v>
      </c>
      <c r="D1023" s="4" t="str" cm="1">
        <f t="array" ref="D1023:L1023">TRANSPOSE(B1023:B1031)</f>
        <v xml:space="preserve">IAB-RP-S05 </v>
      </c>
      <c r="E1023" t="str">
        <v xml:space="preserve">SPACE SCAPE (Est‐1996) </v>
      </c>
      <c r="F1023" t="str">
        <v xml:space="preserve">Office Address:  H‐78,Road 11, Sector 13,Uttara ,Dhaka 1230 </v>
      </c>
      <c r="G1023" t="str">
        <v xml:space="preserve">Email ID:  arch_pintoo@yahoo.com                                                                                                  Contact: +88‐02‐8918765 </v>
      </c>
      <c r="H1023" t="str">
        <v>Website</v>
      </c>
      <c r="I1023" t="str">
        <v>NAME OF PROPRIETOR/ PARTNER/ DIRECTOR(s) &amp; DESIGNATION</v>
      </c>
      <c r="J1023" t="str">
        <v xml:space="preserve">Ar. Rafiul Alam  (A‐047)  Chief Executive             </v>
      </c>
      <c r="K1023" t="str">
        <v xml:space="preserve">FULL TIME TECHNICAL PERSONNEL OF THE FIRM/COMPANY: </v>
      </c>
      <c r="L1023" t="str">
        <v xml:space="preserve">IAB Member Architect  1  Architectural Graduate  2  Total   3 </v>
      </c>
    </row>
    <row r="1024" spans="2:12" x14ac:dyDescent="0.35">
      <c r="B1024" t="s">
        <v>728</v>
      </c>
      <c r="C1024">
        <v>1</v>
      </c>
    </row>
    <row r="1025" spans="2:12" x14ac:dyDescent="0.35">
      <c r="B1025" t="s">
        <v>729</v>
      </c>
      <c r="C1025">
        <v>1</v>
      </c>
    </row>
    <row r="1026" spans="2:12" x14ac:dyDescent="0.35">
      <c r="B1026" t="s">
        <v>730</v>
      </c>
      <c r="C1026">
        <v>1</v>
      </c>
    </row>
    <row r="1027" spans="2:12" x14ac:dyDescent="0.35">
      <c r="B1027" t="s">
        <v>947</v>
      </c>
      <c r="C1027">
        <v>1</v>
      </c>
    </row>
    <row r="1028" spans="2:12" x14ac:dyDescent="0.35">
      <c r="B1028" t="s">
        <v>20</v>
      </c>
      <c r="C1028">
        <v>1</v>
      </c>
    </row>
    <row r="1029" spans="2:12" x14ac:dyDescent="0.35">
      <c r="B1029" t="s">
        <v>731</v>
      </c>
      <c r="C1029">
        <v>1</v>
      </c>
    </row>
    <row r="1030" spans="2:12" x14ac:dyDescent="0.35">
      <c r="B1030" t="s">
        <v>7</v>
      </c>
      <c r="C1030">
        <v>1</v>
      </c>
    </row>
    <row r="1031" spans="2:12" x14ac:dyDescent="0.35">
      <c r="B1031" t="s">
        <v>351</v>
      </c>
      <c r="C1031">
        <v>1</v>
      </c>
    </row>
    <row r="1032" spans="2:12" x14ac:dyDescent="0.35">
      <c r="B1032" s="1" t="s">
        <v>732</v>
      </c>
      <c r="C1032">
        <f>SUM(C1024:C1031)</f>
        <v>8</v>
      </c>
      <c r="D1032" s="4" t="str" cm="1">
        <f t="array" ref="D1032:L1032">TRANSPOSE(B1032:B1040)</f>
        <v xml:space="preserve">IAB-RP-S06 </v>
      </c>
      <c r="E1032" t="str">
        <v xml:space="preserve">SRISHTI SHAILEE (Est‐2008) </v>
      </c>
      <c r="F1032" t="str">
        <v xml:space="preserve">Office Address:  House‐297B, Road‐19B, New DOHS, Mohakhali, Dhaka‐1206 </v>
      </c>
      <c r="G1032" t="str">
        <v>Email ID:  srishtishailee@yahoo.com                                                                            Contact: +88‐02‐8711883, 8711884</v>
      </c>
      <c r="H1032" t="str">
        <v>Website</v>
      </c>
      <c r="I1032" t="str">
        <v>NAME OF PROPRIETOR/ PARTNER/ DIRECTOR(s) &amp; DESIGNATION</v>
      </c>
      <c r="J1032" t="str">
        <v xml:space="preserve">Ar. Mobin Uddin Mohammed Helaly (H‐134)  Partner Architect                </v>
      </c>
      <c r="K1032" t="str">
        <v xml:space="preserve">FULL TIME TECHNICAL PERSONNEL OF THE FIRM/COMPANY: </v>
      </c>
      <c r="L1032" t="str">
        <v xml:space="preserve">IAB Member Architect  2  Architectural Graduate  8  Total   10 </v>
      </c>
    </row>
    <row r="1033" spans="2:12" x14ac:dyDescent="0.35">
      <c r="B1033" t="s">
        <v>733</v>
      </c>
      <c r="C1033">
        <v>1</v>
      </c>
    </row>
    <row r="1034" spans="2:12" x14ac:dyDescent="0.35">
      <c r="B1034" t="s">
        <v>734</v>
      </c>
      <c r="C1034">
        <v>1</v>
      </c>
    </row>
    <row r="1035" spans="2:12" x14ac:dyDescent="0.35">
      <c r="B1035" t="s">
        <v>735</v>
      </c>
      <c r="C1035">
        <v>1</v>
      </c>
    </row>
    <row r="1036" spans="2:12" x14ac:dyDescent="0.35">
      <c r="B1036" t="s">
        <v>947</v>
      </c>
      <c r="C1036">
        <v>1</v>
      </c>
    </row>
    <row r="1037" spans="2:12" x14ac:dyDescent="0.35">
      <c r="B1037" t="s">
        <v>20</v>
      </c>
      <c r="C1037">
        <v>1</v>
      </c>
    </row>
    <row r="1038" spans="2:12" x14ac:dyDescent="0.35">
      <c r="B1038" t="s">
        <v>736</v>
      </c>
      <c r="C1038">
        <v>1</v>
      </c>
    </row>
    <row r="1039" spans="2:12" x14ac:dyDescent="0.35">
      <c r="B1039" t="s">
        <v>7</v>
      </c>
      <c r="C1039">
        <v>1</v>
      </c>
    </row>
    <row r="1040" spans="2:12" x14ac:dyDescent="0.35">
      <c r="B1040" t="s">
        <v>737</v>
      </c>
      <c r="C1040">
        <v>1</v>
      </c>
    </row>
    <row r="1041" spans="2:12" x14ac:dyDescent="0.35">
      <c r="B1041" s="1" t="s">
        <v>738</v>
      </c>
      <c r="C1041">
        <f>SUM(C1033:C1040)</f>
        <v>8</v>
      </c>
      <c r="D1041" s="4" t="str" cm="1">
        <f t="array" ref="D1041:L1041">TRANSPOSE(B1041:B1049)</f>
        <v xml:space="preserve">IAB-RP-S07 </v>
      </c>
      <c r="E1041" t="str">
        <v xml:space="preserve">SRISTI UPADESHTA (Est‐1995) </v>
      </c>
      <c r="F1041" t="str">
        <v xml:space="preserve">Office Address:  3/3, North Road, (4th Floor),  Dhanmondi‐1205  </v>
      </c>
      <c r="G1041" t="str">
        <v>Email ID:  saiful.hafiz@gmail.com                                                                                                Contact:</v>
      </c>
      <c r="H1041" t="str">
        <v>Website</v>
      </c>
      <c r="I1041" t="str">
        <v>NAME OF PROPRIETOR/ PARTNER/ DIRECTOR(s) &amp; DESIGNATION</v>
      </c>
      <c r="J1041" t="str">
        <v>Ar. Saiful Hafiz (H‐055)  Principal Architect</v>
      </c>
      <c r="K1041" t="str">
        <v xml:space="preserve">FULL TIME TECHNICAL PERSONNEL OF THE FIRM/COMPANY: </v>
      </c>
      <c r="L1041" t="str">
        <v xml:space="preserve">IAB Member Architect  2  Architectural Graduate  3  Total   5 </v>
      </c>
    </row>
    <row r="1042" spans="2:12" x14ac:dyDescent="0.35">
      <c r="B1042" t="s">
        <v>739</v>
      </c>
      <c r="C1042">
        <v>1</v>
      </c>
    </row>
    <row r="1043" spans="2:12" x14ac:dyDescent="0.35">
      <c r="B1043" t="s">
        <v>740</v>
      </c>
      <c r="C1043">
        <v>1</v>
      </c>
    </row>
    <row r="1044" spans="2:12" x14ac:dyDescent="0.35">
      <c r="B1044" t="s">
        <v>741</v>
      </c>
      <c r="C1044">
        <v>1</v>
      </c>
    </row>
    <row r="1045" spans="2:12" x14ac:dyDescent="0.35">
      <c r="B1045" t="s">
        <v>947</v>
      </c>
      <c r="C1045">
        <v>1</v>
      </c>
    </row>
    <row r="1046" spans="2:12" x14ac:dyDescent="0.35">
      <c r="B1046" t="s">
        <v>20</v>
      </c>
      <c r="C1046">
        <v>1</v>
      </c>
    </row>
    <row r="1047" spans="2:12" x14ac:dyDescent="0.35">
      <c r="B1047" t="s">
        <v>742</v>
      </c>
      <c r="C1047">
        <v>1</v>
      </c>
    </row>
    <row r="1048" spans="2:12" x14ac:dyDescent="0.35">
      <c r="B1048" t="s">
        <v>7</v>
      </c>
      <c r="C1048">
        <v>1</v>
      </c>
    </row>
    <row r="1049" spans="2:12" x14ac:dyDescent="0.35">
      <c r="B1049" t="s">
        <v>253</v>
      </c>
      <c r="C1049">
        <v>1</v>
      </c>
    </row>
    <row r="1050" spans="2:12" x14ac:dyDescent="0.35">
      <c r="B1050" s="1" t="s">
        <v>743</v>
      </c>
      <c r="C1050">
        <f>SUM(C1042:C1049)</f>
        <v>8</v>
      </c>
      <c r="D1050" s="4" t="str" cm="1">
        <f t="array" ref="D1050:L1050">TRANSPOSE(B1050:B1058)</f>
        <v xml:space="preserve">IAB-RP-S08 </v>
      </c>
      <c r="E1050" t="str">
        <v xml:space="preserve">STUDIO XI ARCHITECTS (Est‐2003) </v>
      </c>
      <c r="F1050" t="str">
        <v xml:space="preserve">Office Address:  211/1,Elephant Road, Dhaka‐1205     </v>
      </c>
      <c r="G1050" t="str">
        <v xml:space="preserve">Email ID:  studio_xi_architects@yahoo.com                                                                  Contact: +88‐02‐8813992, 9889360    </v>
      </c>
      <c r="H1050" t="str">
        <v>Website</v>
      </c>
      <c r="I1050" t="str">
        <v>NAME OF PROPRIETOR/ PARTNER/ DIRECTOR(s) &amp; DESIGNATION</v>
      </c>
      <c r="J1050" t="str">
        <v xml:space="preserve">Ar. Ashik Vaskor Mannan (M‐070)  Managing Partner           </v>
      </c>
      <c r="K1050" t="str">
        <v xml:space="preserve">FULL TIME TECHNICAL PERSONNEL OF THE FIRM/COMPANY: </v>
      </c>
      <c r="L1050" t="str">
        <v xml:space="preserve">IAB Member Architect  2  Architectural Graduate  3  Total   5 </v>
      </c>
    </row>
    <row r="1051" spans="2:12" x14ac:dyDescent="0.35">
      <c r="B1051" t="s">
        <v>744</v>
      </c>
      <c r="C1051">
        <v>1</v>
      </c>
    </row>
    <row r="1052" spans="2:12" x14ac:dyDescent="0.35">
      <c r="B1052" t="s">
        <v>745</v>
      </c>
      <c r="C1052">
        <v>1</v>
      </c>
    </row>
    <row r="1053" spans="2:12" x14ac:dyDescent="0.35">
      <c r="B1053" t="s">
        <v>746</v>
      </c>
      <c r="C1053">
        <v>1</v>
      </c>
    </row>
    <row r="1054" spans="2:12" x14ac:dyDescent="0.35">
      <c r="B1054" t="s">
        <v>947</v>
      </c>
      <c r="C1054">
        <v>1</v>
      </c>
    </row>
    <row r="1055" spans="2:12" x14ac:dyDescent="0.35">
      <c r="B1055" t="s">
        <v>20</v>
      </c>
      <c r="C1055">
        <v>1</v>
      </c>
    </row>
    <row r="1056" spans="2:12" x14ac:dyDescent="0.35">
      <c r="B1056" t="s">
        <v>747</v>
      </c>
      <c r="C1056">
        <v>1</v>
      </c>
    </row>
    <row r="1057" spans="2:12" x14ac:dyDescent="0.35">
      <c r="B1057" t="s">
        <v>7</v>
      </c>
      <c r="C1057">
        <v>1</v>
      </c>
    </row>
    <row r="1058" spans="2:12" x14ac:dyDescent="0.35">
      <c r="B1058" t="s">
        <v>253</v>
      </c>
      <c r="C1058">
        <v>1</v>
      </c>
    </row>
    <row r="1059" spans="2:12" x14ac:dyDescent="0.35">
      <c r="B1059" s="1" t="s">
        <v>748</v>
      </c>
      <c r="C1059">
        <f>SUM(C1051:C1058)</f>
        <v>8</v>
      </c>
      <c r="D1059" s="4" t="str" cm="1">
        <f t="array" ref="D1059:L1059">TRANSPOSE(B1059:B1067)</f>
        <v xml:space="preserve">IAB-RP-S09 </v>
      </c>
      <c r="E1059" t="str">
        <v xml:space="preserve">STUDIO ECOTECTURE LIMITED (Est‐2011) </v>
      </c>
      <c r="F1059" t="str">
        <v xml:space="preserve">Office Address:  1st Floor, H‐57/D, Road‐15A (New), 26 (old), Dhanmondi Res. Area, Dhaka‐1205.  </v>
      </c>
      <c r="G1059" t="str">
        <v xml:space="preserve">Email ID:  info@studioecotecture.com </v>
      </c>
      <c r="H1059" t="str">
        <v xml:space="preserve">Website :  www.studioecotecture.com                                                                                   Contact: +88‐02‐8191422  </v>
      </c>
      <c r="I1059" t="str">
        <v>NAME OF PROPRIETOR/ PARTNER/ DIRECTOR(s) &amp; DESIGNATION</v>
      </c>
      <c r="J1059" t="str">
        <v xml:space="preserve">Ar. S. M. Hasan Kabir (K‐030)  Managing Director          </v>
      </c>
      <c r="K1059" t="str">
        <v xml:space="preserve">FULL TIME TECHNICAL PERSONNEL OF THE FIRM/COMPANY: </v>
      </c>
      <c r="L1059" t="str">
        <v xml:space="preserve">IAB Member Architect  4  Architectural Graduate  6  Total   10 </v>
      </c>
    </row>
    <row r="1060" spans="2:12" x14ac:dyDescent="0.35">
      <c r="B1060" t="s">
        <v>749</v>
      </c>
      <c r="C1060">
        <v>1</v>
      </c>
    </row>
    <row r="1061" spans="2:12" x14ac:dyDescent="0.35">
      <c r="B1061" t="s">
        <v>750</v>
      </c>
      <c r="C1061">
        <v>1</v>
      </c>
    </row>
    <row r="1062" spans="2:12" x14ac:dyDescent="0.35">
      <c r="B1062" t="s">
        <v>751</v>
      </c>
      <c r="C1062">
        <v>1</v>
      </c>
    </row>
    <row r="1063" spans="2:12" x14ac:dyDescent="0.35">
      <c r="B1063" t="s">
        <v>752</v>
      </c>
      <c r="C1063">
        <v>1</v>
      </c>
    </row>
    <row r="1064" spans="2:12" x14ac:dyDescent="0.35">
      <c r="B1064" t="s">
        <v>20</v>
      </c>
      <c r="C1064">
        <v>1</v>
      </c>
    </row>
    <row r="1065" spans="2:12" x14ac:dyDescent="0.35">
      <c r="B1065" t="s">
        <v>753</v>
      </c>
      <c r="C1065">
        <v>1</v>
      </c>
    </row>
    <row r="1066" spans="2:12" x14ac:dyDescent="0.35">
      <c r="B1066" t="s">
        <v>7</v>
      </c>
      <c r="C1066">
        <v>1</v>
      </c>
    </row>
    <row r="1067" spans="2:12" x14ac:dyDescent="0.35">
      <c r="B1067" t="s">
        <v>705</v>
      </c>
      <c r="C1067">
        <v>1</v>
      </c>
    </row>
    <row r="1068" spans="2:12" x14ac:dyDescent="0.35">
      <c r="B1068" s="1" t="s">
        <v>754</v>
      </c>
      <c r="C1068">
        <f>SUM(C1060:C1067)</f>
        <v>8</v>
      </c>
      <c r="D1068" s="4" t="str" cm="1">
        <f t="array" ref="D1068:L1068">TRANSPOSE(B1068:B1076)</f>
        <v xml:space="preserve">IAB-RP-S10 </v>
      </c>
      <c r="E1068" t="str">
        <v xml:space="preserve">STUDIO HDA (Est‐2013) </v>
      </c>
      <c r="F1068" t="str">
        <v xml:space="preserve">Office Address:  14/C,(Gr Floor), Road ‐02,Block‐ L, Banani , Dhaka.  </v>
      </c>
      <c r="G1068" t="str">
        <v xml:space="preserve">Email ID:  studiohda@gmail.com                                                                                                       Contact: +88‐02‐9888123 </v>
      </c>
      <c r="H1068" t="str">
        <v>Website</v>
      </c>
      <c r="I1068" t="str">
        <v>NAME OF PROPRIETOR/ PARTNER/ DIRECTOR(s) &amp; DESIGNATION</v>
      </c>
      <c r="J1068" t="str">
        <v xml:space="preserve">Ar. Mohammad Maksumul Hoque (H‐150)  Chief Architect                 </v>
      </c>
      <c r="K1068" t="str">
        <v xml:space="preserve">FULL TIME TECHNICAL PERSONNEL OF THE FIRM/COMPANY: </v>
      </c>
      <c r="L1068" t="str">
        <v xml:space="preserve">IAB Member Architect  1  Architectural Graduate  5  Total   6 </v>
      </c>
    </row>
    <row r="1069" spans="2:12" x14ac:dyDescent="0.35">
      <c r="B1069" t="s">
        <v>755</v>
      </c>
      <c r="C1069">
        <v>1</v>
      </c>
    </row>
    <row r="1070" spans="2:12" x14ac:dyDescent="0.35">
      <c r="B1070" t="s">
        <v>756</v>
      </c>
      <c r="C1070">
        <v>1</v>
      </c>
    </row>
    <row r="1071" spans="2:12" x14ac:dyDescent="0.35">
      <c r="B1071" t="s">
        <v>757</v>
      </c>
      <c r="C1071">
        <v>1</v>
      </c>
    </row>
    <row r="1072" spans="2:12" x14ac:dyDescent="0.35">
      <c r="B1072" t="s">
        <v>947</v>
      </c>
      <c r="C1072">
        <v>1</v>
      </c>
    </row>
    <row r="1073" spans="2:12" x14ac:dyDescent="0.35">
      <c r="B1073" t="s">
        <v>20</v>
      </c>
      <c r="C1073">
        <v>1</v>
      </c>
    </row>
    <row r="1074" spans="2:12" x14ac:dyDescent="0.35">
      <c r="B1074" t="s">
        <v>758</v>
      </c>
      <c r="C1074">
        <v>1</v>
      </c>
    </row>
    <row r="1075" spans="2:12" x14ac:dyDescent="0.35">
      <c r="B1075" t="s">
        <v>7</v>
      </c>
      <c r="C1075">
        <v>1</v>
      </c>
    </row>
    <row r="1076" spans="2:12" x14ac:dyDescent="0.35">
      <c r="B1076" t="s">
        <v>759</v>
      </c>
      <c r="C1076">
        <v>1</v>
      </c>
    </row>
    <row r="1077" spans="2:12" x14ac:dyDescent="0.35">
      <c r="B1077" s="1" t="s">
        <v>760</v>
      </c>
      <c r="C1077">
        <f>SUM(C1069:C1076)</f>
        <v>8</v>
      </c>
      <c r="D1077" s="4" t="str" cm="1">
        <f t="array" ref="D1077:L1077">TRANSPOSE(B1077:B1085)</f>
        <v xml:space="preserve">IAB-RP-S11 </v>
      </c>
      <c r="E1077" t="str">
        <v xml:space="preserve">STYLE LIVING ARCHITECTS LTD (Est‐2004) </v>
      </c>
      <c r="F1077" t="str">
        <v xml:space="preserve">Office Address:  Ramna Trade Center (8th Floor), 36/7 CDA Avenue, Muradpur, Chittagong   </v>
      </c>
      <c r="G1077" t="str">
        <v xml:space="preserve">Email ID:  chairman@stylelivingbd.com  </v>
      </c>
      <c r="H1077" t="str">
        <v xml:space="preserve">Website :  www.stylelivingbd.com                                                                     Contact:+8801714050222,+8801713441449       </v>
      </c>
      <c r="I1077" t="str">
        <v>NAME OF PROPRIETOR/ PARTNER/ DIRECTOR(s) &amp; DESIGNATION:</v>
      </c>
      <c r="J1077" t="str">
        <v xml:space="preserve">Ar. Md. Mizanur Rahman (R‐097)  Chairman                 </v>
      </c>
      <c r="K1077" t="str">
        <v xml:space="preserve">Ar. Jabid Akram (A‐150)  Managing Director </v>
      </c>
      <c r="L1077" t="str">
        <v xml:space="preserve">FULL TIME TECHNICAL PERSONNEL OF THE FIRM/COMPANY: </v>
      </c>
    </row>
    <row r="1078" spans="2:12" x14ac:dyDescent="0.35">
      <c r="B1078" t="s">
        <v>761</v>
      </c>
      <c r="C1078">
        <v>1</v>
      </c>
    </row>
    <row r="1079" spans="2:12" x14ac:dyDescent="0.35">
      <c r="B1079" t="s">
        <v>762</v>
      </c>
      <c r="C1079">
        <v>1</v>
      </c>
    </row>
    <row r="1080" spans="2:12" x14ac:dyDescent="0.35">
      <c r="B1080" t="s">
        <v>763</v>
      </c>
      <c r="C1080">
        <v>1</v>
      </c>
    </row>
    <row r="1081" spans="2:12" x14ac:dyDescent="0.35">
      <c r="B1081" t="s">
        <v>764</v>
      </c>
      <c r="C1081">
        <v>1</v>
      </c>
    </row>
    <row r="1082" spans="2:12" x14ac:dyDescent="0.35">
      <c r="B1082" t="s">
        <v>5</v>
      </c>
      <c r="C1082">
        <v>1</v>
      </c>
    </row>
    <row r="1083" spans="2:12" x14ac:dyDescent="0.35">
      <c r="B1083" t="s">
        <v>765</v>
      </c>
      <c r="C1083">
        <v>1</v>
      </c>
    </row>
    <row r="1084" spans="2:12" x14ac:dyDescent="0.35">
      <c r="B1084" t="s">
        <v>766</v>
      </c>
      <c r="C1084">
        <v>1</v>
      </c>
    </row>
    <row r="1085" spans="2:12" x14ac:dyDescent="0.35">
      <c r="B1085" t="s">
        <v>7</v>
      </c>
      <c r="C1085">
        <v>1</v>
      </c>
    </row>
    <row r="1086" spans="2:12" x14ac:dyDescent="0.35">
      <c r="B1086" t="s">
        <v>767</v>
      </c>
      <c r="C1086">
        <v>1</v>
      </c>
    </row>
    <row r="1087" spans="2:12" x14ac:dyDescent="0.35">
      <c r="B1087" s="1" t="s">
        <v>768</v>
      </c>
      <c r="C1087">
        <f>SUM(C1079:C1086)</f>
        <v>8</v>
      </c>
      <c r="D1087" s="4" t="str" cm="1">
        <f t="array" ref="D1087:L1087">TRANSPOSE(B1087:B1095)</f>
        <v xml:space="preserve">IAB-RP-S12 </v>
      </c>
      <c r="E1087" t="str">
        <v xml:space="preserve">SYMBIOTIC ARCHITECTS &amp; ASSOCIATES  (Est‐2011) </v>
      </c>
      <c r="F1087" t="str">
        <v xml:space="preserve">Office Address:  Ground Floor, House‐78, Road‐18, Sector‐11, Uttara, Dhaka‐1230  </v>
      </c>
      <c r="G1087" t="str">
        <v xml:space="preserve">Email ID:  Symbiotic.aa@live.com                                                                                                    Contact: +88‐02‐8991817 </v>
      </c>
      <c r="H1087" t="str">
        <v>Website</v>
      </c>
      <c r="I1087" t="str">
        <v>NAME OF PROPRIETOR/ PARTNER/ DIRECTOR(s) &amp; DESIGNATION</v>
      </c>
      <c r="J1087" t="str">
        <v xml:space="preserve">Ar.Abul Bashar Md. Shamsuzzaman (S‐027)  Managing Partner           </v>
      </c>
      <c r="K1087" t="str">
        <v xml:space="preserve">FULL TIME TECHNICAL PERSONNEL OF THE FIRM/COMPANY: </v>
      </c>
      <c r="L1087" t="str">
        <v xml:space="preserve">IAB Member Architect  4  Architectural Graduate  6  Total   10 </v>
      </c>
    </row>
    <row r="1088" spans="2:12" x14ac:dyDescent="0.35">
      <c r="B1088" t="s">
        <v>769</v>
      </c>
      <c r="C1088">
        <v>1</v>
      </c>
    </row>
    <row r="1089" spans="2:12" x14ac:dyDescent="0.35">
      <c r="B1089" t="s">
        <v>770</v>
      </c>
      <c r="C1089">
        <v>1</v>
      </c>
    </row>
    <row r="1090" spans="2:12" x14ac:dyDescent="0.35">
      <c r="B1090" t="s">
        <v>771</v>
      </c>
      <c r="C1090">
        <v>1</v>
      </c>
    </row>
    <row r="1091" spans="2:12" x14ac:dyDescent="0.35">
      <c r="B1091" t="s">
        <v>947</v>
      </c>
      <c r="C1091">
        <v>1</v>
      </c>
    </row>
    <row r="1092" spans="2:12" x14ac:dyDescent="0.35">
      <c r="B1092" t="s">
        <v>20</v>
      </c>
      <c r="C1092">
        <v>1</v>
      </c>
    </row>
    <row r="1093" spans="2:12" x14ac:dyDescent="0.35">
      <c r="B1093" t="s">
        <v>772</v>
      </c>
      <c r="C1093">
        <v>1</v>
      </c>
    </row>
    <row r="1094" spans="2:12" x14ac:dyDescent="0.35">
      <c r="B1094" t="s">
        <v>7</v>
      </c>
      <c r="C1094">
        <v>1</v>
      </c>
    </row>
    <row r="1095" spans="2:12" x14ac:dyDescent="0.35">
      <c r="B1095" t="s">
        <v>705</v>
      </c>
      <c r="C1095">
        <v>1</v>
      </c>
    </row>
    <row r="1096" spans="2:12" x14ac:dyDescent="0.35">
      <c r="B1096" s="1" t="s">
        <v>773</v>
      </c>
      <c r="C1096">
        <f>SUM(C1088:C1095)</f>
        <v>8</v>
      </c>
      <c r="D1096" s="4" t="str" cm="1">
        <f t="array" ref="D1096:L1096">TRANSPOSE(B1096:B1104)</f>
        <v xml:space="preserve">IAB-RP-S13 </v>
      </c>
      <c r="E1096" t="str">
        <v xml:space="preserve">SYNTHESIS ARCHITECTS (Est‐1999) </v>
      </c>
      <c r="F1096" t="str">
        <v xml:space="preserve">Office Address:  House‐30, Block‐KA, Pisci Culture H/S, Shamoly, Dhaka‐1207  </v>
      </c>
      <c r="G1096" t="str">
        <v xml:space="preserve">Email ID:  synthesisarchitectsbd@gmail.com, synthesis_arch@yahoo.com </v>
      </c>
      <c r="H1096" t="str">
        <v xml:space="preserve">Contact: +88‐02‐9124105,9124638,8141642 </v>
      </c>
      <c r="I1096" t="str">
        <v>NAME OF PROPRIETOR/ PARTNER/ DIRECTOR(s) &amp; DESIGNATION</v>
      </c>
      <c r="J1096" t="str">
        <v xml:space="preserve">Ar. Patrick D’Rozario (R‐135)  Partner </v>
      </c>
      <c r="K1096" t="str">
        <v xml:space="preserve">   </v>
      </c>
      <c r="L1096" t="str">
        <v xml:space="preserve">FULL TIME TECHNICAL PERSONNEL OF THE FIRM/COMPANY: </v>
      </c>
    </row>
    <row r="1097" spans="2:12" x14ac:dyDescent="0.35">
      <c r="B1097" t="s">
        <v>774</v>
      </c>
      <c r="C1097">
        <v>1</v>
      </c>
    </row>
    <row r="1098" spans="2:12" x14ac:dyDescent="0.35">
      <c r="B1098" t="s">
        <v>775</v>
      </c>
      <c r="C1098">
        <v>1</v>
      </c>
    </row>
    <row r="1099" spans="2:12" x14ac:dyDescent="0.35">
      <c r="B1099" t="s">
        <v>776</v>
      </c>
      <c r="C1099">
        <v>1</v>
      </c>
    </row>
    <row r="1100" spans="2:12" x14ac:dyDescent="0.35">
      <c r="B1100" t="s">
        <v>777</v>
      </c>
      <c r="C1100">
        <v>1</v>
      </c>
    </row>
    <row r="1101" spans="2:12" x14ac:dyDescent="0.35">
      <c r="B1101" t="s">
        <v>20</v>
      </c>
      <c r="C1101">
        <v>1</v>
      </c>
    </row>
    <row r="1102" spans="2:12" x14ac:dyDescent="0.35">
      <c r="B1102" t="s">
        <v>778</v>
      </c>
      <c r="C1102">
        <v>1</v>
      </c>
    </row>
    <row r="1103" spans="2:12" x14ac:dyDescent="0.35">
      <c r="B1103" t="s">
        <v>779</v>
      </c>
      <c r="C1103">
        <v>1</v>
      </c>
    </row>
    <row r="1104" spans="2:12" x14ac:dyDescent="0.35">
      <c r="B1104" t="s">
        <v>7</v>
      </c>
      <c r="C1104">
        <v>1</v>
      </c>
    </row>
    <row r="1105" spans="2:12" x14ac:dyDescent="0.35">
      <c r="B1105" t="s">
        <v>780</v>
      </c>
      <c r="C1105">
        <v>1</v>
      </c>
    </row>
    <row r="1106" spans="2:12" x14ac:dyDescent="0.35">
      <c r="B1106" s="1" t="s">
        <v>781</v>
      </c>
      <c r="C1106">
        <f>SUM(C1098:C1105)</f>
        <v>8</v>
      </c>
      <c r="D1106" s="4" t="str" cm="1">
        <f t="array" ref="D1106:L1106">TRANSPOSE(B1106:B1114)</f>
        <v xml:space="preserve">IAB-RP-S14 </v>
      </c>
      <c r="E1106" t="str">
        <v xml:space="preserve">S &amp; ASSOCIATES (Est‐2009) </v>
      </c>
      <c r="F1106" t="str">
        <v xml:space="preserve">Office Address:  44/7‐A,B, 1st Floor, Suite‐03, West Panthapoth, Dhaka  </v>
      </c>
      <c r="G1106" t="str">
        <v xml:space="preserve">Email ID:  sabd5200@gmail.com                                                                                                 Contact: +8801730303421 </v>
      </c>
      <c r="H1106" t="str">
        <v>Website</v>
      </c>
      <c r="I1106" t="str">
        <v>NAME OF PROPRIETOR/ PARTNER/ DIRECTOR(s) &amp; DESIGNATION</v>
      </c>
      <c r="J1106" t="str">
        <v>Ar. Md. Raisul Rafi Shaon (S‐089)  CEO &amp; Sr. Architect</v>
      </c>
      <c r="K1106" t="str">
        <v xml:space="preserve">FULL TIME ARCHITECTURAL PERSONNEL OF THE FIRM/COMPANY: </v>
      </c>
      <c r="L1106" t="str">
        <v xml:space="preserve">IAB Member Architect  2  Architectural Graduate  1  Total   3 </v>
      </c>
    </row>
    <row r="1107" spans="2:12" x14ac:dyDescent="0.35">
      <c r="B1107" t="s">
        <v>782</v>
      </c>
      <c r="C1107">
        <v>1</v>
      </c>
    </row>
    <row r="1108" spans="2:12" x14ac:dyDescent="0.35">
      <c r="B1108" t="s">
        <v>783</v>
      </c>
      <c r="C1108">
        <v>1</v>
      </c>
    </row>
    <row r="1109" spans="2:12" x14ac:dyDescent="0.35">
      <c r="B1109" t="s">
        <v>784</v>
      </c>
      <c r="C1109">
        <v>1</v>
      </c>
    </row>
    <row r="1110" spans="2:12" x14ac:dyDescent="0.35">
      <c r="B1110" t="s">
        <v>947</v>
      </c>
      <c r="C1110">
        <v>1</v>
      </c>
    </row>
    <row r="1111" spans="2:12" x14ac:dyDescent="0.35">
      <c r="B1111" t="s">
        <v>20</v>
      </c>
      <c r="C1111">
        <v>1</v>
      </c>
    </row>
    <row r="1112" spans="2:12" x14ac:dyDescent="0.35">
      <c r="B1112" t="s">
        <v>785</v>
      </c>
      <c r="C1112">
        <v>1</v>
      </c>
    </row>
    <row r="1113" spans="2:12" x14ac:dyDescent="0.35">
      <c r="B1113" t="s">
        <v>102</v>
      </c>
      <c r="C1113">
        <v>1</v>
      </c>
    </row>
    <row r="1114" spans="2:12" x14ac:dyDescent="0.35">
      <c r="B1114" t="s">
        <v>272</v>
      </c>
      <c r="C1114">
        <v>1</v>
      </c>
    </row>
    <row r="1115" spans="2:12" x14ac:dyDescent="0.35">
      <c r="B1115" s="1" t="s">
        <v>786</v>
      </c>
      <c r="C1115">
        <f>SUM(C1107:C1114)</f>
        <v>8</v>
      </c>
      <c r="D1115" s="4" t="str" cm="1">
        <f t="array" ref="D1115:L1115">TRANSPOSE(B1115:B1123)</f>
        <v xml:space="preserve">IAB-RP-S15 </v>
      </c>
      <c r="E1115" t="str">
        <v xml:space="preserve">SHATOTTO ARCHITECTURE FOR GREEN LIVING (Est‐1995) </v>
      </c>
      <c r="F1115" t="str">
        <v xml:space="preserve">Office Address:  House‐1/11, 2nd Floor, Iqbal Road, Mohammadpur, Dhaka‐1209  </v>
      </c>
      <c r="G1115" t="str">
        <v xml:space="preserve">Email ID:  shatotto@gmail.com    </v>
      </c>
      <c r="H1115" t="str">
        <v xml:space="preserve">Website :   www.shatottogreen.com                                     Contact: +88‐02‐8119702, +8801711641175 </v>
      </c>
      <c r="I1115" t="str">
        <v>NAME OF PROPRIETOR/ PARTNER/ DIRECTOR(s) &amp; DESIGNATION</v>
      </c>
      <c r="J1115" t="str">
        <v xml:space="preserve">Ar. Md. Rafiq Azam (A‐055)  Principal Architect  </v>
      </c>
      <c r="K1115" t="str">
        <v xml:space="preserve">FULL TIME ARCHITECTURAL PERSONNEL OF THE FIRM/COMPANY: </v>
      </c>
      <c r="L1115" t="str">
        <v xml:space="preserve">IAB Member Architect  9  Architectural Graduate  5  Total   14 </v>
      </c>
    </row>
    <row r="1116" spans="2:12" x14ac:dyDescent="0.35">
      <c r="B1116" t="s">
        <v>787</v>
      </c>
      <c r="C1116">
        <v>1</v>
      </c>
    </row>
    <row r="1117" spans="2:12" x14ac:dyDescent="0.35">
      <c r="B1117" t="s">
        <v>788</v>
      </c>
      <c r="C1117">
        <v>1</v>
      </c>
    </row>
    <row r="1118" spans="2:12" x14ac:dyDescent="0.35">
      <c r="B1118" t="s">
        <v>789</v>
      </c>
      <c r="C1118">
        <v>1</v>
      </c>
    </row>
    <row r="1119" spans="2:12" x14ac:dyDescent="0.35">
      <c r="B1119" t="s">
        <v>790</v>
      </c>
      <c r="C1119">
        <v>1</v>
      </c>
    </row>
    <row r="1120" spans="2:12" x14ac:dyDescent="0.35">
      <c r="B1120" t="s">
        <v>20</v>
      </c>
      <c r="C1120">
        <v>1</v>
      </c>
    </row>
    <row r="1121" spans="2:12" x14ac:dyDescent="0.35">
      <c r="B1121" t="s">
        <v>791</v>
      </c>
      <c r="C1121">
        <v>1</v>
      </c>
    </row>
    <row r="1122" spans="2:12" x14ac:dyDescent="0.35">
      <c r="B1122" t="s">
        <v>102</v>
      </c>
      <c r="C1122">
        <v>1</v>
      </c>
    </row>
    <row r="1123" spans="2:12" x14ac:dyDescent="0.35">
      <c r="B1123" t="s">
        <v>792</v>
      </c>
      <c r="C1123">
        <v>1</v>
      </c>
    </row>
    <row r="1124" spans="2:12" x14ac:dyDescent="0.35">
      <c r="B1124" s="1" t="s">
        <v>793</v>
      </c>
      <c r="C1124">
        <f>SUM(C1116:C1123)</f>
        <v>8</v>
      </c>
      <c r="D1124" s="4" t="str" cm="1">
        <f t="array" ref="D1124:L1124">TRANSPOSE(B1124:B1132)</f>
        <v xml:space="preserve">IAB-RP-S16 </v>
      </c>
      <c r="E1124" t="str">
        <v xml:space="preserve">SPACE ARCHITECTS, ENGINEERS, PLANNERS (Est‐2011) </v>
      </c>
      <c r="F1124" t="str">
        <v xml:space="preserve">Office Address:  House#407 (5‐A), Road#29, New DOHS, Mohakhali, Dhaka 1206 </v>
      </c>
      <c r="G1124" t="str">
        <v xml:space="preserve">Email ID:  fawad_hyder@yahoo.com                                                                  Contact: +88‐02‐9840245, +8801979873387 </v>
      </c>
      <c r="H1124" t="str">
        <v xml:space="preserve">info@spacearcht.com                  </v>
      </c>
      <c r="I1124" t="str">
        <v xml:space="preserve">Website :  www.spacearcht.com </v>
      </c>
      <c r="J1124" t="str">
        <v>NAME OF PROPRIETOR/ PARTNER/ DIRECTOR(s) &amp; DESIGNATION:</v>
      </c>
      <c r="K1124" t="str">
        <v xml:space="preserve">Ar. D.S. Fawad Hyder (H‐056)  Proprietor             </v>
      </c>
      <c r="L1124" t="str">
        <v xml:space="preserve">FULL TIME ARCHITECTURAL PERSONNEL OF THE FIRM/COMPANY: </v>
      </c>
    </row>
    <row r="1125" spans="2:12" x14ac:dyDescent="0.35">
      <c r="B1125" t="s">
        <v>794</v>
      </c>
      <c r="C1125">
        <v>1</v>
      </c>
    </row>
    <row r="1126" spans="2:12" x14ac:dyDescent="0.35">
      <c r="B1126" t="s">
        <v>795</v>
      </c>
      <c r="C1126">
        <v>1</v>
      </c>
    </row>
    <row r="1127" spans="2:12" x14ac:dyDescent="0.35">
      <c r="B1127" t="s">
        <v>796</v>
      </c>
      <c r="C1127">
        <v>1</v>
      </c>
    </row>
    <row r="1128" spans="2:12" x14ac:dyDescent="0.35">
      <c r="B1128" t="s">
        <v>797</v>
      </c>
      <c r="C1128">
        <v>1</v>
      </c>
    </row>
    <row r="1129" spans="2:12" x14ac:dyDescent="0.35">
      <c r="B1129" t="s">
        <v>798</v>
      </c>
      <c r="C1129">
        <v>1</v>
      </c>
    </row>
    <row r="1130" spans="2:12" x14ac:dyDescent="0.35">
      <c r="B1130" t="s">
        <v>5</v>
      </c>
      <c r="C1130">
        <v>1</v>
      </c>
    </row>
    <row r="1131" spans="2:12" x14ac:dyDescent="0.35">
      <c r="B1131" t="s">
        <v>799</v>
      </c>
      <c r="C1131">
        <v>1</v>
      </c>
    </row>
    <row r="1132" spans="2:12" x14ac:dyDescent="0.35">
      <c r="B1132" t="s">
        <v>102</v>
      </c>
      <c r="C1132">
        <v>1</v>
      </c>
    </row>
    <row r="1133" spans="2:12" x14ac:dyDescent="0.35">
      <c r="B1133" t="s">
        <v>253</v>
      </c>
      <c r="C1133">
        <v>1</v>
      </c>
    </row>
    <row r="1134" spans="2:12" x14ac:dyDescent="0.35">
      <c r="B1134" s="1" t="s">
        <v>800</v>
      </c>
      <c r="C1134">
        <f>SUM(C1126:C1133)</f>
        <v>8</v>
      </c>
      <c r="D1134" s="4" t="str" cm="1">
        <f t="array" ref="D1134:L1134">TRANSPOSE(B1134:B1142)</f>
        <v xml:space="preserve">IAB-RP-S17 </v>
      </c>
      <c r="E1134" t="str">
        <v xml:space="preserve">STHAPOTIK (Est‐2006) </v>
      </c>
      <c r="F1134" t="str">
        <v xml:space="preserve">Office Address:  House‐8/2, 1st Floor, Block‐D, Lalmatia, Dhaka </v>
      </c>
      <c r="G1134" t="str">
        <v xml:space="preserve">Email ID:  sthapotik_arch@yahoo.com  </v>
      </c>
      <c r="H1134" t="str">
        <v xml:space="preserve">Website :   www.sthapotik.com                                                                                    Contact: +8801713039777 </v>
      </c>
      <c r="I1134" t="str">
        <v>NAME OF PROPRIETOR/ PARTNER/ DIRECTOR(s) &amp; DESIGNATION</v>
      </c>
      <c r="J1134" t="str">
        <v>Ar. Sharif Uddin Ahammed (A‐137)  Proprietor</v>
      </c>
      <c r="K1134" t="str">
        <v xml:space="preserve">FULL TIME ARCHITECTURAL PERSONNEL OF THE FIRM/COMPANY: </v>
      </c>
      <c r="L1134" t="str">
        <v xml:space="preserve">IAB Member Architect  5  Architectural Graduate  2  Total   7 </v>
      </c>
    </row>
    <row r="1135" spans="2:12" x14ac:dyDescent="0.35">
      <c r="B1135" t="s">
        <v>801</v>
      </c>
      <c r="C1135">
        <v>1</v>
      </c>
    </row>
    <row r="1136" spans="2:12" x14ac:dyDescent="0.35">
      <c r="B1136" t="s">
        <v>802</v>
      </c>
      <c r="C1136">
        <v>1</v>
      </c>
    </row>
    <row r="1137" spans="2:12" x14ac:dyDescent="0.35">
      <c r="B1137" t="s">
        <v>803</v>
      </c>
      <c r="C1137">
        <v>1</v>
      </c>
    </row>
    <row r="1138" spans="2:12" x14ac:dyDescent="0.35">
      <c r="B1138" t="s">
        <v>804</v>
      </c>
      <c r="C1138">
        <v>1</v>
      </c>
    </row>
    <row r="1139" spans="2:12" x14ac:dyDescent="0.35">
      <c r="B1139" t="s">
        <v>20</v>
      </c>
      <c r="C1139">
        <v>1</v>
      </c>
    </row>
    <row r="1140" spans="2:12" x14ac:dyDescent="0.35">
      <c r="B1140" t="s">
        <v>805</v>
      </c>
      <c r="C1140">
        <v>1</v>
      </c>
    </row>
    <row r="1141" spans="2:12" x14ac:dyDescent="0.35">
      <c r="B1141" t="s">
        <v>102</v>
      </c>
      <c r="C1141">
        <v>1</v>
      </c>
    </row>
    <row r="1142" spans="2:12" x14ac:dyDescent="0.35">
      <c r="B1142" t="s">
        <v>806</v>
      </c>
      <c r="C1142">
        <v>1</v>
      </c>
    </row>
    <row r="1143" spans="2:12" x14ac:dyDescent="0.35">
      <c r="B1143" s="1" t="s">
        <v>807</v>
      </c>
      <c r="C1143">
        <f>SUM(C1135:C1142)</f>
        <v>8</v>
      </c>
      <c r="D1143" s="4" t="str" cm="1">
        <f t="array" ref="D1143:L1143">TRANSPOSE(B1143:B1151)</f>
        <v xml:space="preserve">IAB-RP-S18 </v>
      </c>
      <c r="E1143" t="str">
        <v xml:space="preserve">STUDIO DHAKA ARCHITECTS (Est‐2017) </v>
      </c>
      <c r="F1143" t="str">
        <v xml:space="preserve">Office Address:  44, Rabindra Sharani Road, Sector‐7, Uttara Model Town, Dhaka‐1230 </v>
      </c>
      <c r="G1143" t="str">
        <v xml:space="preserve">Email ID:  studio.dhaka.architects@gmail.com   </v>
      </c>
      <c r="H1143" t="str">
        <v xml:space="preserve">Website :   www.studiodhakaarchitects.com                                Contact: +8801534355957 </v>
      </c>
      <c r="I1143" t="str">
        <v>NAME OF PROPRIETOR/ PARTNER/ DIRECTOR(s) &amp; DESIGNATION</v>
      </c>
      <c r="J1143" t="str">
        <v xml:space="preserve">Ar. Tarek Md. Saidul Islam (I‐081)  Principal Architect         </v>
      </c>
      <c r="K1143" t="str">
        <v xml:space="preserve">FULL TIME ARCHITECTURAL PERSONNEL OF THE FIRM/COMPANY: </v>
      </c>
      <c r="L1143" t="str">
        <v xml:space="preserve">IAB Member Architect  2  Architectural Graduate  1  Total   3 </v>
      </c>
    </row>
    <row r="1144" spans="2:12" x14ac:dyDescent="0.35">
      <c r="B1144" t="s">
        <v>808</v>
      </c>
      <c r="C1144">
        <v>1</v>
      </c>
    </row>
    <row r="1145" spans="2:12" x14ac:dyDescent="0.35">
      <c r="B1145" t="s">
        <v>809</v>
      </c>
      <c r="C1145">
        <v>1</v>
      </c>
    </row>
    <row r="1146" spans="2:12" x14ac:dyDescent="0.35">
      <c r="B1146" t="s">
        <v>810</v>
      </c>
      <c r="C1146">
        <v>1</v>
      </c>
    </row>
    <row r="1147" spans="2:12" x14ac:dyDescent="0.35">
      <c r="B1147" t="s">
        <v>811</v>
      </c>
      <c r="C1147">
        <v>1</v>
      </c>
    </row>
    <row r="1148" spans="2:12" x14ac:dyDescent="0.35">
      <c r="B1148" t="s">
        <v>20</v>
      </c>
      <c r="C1148">
        <v>1</v>
      </c>
    </row>
    <row r="1149" spans="2:12" x14ac:dyDescent="0.35">
      <c r="B1149" t="s">
        <v>812</v>
      </c>
      <c r="C1149">
        <v>1</v>
      </c>
    </row>
    <row r="1150" spans="2:12" x14ac:dyDescent="0.35">
      <c r="B1150" t="s">
        <v>102</v>
      </c>
      <c r="C1150">
        <v>1</v>
      </c>
    </row>
    <row r="1151" spans="2:12" x14ac:dyDescent="0.35">
      <c r="B1151" t="s">
        <v>272</v>
      </c>
      <c r="C1151">
        <v>1</v>
      </c>
    </row>
    <row r="1152" spans="2:12" x14ac:dyDescent="0.35">
      <c r="B1152" s="1" t="s">
        <v>813</v>
      </c>
      <c r="C1152">
        <f>SUM(C1144:C1151)</f>
        <v>8</v>
      </c>
      <c r="D1152" s="4" t="str" cm="1">
        <f t="array" ref="D1152:L1152">TRANSPOSE(B1152:B1160)</f>
        <v xml:space="preserve">IAB-RP-S19 </v>
      </c>
      <c r="E1152" t="str">
        <v xml:space="preserve">STUDIO DHAKA LIMITED. (Est‐2016) </v>
      </c>
      <c r="F1152" t="str">
        <v xml:space="preserve">Office Address:  House‐91/1, Road‐11/A, Dhanmondi R/A, Dhaka‐1205 </v>
      </c>
      <c r="G1152" t="str">
        <v xml:space="preserve">Email ID:  studiodhakaltd@gmail.com                    </v>
      </c>
      <c r="H1152" t="str">
        <v xml:space="preserve">Website :  www.studiodhaka.com                                                                                               Contact: +8801711335635 </v>
      </c>
      <c r="I1152" t="str">
        <v>NAME OF PROPRIETOR/ PARTNER/ DIRECTOR(s) &amp; DESIGNATION</v>
      </c>
      <c r="J1152" t="str">
        <v>Ar. Muhammad Moniruzzaman (M‐086)  Managing Director</v>
      </c>
      <c r="K1152" t="str">
        <v xml:space="preserve">FULL TIME ARCHITECTURAL PERSONNEL OF THE FIRM/COMPANY: </v>
      </c>
      <c r="L1152" t="str">
        <v xml:space="preserve">IAB Member Architect  4  Architectural Graduate  7  Total   11 </v>
      </c>
    </row>
    <row r="1153" spans="2:12" x14ac:dyDescent="0.35">
      <c r="B1153" t="s">
        <v>814</v>
      </c>
      <c r="C1153">
        <v>1</v>
      </c>
    </row>
    <row r="1154" spans="2:12" x14ac:dyDescent="0.35">
      <c r="B1154" t="s">
        <v>815</v>
      </c>
      <c r="C1154">
        <v>1</v>
      </c>
    </row>
    <row r="1155" spans="2:12" x14ac:dyDescent="0.35">
      <c r="B1155" t="s">
        <v>816</v>
      </c>
      <c r="C1155">
        <v>1</v>
      </c>
    </row>
    <row r="1156" spans="2:12" x14ac:dyDescent="0.35">
      <c r="B1156" t="s">
        <v>817</v>
      </c>
      <c r="C1156">
        <v>1</v>
      </c>
    </row>
    <row r="1157" spans="2:12" x14ac:dyDescent="0.35">
      <c r="B1157" t="s">
        <v>20</v>
      </c>
      <c r="C1157">
        <v>1</v>
      </c>
    </row>
    <row r="1158" spans="2:12" x14ac:dyDescent="0.35">
      <c r="B1158" t="s">
        <v>818</v>
      </c>
      <c r="C1158">
        <v>1</v>
      </c>
    </row>
    <row r="1159" spans="2:12" x14ac:dyDescent="0.35">
      <c r="B1159" t="s">
        <v>102</v>
      </c>
      <c r="C1159">
        <v>1</v>
      </c>
    </row>
    <row r="1160" spans="2:12" x14ac:dyDescent="0.35">
      <c r="B1160" t="s">
        <v>819</v>
      </c>
      <c r="C1160">
        <v>1</v>
      </c>
    </row>
    <row r="1161" spans="2:12" x14ac:dyDescent="0.35">
      <c r="B1161" s="1" t="s">
        <v>820</v>
      </c>
      <c r="C1161">
        <f>SUM(C1153:C1160)</f>
        <v>8</v>
      </c>
      <c r="D1161" s="4" t="str" cm="1">
        <f t="array" ref="D1161:L1161">TRANSPOSE(B1161:B1169)</f>
        <v xml:space="preserve">IAB-RP-S20 </v>
      </c>
      <c r="E1161" t="str">
        <v xml:space="preserve">SYSTEM ARCHITECTS (Est‐2001) </v>
      </c>
      <c r="F1161" t="str">
        <v xml:space="preserve">Office Address:  House‐31, [Celeste], Unit‐A2, Road‐20, Block‐K, Banani, Dhaka‐1213  </v>
      </c>
      <c r="G1161" t="str">
        <v xml:space="preserve">Email ID:  nirjhar@systemarchitectsbd.com    </v>
      </c>
      <c r="H1161" t="str">
        <v xml:space="preserve">Website :  www.systemarchitectsbd.com                                                           Contact: +88‐02‐9843303, +88‐02‐9842193 </v>
      </c>
      <c r="I1161" t="str">
        <v>NAME OF PROPRIETOR/ PARTNER/ DIRECTOR(s) &amp; DESIGNATION</v>
      </c>
      <c r="J1161" t="str">
        <v xml:space="preserve">Ar. Enamul Karim (K‐058)  Principal Architect &amp; CEO   </v>
      </c>
      <c r="K1161" t="str">
        <v xml:space="preserve">FULL TIME ARCHITECTURAL PERSONNEL OF THE FIRM/COMPANY: </v>
      </c>
      <c r="L1161" t="str">
        <v xml:space="preserve">IAB Member Architect  4  Architectural Graduate  9  Total   13 </v>
      </c>
    </row>
    <row r="1162" spans="2:12" x14ac:dyDescent="0.35">
      <c r="B1162" t="s">
        <v>821</v>
      </c>
      <c r="C1162">
        <v>1</v>
      </c>
    </row>
    <row r="1163" spans="2:12" x14ac:dyDescent="0.35">
      <c r="B1163" t="s">
        <v>822</v>
      </c>
      <c r="C1163">
        <v>1</v>
      </c>
    </row>
    <row r="1164" spans="2:12" x14ac:dyDescent="0.35">
      <c r="B1164" t="s">
        <v>823</v>
      </c>
      <c r="C1164">
        <v>1</v>
      </c>
    </row>
    <row r="1165" spans="2:12" x14ac:dyDescent="0.35">
      <c r="B1165" t="s">
        <v>824</v>
      </c>
      <c r="C1165">
        <v>1</v>
      </c>
    </row>
    <row r="1166" spans="2:12" x14ac:dyDescent="0.35">
      <c r="B1166" t="s">
        <v>20</v>
      </c>
      <c r="C1166">
        <v>1</v>
      </c>
    </row>
    <row r="1167" spans="2:12" x14ac:dyDescent="0.35">
      <c r="B1167" t="s">
        <v>825</v>
      </c>
      <c r="C1167">
        <v>1</v>
      </c>
    </row>
    <row r="1168" spans="2:12" x14ac:dyDescent="0.35">
      <c r="B1168" t="s">
        <v>102</v>
      </c>
      <c r="C1168">
        <v>1</v>
      </c>
    </row>
    <row r="1169" spans="2:12" x14ac:dyDescent="0.35">
      <c r="B1169" t="s">
        <v>826</v>
      </c>
      <c r="C1169">
        <v>1</v>
      </c>
    </row>
    <row r="1170" spans="2:12" x14ac:dyDescent="0.35">
      <c r="B1170" s="1" t="s">
        <v>827</v>
      </c>
      <c r="C1170">
        <f>SUM(C1162:C1169)</f>
        <v>8</v>
      </c>
      <c r="D1170" s="4" t="str" cm="1">
        <f t="array" ref="D1170:L1170">TRANSPOSE(B1170:B1178)</f>
        <v xml:space="preserve">IAB-RP-S21 </v>
      </c>
      <c r="E1170" t="str">
        <v xml:space="preserve">SILVERBRICKS (Est‐2008) </v>
      </c>
      <c r="F1170" t="str">
        <v xml:space="preserve">Office Address:  3rd Floor, IEB Bhaban, S.S Khaled Road, Chattogram </v>
      </c>
      <c r="G1170" t="str">
        <v xml:space="preserve">Email ID:  info@silverbricksbd.com                                                                                           Contact: +88‐01714084433 </v>
      </c>
      <c r="H1170" t="str">
        <v xml:space="preserve">Website :   </v>
      </c>
      <c r="I1170" t="str">
        <v>NAME OF PROPRIETOR/ PARTNER/ DIRECTOR(s) &amp; DESIGNATION</v>
      </c>
      <c r="J1170" t="str">
        <v xml:space="preserve">Ar. Mohammad Asaduzzaman Chowdhury (C‐040)  Managing Partner </v>
      </c>
      <c r="K1170" t="str">
        <v xml:space="preserve">Ar. Aniket Chowdhury (C‐066)  Partner </v>
      </c>
      <c r="L1170" t="str">
        <v xml:space="preserve">FULL TIME ARCHITECTURAL PERSONNEL OF THE FIRM/COMPANY: </v>
      </c>
    </row>
    <row r="1171" spans="2:12" x14ac:dyDescent="0.35">
      <c r="B1171" t="s">
        <v>828</v>
      </c>
      <c r="C1171">
        <v>1</v>
      </c>
    </row>
    <row r="1172" spans="2:12" x14ac:dyDescent="0.35">
      <c r="B1172" t="s">
        <v>829</v>
      </c>
      <c r="C1172">
        <v>1</v>
      </c>
    </row>
    <row r="1173" spans="2:12" x14ac:dyDescent="0.35">
      <c r="B1173" t="s">
        <v>830</v>
      </c>
      <c r="C1173">
        <v>1</v>
      </c>
    </row>
    <row r="1174" spans="2:12" x14ac:dyDescent="0.35">
      <c r="B1174" t="s">
        <v>270</v>
      </c>
      <c r="C1174">
        <v>1</v>
      </c>
    </row>
    <row r="1175" spans="2:12" x14ac:dyDescent="0.35">
      <c r="B1175" t="s">
        <v>20</v>
      </c>
      <c r="C1175">
        <v>1</v>
      </c>
    </row>
    <row r="1176" spans="2:12" x14ac:dyDescent="0.35">
      <c r="B1176" t="s">
        <v>831</v>
      </c>
      <c r="C1176">
        <v>1</v>
      </c>
    </row>
    <row r="1177" spans="2:12" x14ac:dyDescent="0.35">
      <c r="B1177" t="s">
        <v>832</v>
      </c>
      <c r="C1177">
        <v>1</v>
      </c>
    </row>
    <row r="1178" spans="2:12" x14ac:dyDescent="0.35">
      <c r="B1178" t="s">
        <v>102</v>
      </c>
      <c r="C1178">
        <v>1</v>
      </c>
    </row>
    <row r="1179" spans="2:12" x14ac:dyDescent="0.35">
      <c r="B1179" t="s">
        <v>833</v>
      </c>
      <c r="C1179">
        <v>1</v>
      </c>
    </row>
    <row r="1180" spans="2:12" x14ac:dyDescent="0.35">
      <c r="B1180" s="1" t="s">
        <v>834</v>
      </c>
      <c r="C1180">
        <f>SUM(C1172:C1179)</f>
        <v>8</v>
      </c>
      <c r="D1180" s="4" t="str" cm="1">
        <f t="array" ref="D1180:L1180">TRANSPOSE(B1180:B1188)</f>
        <v xml:space="preserve">IAB-RP-S22 </v>
      </c>
      <c r="E1180" t="str">
        <v>STUDIO MORPHOGENESIS LTD. (Est‐2014)</v>
      </c>
      <c r="F1180" t="str">
        <v>Office Address:  Suite‐2D, House‐11, Road‐14, Gulshan‐1, Dhaka‐1212</v>
      </c>
      <c r="G1180" t="str">
        <v xml:space="preserve">Email ID:  design@studiomorphogenesis.com Contact: +88 01723819678  +88 02 9858862 </v>
      </c>
      <c r="H1180" t="str">
        <v xml:space="preserve">Website:   www.studiomorphogenesis.com </v>
      </c>
      <c r="I1180" t="str">
        <v>NAME OF PROPRIETOR/ PARTNER/ DIRECTOR(s) &amp; DESIGNATION</v>
      </c>
      <c r="J1180" t="str">
        <v>Ar. Shahla Karim Kabir (K‐050)</v>
      </c>
      <c r="K1180" t="str">
        <v xml:space="preserve">Ar. Minhaz Bin Gaffar (G‐009) </v>
      </c>
      <c r="L1180" t="str">
        <v xml:space="preserve">FULL TIME ARCHITECTURAL PERSONNEL OF THE FIRM/COMPANY: </v>
      </c>
    </row>
    <row r="1181" spans="2:12" x14ac:dyDescent="0.35">
      <c r="B1181" t="s">
        <v>835</v>
      </c>
      <c r="C1181">
        <v>1</v>
      </c>
    </row>
    <row r="1182" spans="2:12" x14ac:dyDescent="0.35">
      <c r="B1182" t="s">
        <v>836</v>
      </c>
      <c r="C1182">
        <v>1</v>
      </c>
    </row>
    <row r="1183" spans="2:12" x14ac:dyDescent="0.35">
      <c r="B1183" t="s">
        <v>837</v>
      </c>
      <c r="C1183">
        <v>1</v>
      </c>
    </row>
    <row r="1184" spans="2:12" x14ac:dyDescent="0.35">
      <c r="B1184" t="s">
        <v>838</v>
      </c>
      <c r="C1184">
        <v>1</v>
      </c>
    </row>
    <row r="1185" spans="2:12" x14ac:dyDescent="0.35">
      <c r="B1185" t="s">
        <v>20</v>
      </c>
      <c r="C1185">
        <v>1</v>
      </c>
    </row>
    <row r="1186" spans="2:12" x14ac:dyDescent="0.35">
      <c r="B1186" t="s">
        <v>839</v>
      </c>
      <c r="C1186">
        <v>1</v>
      </c>
    </row>
    <row r="1187" spans="2:12" x14ac:dyDescent="0.35">
      <c r="B1187" t="s">
        <v>840</v>
      </c>
      <c r="C1187">
        <v>1</v>
      </c>
    </row>
    <row r="1188" spans="2:12" x14ac:dyDescent="0.35">
      <c r="B1188" t="s">
        <v>102</v>
      </c>
      <c r="C1188">
        <v>1</v>
      </c>
    </row>
    <row r="1189" spans="2:12" x14ac:dyDescent="0.35">
      <c r="B1189" t="s">
        <v>382</v>
      </c>
      <c r="C1189">
        <v>1</v>
      </c>
    </row>
    <row r="1190" spans="2:12" x14ac:dyDescent="0.35">
      <c r="B1190" s="1" t="s">
        <v>841</v>
      </c>
      <c r="C1190">
        <f>SUM(C1182:C1189)</f>
        <v>8</v>
      </c>
      <c r="D1190" s="4" t="str" cm="1">
        <f t="array" ref="D1190:L1190">TRANSPOSE(B1190:B1198)</f>
        <v xml:space="preserve">IAB-RP-T01 </v>
      </c>
      <c r="E1190" t="str">
        <v>THE DESIGNERS (Est‐2001)</v>
      </c>
      <c r="F1190" t="str">
        <v xml:space="preserve">Office Address: House‐431, Road‐30, DOHS, Mohakhali, Dhaka‐1206  </v>
      </c>
      <c r="G1190" t="str">
        <v>Email ID: malikshaheen@yahoo.com                                                                                              Contact: +88‐02‐9850798</v>
      </c>
      <c r="H1190" t="str">
        <v>Website</v>
      </c>
      <c r="I1190" t="str">
        <v>NAME OF PROPRIETOR/ PARTNER/ DIRECTOR(s) &amp; DESIGNATION</v>
      </c>
      <c r="J1190" t="str">
        <v xml:space="preserve">Ar. Shaheen Malik (M‐009) CEO            </v>
      </c>
      <c r="K1190" t="str">
        <v>FULL TIME TECHNICAL PERSONNEL OF THE FIRM/COMPANY:</v>
      </c>
      <c r="L1190" t="str">
        <v>IAB Member Architect 1 Architectural Graduate 4 Total   5</v>
      </c>
    </row>
    <row r="1191" spans="2:12" x14ac:dyDescent="0.35">
      <c r="B1191" t="s">
        <v>842</v>
      </c>
      <c r="C1191">
        <v>1</v>
      </c>
    </row>
    <row r="1192" spans="2:12" x14ac:dyDescent="0.35">
      <c r="B1192" t="s">
        <v>843</v>
      </c>
      <c r="C1192">
        <v>1</v>
      </c>
    </row>
    <row r="1193" spans="2:12" x14ac:dyDescent="0.35">
      <c r="B1193" t="s">
        <v>844</v>
      </c>
      <c r="C1193">
        <v>1</v>
      </c>
    </row>
    <row r="1194" spans="2:12" x14ac:dyDescent="0.35">
      <c r="B1194" t="s">
        <v>947</v>
      </c>
      <c r="C1194">
        <v>1</v>
      </c>
    </row>
    <row r="1195" spans="2:12" x14ac:dyDescent="0.35">
      <c r="B1195" t="s">
        <v>20</v>
      </c>
      <c r="C1195">
        <v>1</v>
      </c>
    </row>
    <row r="1196" spans="2:12" x14ac:dyDescent="0.35">
      <c r="B1196" t="s">
        <v>845</v>
      </c>
      <c r="C1196">
        <v>1</v>
      </c>
    </row>
    <row r="1197" spans="2:12" x14ac:dyDescent="0.35">
      <c r="B1197" t="s">
        <v>395</v>
      </c>
      <c r="C1197">
        <v>1</v>
      </c>
    </row>
    <row r="1198" spans="2:12" x14ac:dyDescent="0.35">
      <c r="B1198" t="s">
        <v>846</v>
      </c>
      <c r="C1198">
        <v>1</v>
      </c>
    </row>
    <row r="1199" spans="2:12" x14ac:dyDescent="0.35">
      <c r="B1199" s="1" t="s">
        <v>847</v>
      </c>
      <c r="C1199">
        <f>SUM(C1191:C1198)</f>
        <v>8</v>
      </c>
      <c r="D1199" s="4" t="str" cm="1">
        <f t="array" ref="D1199:L1199">TRANSPOSE(B1199:B1207)</f>
        <v xml:space="preserve">IAB-RP-T02 </v>
      </c>
      <c r="E1199" t="str">
        <v>TRIANGLE CONSULTANTS (Est‐1993)</v>
      </c>
      <c r="F1199" t="str">
        <v xml:space="preserve">Office Address: House 120(B),Road#1,Block#F, Banani , Dhaka‐1213  </v>
      </c>
      <c r="G1199" t="str">
        <v>Email ID: shakoormajid@yahoo.com                                                                                           Contact: +88‐02‐8812109‐10</v>
      </c>
      <c r="H1199" t="str">
        <v>Website</v>
      </c>
      <c r="I1199" t="str">
        <v>NAME OF PROPRIETOR/ PARTNER/ DIRECTOR(s) &amp; DESIGNATION</v>
      </c>
      <c r="J1199" t="str">
        <v xml:space="preserve">Ar. Shakoor Majid (M‐031) CEO                 </v>
      </c>
      <c r="K1199" t="str">
        <v>FULL TIME TECHNICAL PERSONNEL OF THE FIRM/COMPANY:</v>
      </c>
      <c r="L1199" t="str">
        <v>IAB Member Architect 2 Architectural Graduate 5 Total   7</v>
      </c>
    </row>
    <row r="1200" spans="2:12" x14ac:dyDescent="0.35">
      <c r="B1200" t="s">
        <v>848</v>
      </c>
      <c r="C1200">
        <v>1</v>
      </c>
    </row>
    <row r="1201" spans="2:12" x14ac:dyDescent="0.35">
      <c r="B1201" t="s">
        <v>849</v>
      </c>
      <c r="C1201">
        <v>1</v>
      </c>
    </row>
    <row r="1202" spans="2:12" x14ac:dyDescent="0.35">
      <c r="B1202" t="s">
        <v>850</v>
      </c>
      <c r="C1202">
        <v>1</v>
      </c>
    </row>
    <row r="1203" spans="2:12" x14ac:dyDescent="0.35">
      <c r="B1203" t="s">
        <v>947</v>
      </c>
      <c r="C1203">
        <v>1</v>
      </c>
    </row>
    <row r="1204" spans="2:12" x14ac:dyDescent="0.35">
      <c r="B1204" t="s">
        <v>20</v>
      </c>
      <c r="C1204">
        <v>1</v>
      </c>
    </row>
    <row r="1205" spans="2:12" x14ac:dyDescent="0.35">
      <c r="B1205" t="s">
        <v>851</v>
      </c>
      <c r="C1205">
        <v>1</v>
      </c>
    </row>
    <row r="1206" spans="2:12" x14ac:dyDescent="0.35">
      <c r="B1206" t="s">
        <v>395</v>
      </c>
      <c r="C1206">
        <v>1</v>
      </c>
    </row>
    <row r="1207" spans="2:12" x14ac:dyDescent="0.35">
      <c r="B1207" t="s">
        <v>852</v>
      </c>
      <c r="C1207">
        <v>1</v>
      </c>
    </row>
    <row r="1208" spans="2:12" x14ac:dyDescent="0.35">
      <c r="B1208" s="1" t="s">
        <v>853</v>
      </c>
      <c r="C1208">
        <f>SUM(C1200:C1207)</f>
        <v>8</v>
      </c>
      <c r="D1208" s="4" t="str" cm="1">
        <f t="array" ref="D1208:L1208">TRANSPOSE(B1208:B1216)</f>
        <v xml:space="preserve">IAB-RP-T03 </v>
      </c>
      <c r="E1208" t="str">
        <v>TANYA KARIM N.R. KHAN &amp; ASSOCIATES (Est‐1993)</v>
      </c>
      <c r="F1208" t="str">
        <v xml:space="preserve">Office Address: Laboni‐2, Flat‐B1 &amp; C1, House‐24, Road‐9/A, Dhanmond R/A, Dhaka‐1209  </v>
      </c>
      <c r="G1208" t="str">
        <v xml:space="preserve">Email ID: mail@tknrk.com   </v>
      </c>
      <c r="H1208" t="str">
        <v>Website : www.tknrk.com                                                                                    Contact: +88‐02‐58156547, +88‐02‐9142487</v>
      </c>
      <c r="I1208" t="str">
        <v>NAME OF PROPRIETOR/ PARTNER/ DIRECTOR(s) &amp; DESIGNATION:</v>
      </c>
      <c r="J1208" t="str">
        <v xml:space="preserve">Ar. Nurur Rahman Khan (K‐049) Architect Partner     </v>
      </c>
      <c r="K1208" t="str">
        <v xml:space="preserve">Ar. Tanya Tazeen Karim (K‐051) Architect Partner             </v>
      </c>
      <c r="L1208" t="str">
        <v>FULL TIME ARCHITECTURAL PERSONNEL OF THE FIRM/COMPANY:</v>
      </c>
    </row>
    <row r="1209" spans="2:12" x14ac:dyDescent="0.35">
      <c r="B1209" t="s">
        <v>854</v>
      </c>
      <c r="C1209">
        <v>1</v>
      </c>
    </row>
    <row r="1210" spans="2:12" x14ac:dyDescent="0.35">
      <c r="B1210" t="s">
        <v>855</v>
      </c>
      <c r="C1210">
        <v>1</v>
      </c>
    </row>
    <row r="1211" spans="2:12" x14ac:dyDescent="0.35">
      <c r="B1211" t="s">
        <v>856</v>
      </c>
      <c r="C1211">
        <v>1</v>
      </c>
    </row>
    <row r="1212" spans="2:12" x14ac:dyDescent="0.35">
      <c r="B1212" t="s">
        <v>857</v>
      </c>
      <c r="C1212">
        <v>1</v>
      </c>
    </row>
    <row r="1213" spans="2:12" x14ac:dyDescent="0.35">
      <c r="B1213" t="s">
        <v>5</v>
      </c>
      <c r="C1213">
        <v>1</v>
      </c>
    </row>
    <row r="1214" spans="2:12" x14ac:dyDescent="0.35">
      <c r="B1214" t="s">
        <v>858</v>
      </c>
      <c r="C1214">
        <v>1</v>
      </c>
    </row>
    <row r="1215" spans="2:12" x14ac:dyDescent="0.35">
      <c r="B1215" t="s">
        <v>859</v>
      </c>
      <c r="C1215">
        <v>1</v>
      </c>
    </row>
    <row r="1216" spans="2:12" x14ac:dyDescent="0.35">
      <c r="B1216" t="s">
        <v>279</v>
      </c>
      <c r="C1216">
        <v>1</v>
      </c>
    </row>
    <row r="1217" spans="2:12" x14ac:dyDescent="0.35">
      <c r="B1217" t="s">
        <v>860</v>
      </c>
      <c r="C1217">
        <v>1</v>
      </c>
    </row>
    <row r="1218" spans="2:12" x14ac:dyDescent="0.35">
      <c r="B1218" s="1" t="s">
        <v>861</v>
      </c>
      <c r="C1218">
        <f>SUM(C1210:C1217)</f>
        <v>8</v>
      </c>
      <c r="D1218" s="4" t="str" cm="1">
        <f t="array" ref="D1218:L1218">TRANSPOSE(B1218:B1226)</f>
        <v xml:space="preserve">IAB-RP-T04 </v>
      </c>
      <c r="E1218" t="str">
        <v>TARIQUE HASAN &amp; ASSOCIATES LTD. (Est‐ 2013)</v>
      </c>
      <c r="F1218" t="str">
        <v>Office Address: House‐31, Road‐06, Block‐C, Banani, Dhaka‐1213</v>
      </c>
      <c r="G1218" t="str">
        <v>Email ID: tarique.37@gmail.com</v>
      </c>
      <c r="H1218" t="str">
        <v>Website : www.thalbd.com                                                   Contact: +88‐02‐9896337, +88‐02‐9882504</v>
      </c>
      <c r="I1218" t="str">
        <v>NAME OF PROPRIETOR/ PARTNER/ DIRECTOR(s) &amp; DESIGNATION</v>
      </c>
      <c r="J1218" t="str">
        <v xml:space="preserve">Ar. Tarique Hasan (H‐097) Managing Director           </v>
      </c>
      <c r="K1218" t="str">
        <v>FULL TIME ARCHITECTURAL PERSONNEL OF THE FIRM/COMPANY:</v>
      </c>
      <c r="L1218" t="str">
        <v>IAB Member Architect 5 Architectural Graduate 0 Total   5</v>
      </c>
    </row>
    <row r="1219" spans="2:12" x14ac:dyDescent="0.35">
      <c r="B1219" t="s">
        <v>862</v>
      </c>
      <c r="C1219">
        <v>1</v>
      </c>
    </row>
    <row r="1220" spans="2:12" x14ac:dyDescent="0.35">
      <c r="B1220" t="s">
        <v>863</v>
      </c>
      <c r="C1220">
        <v>1</v>
      </c>
    </row>
    <row r="1221" spans="2:12" x14ac:dyDescent="0.35">
      <c r="B1221" t="s">
        <v>864</v>
      </c>
      <c r="C1221">
        <v>1</v>
      </c>
    </row>
    <row r="1222" spans="2:12" x14ac:dyDescent="0.35">
      <c r="B1222" t="s">
        <v>865</v>
      </c>
      <c r="C1222">
        <v>1</v>
      </c>
    </row>
    <row r="1223" spans="2:12" x14ac:dyDescent="0.35">
      <c r="B1223" t="s">
        <v>20</v>
      </c>
      <c r="C1223">
        <v>1</v>
      </c>
    </row>
    <row r="1224" spans="2:12" x14ac:dyDescent="0.35">
      <c r="B1224" t="s">
        <v>866</v>
      </c>
      <c r="C1224">
        <v>1</v>
      </c>
    </row>
    <row r="1225" spans="2:12" x14ac:dyDescent="0.35">
      <c r="B1225" t="s">
        <v>279</v>
      </c>
      <c r="C1225">
        <v>1</v>
      </c>
    </row>
    <row r="1226" spans="2:12" x14ac:dyDescent="0.35">
      <c r="B1226" t="s">
        <v>867</v>
      </c>
      <c r="C1226">
        <v>1</v>
      </c>
    </row>
    <row r="1227" spans="2:12" x14ac:dyDescent="0.35">
      <c r="B1227" s="1" t="s">
        <v>868</v>
      </c>
      <c r="C1227">
        <f>SUM(C1219:C1226)</f>
        <v>8</v>
      </c>
      <c r="D1227" s="4" t="str" cm="1">
        <f t="array" ref="D1227:L1227">TRANSPOSE(B1227:B1235)</f>
        <v xml:space="preserve">IAB-RP-T05 </v>
      </c>
      <c r="E1227" t="str">
        <v>TRIOTECT &amp; ASSOCIATES LTD. (Est‐2018)</v>
      </c>
      <c r="F1227" t="str">
        <v>Office Address: 25/2, Rani Garh (2nd Floor), Lake Circus, Kalabagan, Dhaka‐1205</v>
      </c>
      <c r="G1227" t="str">
        <v>Email ID: info@triotect.com.bd                                                                       Contact: +8801777768366, +8801777768367</v>
      </c>
      <c r="H1227" t="str">
        <v xml:space="preserve">Website : www.triotect.com.bd  </v>
      </c>
      <c r="I1227" t="str">
        <v>NAME OF PROPRIETOR/ PARTNER/ DIRECTOR(s) &amp; DESIGNATION:</v>
      </c>
      <c r="J1227" t="str">
        <v xml:space="preserve">Ar. Md. Tareq Abdullah (A‐236) Director            </v>
      </c>
      <c r="K1227" t="str">
        <v>Ar. Khondoker Arif Uzzaman (AU‐019) Managing Director</v>
      </c>
      <c r="L1227" t="str">
        <v>FULL TIME ARCHITECTURAL PERSONNEL OF THE FIRM/COMPANY:</v>
      </c>
    </row>
    <row r="1228" spans="2:12" x14ac:dyDescent="0.35">
      <c r="B1228" t="s">
        <v>869</v>
      </c>
      <c r="C1228">
        <v>1</v>
      </c>
    </row>
    <row r="1229" spans="2:12" x14ac:dyDescent="0.35">
      <c r="B1229" t="s">
        <v>870</v>
      </c>
      <c r="C1229">
        <v>1</v>
      </c>
    </row>
    <row r="1230" spans="2:12" x14ac:dyDescent="0.35">
      <c r="B1230" t="s">
        <v>871</v>
      </c>
      <c r="C1230">
        <v>1</v>
      </c>
    </row>
    <row r="1231" spans="2:12" x14ac:dyDescent="0.35">
      <c r="B1231" t="s">
        <v>872</v>
      </c>
      <c r="C1231">
        <v>1</v>
      </c>
    </row>
    <row r="1232" spans="2:12" x14ac:dyDescent="0.35">
      <c r="B1232" t="s">
        <v>5</v>
      </c>
      <c r="C1232">
        <v>1</v>
      </c>
    </row>
    <row r="1233" spans="2:12" x14ac:dyDescent="0.35">
      <c r="B1233" t="s">
        <v>873</v>
      </c>
      <c r="C1233">
        <v>1</v>
      </c>
    </row>
    <row r="1234" spans="2:12" x14ac:dyDescent="0.35">
      <c r="B1234" t="s">
        <v>874</v>
      </c>
      <c r="C1234">
        <v>1</v>
      </c>
    </row>
    <row r="1235" spans="2:12" x14ac:dyDescent="0.35">
      <c r="B1235" t="s">
        <v>279</v>
      </c>
      <c r="C1235">
        <v>1</v>
      </c>
    </row>
    <row r="1236" spans="2:12" x14ac:dyDescent="0.35">
      <c r="B1236" t="s">
        <v>875</v>
      </c>
      <c r="C1236">
        <v>1</v>
      </c>
    </row>
    <row r="1237" spans="2:12" x14ac:dyDescent="0.35">
      <c r="B1237" s="1" t="s">
        <v>876</v>
      </c>
      <c r="C1237">
        <f>SUM(C1229:C1236)</f>
        <v>8</v>
      </c>
      <c r="D1237" s="4" t="str" cm="1">
        <f t="array" ref="D1237:L1237">TRANSPOSE(B1237:B1245)</f>
        <v xml:space="preserve">IAB-RP-U01 </v>
      </c>
      <c r="E1237" t="str">
        <v>UNITED CONSULTANT (Est‐2003)</v>
      </c>
      <c r="F1237" t="str">
        <v>Office Address: House‐211, (2nd &amp; 3</v>
      </c>
      <c r="G1237" t="str">
        <v xml:space="preserve">rd), Lane‐13, Lake Road, New DOHS, Mohakhali, Dhaka‐1206     </v>
      </c>
      <c r="H1237" t="str">
        <v xml:space="preserve">Email ID: mail.awpl@yahoo.com                                                                         Contact: +88‐02‐9849303, +88‐02‐9849317   </v>
      </c>
      <c r="I1237" t="str">
        <v>NAME OF PROPRIETOR/ PARTNER/ DIRECTOR(s) &amp; DESIGNATION</v>
      </c>
      <c r="J1237" t="str">
        <v xml:space="preserve">Ar. Md. Maruf Hossain Khan (K‐073) Principal Architect       </v>
      </c>
      <c r="K1237" t="str">
        <v>FULL TIME ARCHITECTURAL PERSONNEL OF THE FIRM/COMPANY:</v>
      </c>
      <c r="L1237" t="str">
        <v>IAB Member Architect 3 Architectural Graduate 9 Total   12</v>
      </c>
    </row>
    <row r="1238" spans="2:12" x14ac:dyDescent="0.35">
      <c r="B1238" t="s">
        <v>877</v>
      </c>
      <c r="C1238">
        <v>1</v>
      </c>
    </row>
    <row r="1239" spans="2:12" x14ac:dyDescent="0.35">
      <c r="B1239" t="s">
        <v>878</v>
      </c>
      <c r="C1239">
        <v>1</v>
      </c>
    </row>
    <row r="1240" spans="2:12" x14ac:dyDescent="0.35">
      <c r="B1240" t="s">
        <v>879</v>
      </c>
      <c r="C1240">
        <v>1</v>
      </c>
    </row>
    <row r="1241" spans="2:12" x14ac:dyDescent="0.35">
      <c r="B1241" t="s">
        <v>880</v>
      </c>
      <c r="C1241">
        <v>1</v>
      </c>
    </row>
    <row r="1242" spans="2:12" x14ac:dyDescent="0.35">
      <c r="B1242" t="s">
        <v>20</v>
      </c>
      <c r="C1242">
        <v>1</v>
      </c>
    </row>
    <row r="1243" spans="2:12" x14ac:dyDescent="0.35">
      <c r="B1243" t="s">
        <v>881</v>
      </c>
      <c r="C1243">
        <v>1</v>
      </c>
    </row>
    <row r="1244" spans="2:12" x14ac:dyDescent="0.35">
      <c r="B1244" t="s">
        <v>279</v>
      </c>
      <c r="C1244">
        <v>1</v>
      </c>
    </row>
    <row r="1245" spans="2:12" x14ac:dyDescent="0.35">
      <c r="B1245" t="s">
        <v>882</v>
      </c>
      <c r="C1245">
        <v>1</v>
      </c>
    </row>
    <row r="1246" spans="2:12" x14ac:dyDescent="0.35">
      <c r="B1246" s="1" t="s">
        <v>883</v>
      </c>
      <c r="C1246">
        <f>SUM(C1238:C1245)</f>
        <v>8</v>
      </c>
      <c r="D1246" s="4" t="str" cm="1">
        <f t="array" ref="D1246:L1246">TRANSPOSE(B1246:B1254)</f>
        <v xml:space="preserve">IAB-RP-U02 </v>
      </c>
      <c r="E1246" t="str">
        <v>URBANA (Est‐1996)</v>
      </c>
      <c r="F1246" t="str">
        <v xml:space="preserve">Office Address: House‐56, Road‐5/A, Dhanmondi, Dhaka‐1209     </v>
      </c>
      <c r="G1246" t="str">
        <v xml:space="preserve">Email ID: urbana.communications@gmail.com                                                 Contact: +88‐02‐9671500, +88‐02‐9671515  </v>
      </c>
      <c r="H1246" t="str">
        <v>Website</v>
      </c>
      <c r="I1246" t="str">
        <v>NAME OF PROPRIETOR/ PARTNER/ DIRECTOR(s) &amp; DESIGNATION</v>
      </c>
      <c r="J1246" t="str">
        <v xml:space="preserve">Ar. Mahboob‐E‐Sobhan Chowdhury (C‐025) Principal Architect       </v>
      </c>
      <c r="K1246" t="str">
        <v>FULL TIME ARCHITECTURAL PERSONNEL OF THE FIRM/COMPANY:</v>
      </c>
      <c r="L1246" t="str">
        <v>IAB Member Architect 6 Architectural Graduate 4 Total   10</v>
      </c>
    </row>
    <row r="1247" spans="2:12" x14ac:dyDescent="0.35">
      <c r="B1247" t="s">
        <v>884</v>
      </c>
      <c r="C1247">
        <v>1</v>
      </c>
    </row>
    <row r="1248" spans="2:12" x14ac:dyDescent="0.35">
      <c r="B1248" t="s">
        <v>885</v>
      </c>
      <c r="C1248">
        <v>1</v>
      </c>
    </row>
    <row r="1249" spans="2:12" x14ac:dyDescent="0.35">
      <c r="B1249" t="s">
        <v>886</v>
      </c>
      <c r="C1249">
        <v>1</v>
      </c>
    </row>
    <row r="1250" spans="2:12" x14ac:dyDescent="0.35">
      <c r="B1250" t="s">
        <v>947</v>
      </c>
      <c r="C1250">
        <v>1</v>
      </c>
    </row>
    <row r="1251" spans="2:12" x14ac:dyDescent="0.35">
      <c r="B1251" t="s">
        <v>20</v>
      </c>
      <c r="C1251">
        <v>1</v>
      </c>
    </row>
    <row r="1252" spans="2:12" x14ac:dyDescent="0.35">
      <c r="B1252" t="s">
        <v>887</v>
      </c>
      <c r="C1252">
        <v>1</v>
      </c>
    </row>
    <row r="1253" spans="2:12" x14ac:dyDescent="0.35">
      <c r="B1253" t="s">
        <v>279</v>
      </c>
      <c r="C1253">
        <v>1</v>
      </c>
    </row>
    <row r="1254" spans="2:12" x14ac:dyDescent="0.35">
      <c r="B1254" s="2" t="s">
        <v>888</v>
      </c>
      <c r="C1254">
        <v>1</v>
      </c>
    </row>
    <row r="1255" spans="2:12" x14ac:dyDescent="0.35">
      <c r="B1255" s="1" t="s">
        <v>889</v>
      </c>
      <c r="C1255">
        <f>SUM(C1247:C1254)</f>
        <v>8</v>
      </c>
      <c r="D1255" s="4" t="str" cm="1">
        <f t="array" ref="D1255:L1255">TRANSPOSE(B1255:B1263)</f>
        <v xml:space="preserve">IAB-RP-V01 </v>
      </c>
      <c r="E1255" t="str">
        <v xml:space="preserve">VASTUVITA ARCHITECTS (Est‐2005) </v>
      </c>
      <c r="F1255" t="str">
        <v xml:space="preserve">Office Address:  Amelia, Suite:A6, House‐71, Road‐17, Sector‐11, Uttara, Dhaka‐1230  </v>
      </c>
      <c r="G1255" t="str">
        <v xml:space="preserve">Email ID:  vita_arc@yahoo.com                                                                                                 Contact: +88‐01678016706 </v>
      </c>
      <c r="H1255" t="str">
        <v xml:space="preserve">Website :   </v>
      </c>
      <c r="I1255" t="str">
        <v>NAME OF PROPRIETOR/ PARTNER/ DIRECTOR(s) &amp; DESIGNATION</v>
      </c>
      <c r="J1255" t="str">
        <v xml:space="preserve">Ar. Amit Kumar Saha (S‐077)  Partner    </v>
      </c>
      <c r="K1255" t="str">
        <v xml:space="preserve">Ar. Faisal Ishtiaq Alam (A‐151)  Partner    </v>
      </c>
      <c r="L1255" t="str">
        <v xml:space="preserve">Ar. Dipozzwal Sen (S‐090)  Partner    </v>
      </c>
    </row>
    <row r="1256" spans="2:12" x14ac:dyDescent="0.35">
      <c r="B1256" t="s">
        <v>890</v>
      </c>
      <c r="C1256">
        <v>1</v>
      </c>
    </row>
    <row r="1257" spans="2:12" x14ac:dyDescent="0.35">
      <c r="B1257" t="s">
        <v>891</v>
      </c>
      <c r="C1257">
        <v>1</v>
      </c>
    </row>
    <row r="1258" spans="2:12" x14ac:dyDescent="0.35">
      <c r="B1258" t="s">
        <v>892</v>
      </c>
      <c r="C1258">
        <v>1</v>
      </c>
    </row>
    <row r="1259" spans="2:12" x14ac:dyDescent="0.35">
      <c r="B1259" t="s">
        <v>270</v>
      </c>
      <c r="C1259">
        <v>1</v>
      </c>
    </row>
    <row r="1260" spans="2:12" x14ac:dyDescent="0.35">
      <c r="B1260" t="s">
        <v>20</v>
      </c>
      <c r="C1260">
        <v>1</v>
      </c>
    </row>
    <row r="1261" spans="2:12" x14ac:dyDescent="0.35">
      <c r="B1261" t="s">
        <v>893</v>
      </c>
      <c r="C1261">
        <v>1</v>
      </c>
    </row>
    <row r="1262" spans="2:12" x14ac:dyDescent="0.35">
      <c r="B1262" t="s">
        <v>894</v>
      </c>
      <c r="C1262">
        <v>1</v>
      </c>
    </row>
    <row r="1263" spans="2:12" x14ac:dyDescent="0.35">
      <c r="B1263" t="s">
        <v>895</v>
      </c>
      <c r="C1263">
        <v>1</v>
      </c>
    </row>
    <row r="1264" spans="2:12" x14ac:dyDescent="0.35">
      <c r="B1264" t="s">
        <v>102</v>
      </c>
      <c r="C1264">
        <v>1</v>
      </c>
    </row>
    <row r="1265" spans="2:12" x14ac:dyDescent="0.35">
      <c r="B1265" t="s">
        <v>367</v>
      </c>
      <c r="C1265">
        <v>1</v>
      </c>
    </row>
    <row r="1266" spans="2:12" x14ac:dyDescent="0.35">
      <c r="B1266" s="1" t="s">
        <v>896</v>
      </c>
      <c r="C1266">
        <f>SUM(C1258:C1265)</f>
        <v>8</v>
      </c>
      <c r="D1266" s="4" t="str" cm="1">
        <f t="array" ref="D1266:L1266">TRANSPOSE(B1266:B1274)</f>
        <v xml:space="preserve">IAB-RP-V02 </v>
      </c>
      <c r="E1266" t="str">
        <v xml:space="preserve">VENNA  ARCHITECTS (Est‐2002) </v>
      </c>
      <c r="F1266" t="str">
        <v xml:space="preserve">Office Address:  Level‐05, A K Complex,    19‐Green Road, Dhaka‐1205 </v>
      </c>
      <c r="G1266" t="str">
        <v xml:space="preserve">Email ID:  architects.venna@gmail.com, architect.asif@gmail.com                                             Contact: +88‐02‐ 8625835  </v>
      </c>
      <c r="H1266" t="str">
        <v>NAME OF PROPRIETOR/ PARTNER/ DIRECTOR(s) &amp; DESIGNATION</v>
      </c>
      <c r="I1266" t="str">
        <v xml:space="preserve">Ar.Asif Mohammed Ahsanul Haq (H‐117)  Managing Partner </v>
      </c>
      <c r="J1266" t="str">
        <v>Ar. Arifa Akhter (A‐120)  Partner</v>
      </c>
      <c r="K1266" t="str">
        <v xml:space="preserve">FULL TIME TECHNICAL PERSONNEL OF THE FIRM/COMPANY: </v>
      </c>
      <c r="L1266" t="str">
        <v xml:space="preserve">IAB Member Architect  3  Architectural Graduate  6  Total   9 </v>
      </c>
    </row>
    <row r="1267" spans="2:12" x14ac:dyDescent="0.35">
      <c r="B1267" t="s">
        <v>897</v>
      </c>
      <c r="C1267">
        <v>1</v>
      </c>
    </row>
    <row r="1268" spans="2:12" x14ac:dyDescent="0.35">
      <c r="B1268" t="s">
        <v>898</v>
      </c>
      <c r="C1268">
        <v>1</v>
      </c>
    </row>
    <row r="1269" spans="2:12" x14ac:dyDescent="0.35">
      <c r="B1269" t="s">
        <v>899</v>
      </c>
      <c r="C1269">
        <v>1</v>
      </c>
    </row>
    <row r="1270" spans="2:12" x14ac:dyDescent="0.35">
      <c r="B1270" t="s">
        <v>20</v>
      </c>
      <c r="C1270">
        <v>1</v>
      </c>
    </row>
    <row r="1271" spans="2:12" x14ac:dyDescent="0.35">
      <c r="B1271" t="s">
        <v>900</v>
      </c>
      <c r="C1271">
        <v>1</v>
      </c>
    </row>
    <row r="1272" spans="2:12" x14ac:dyDescent="0.35">
      <c r="B1272" t="s">
        <v>901</v>
      </c>
      <c r="C1272">
        <v>1</v>
      </c>
    </row>
    <row r="1273" spans="2:12" x14ac:dyDescent="0.35">
      <c r="B1273" t="s">
        <v>7</v>
      </c>
      <c r="C1273">
        <v>1</v>
      </c>
    </row>
    <row r="1274" spans="2:12" x14ac:dyDescent="0.35">
      <c r="B1274" t="s">
        <v>902</v>
      </c>
      <c r="C1274">
        <v>1</v>
      </c>
    </row>
    <row r="1275" spans="2:12" x14ac:dyDescent="0.35">
      <c r="B1275" s="1" t="s">
        <v>903</v>
      </c>
      <c r="C1275">
        <f>SUM(C1267:C1274)</f>
        <v>8</v>
      </c>
      <c r="D1275" s="4" t="str" cm="1">
        <f t="array" ref="D1275:L1275">TRANSPOSE(B1275:B1283)</f>
        <v xml:space="preserve">IAB-RP-V03 </v>
      </c>
      <c r="E1275" t="str">
        <v xml:space="preserve">VISTAARA ARCHITECTS (PVT.) LTD (Est‐1998) </v>
      </c>
      <c r="F1275" t="str">
        <v xml:space="preserve">Office Address:  Delvistaa Ruparup, Apt‐D1 &amp; B1, SE(H)6, Road‐143, Gulshan Model Town, Gulshan, Dhaka‐1212.  </v>
      </c>
      <c r="G1275" t="str">
        <v>Email ID:  info@delvistaa.com                                         Contact: +88‐02‐55044873, +88‐02‐55044874, +88‐02‐55044875</v>
      </c>
      <c r="H1275" t="str">
        <v>NAME OF PROPRIETOR/ PARTNER/ DIRECTOR(s) &amp; DESIGNATION</v>
      </c>
      <c r="I1275" t="str">
        <v xml:space="preserve">Ar. Khan Mohammed Mustapha Khalid (K‐037)   Managing Director          </v>
      </c>
      <c r="J1275" t="str">
        <v xml:space="preserve">Ar. Shahzia Islam (I‐023)  Director   </v>
      </c>
      <c r="K1275" t="str">
        <v xml:space="preserve">FULL TIME ARCHITECTURAL PERSONNEL OF THE FIRM/COMPANY: </v>
      </c>
      <c r="L1275" t="str">
        <v xml:space="preserve">IAB Member Architect  15  Architectural Graduate  4  Total   19 </v>
      </c>
    </row>
    <row r="1276" spans="2:12" x14ac:dyDescent="0.35">
      <c r="B1276" t="s">
        <v>904</v>
      </c>
      <c r="C1276">
        <v>1</v>
      </c>
    </row>
    <row r="1277" spans="2:12" x14ac:dyDescent="0.35">
      <c r="B1277" t="s">
        <v>905</v>
      </c>
      <c r="C1277">
        <v>1</v>
      </c>
    </row>
    <row r="1278" spans="2:12" x14ac:dyDescent="0.35">
      <c r="B1278" t="s">
        <v>906</v>
      </c>
      <c r="C1278">
        <v>1</v>
      </c>
    </row>
    <row r="1279" spans="2:12" x14ac:dyDescent="0.35">
      <c r="B1279" t="s">
        <v>20</v>
      </c>
      <c r="C1279">
        <v>1</v>
      </c>
    </row>
    <row r="1280" spans="2:12" x14ac:dyDescent="0.35">
      <c r="B1280" t="s">
        <v>907</v>
      </c>
      <c r="C1280">
        <v>1</v>
      </c>
    </row>
    <row r="1281" spans="2:12" x14ac:dyDescent="0.35">
      <c r="B1281" t="s">
        <v>908</v>
      </c>
      <c r="C1281">
        <v>1</v>
      </c>
    </row>
    <row r="1282" spans="2:12" x14ac:dyDescent="0.35">
      <c r="B1282" t="s">
        <v>102</v>
      </c>
      <c r="C1282">
        <v>1</v>
      </c>
    </row>
    <row r="1283" spans="2:12" x14ac:dyDescent="0.35">
      <c r="B1283" t="s">
        <v>909</v>
      </c>
      <c r="C1283">
        <v>1</v>
      </c>
    </row>
    <row r="1284" spans="2:12" x14ac:dyDescent="0.35">
      <c r="B1284" s="1" t="s">
        <v>910</v>
      </c>
      <c r="C1284">
        <f>SUM(C1276:C1283)</f>
        <v>8</v>
      </c>
      <c r="D1284" s="4" t="str" cm="1">
        <f t="array" ref="D1284:L1284">TRANSPOSE(B1284:B1292)</f>
        <v xml:space="preserve">IAB-RP-V04 </v>
      </c>
      <c r="E1284" t="str">
        <v xml:space="preserve">VOLUMEZERO LIMITED (Est‐2008) </v>
      </c>
      <c r="F1284" t="str">
        <v xml:space="preserve">Office Address:  House‐135, Road‐04, Block‐A, Banani , Dhaka 1213.  </v>
      </c>
      <c r="G1284" t="str">
        <v xml:space="preserve">Email ID:  foyez@volumezeroltd.com   </v>
      </c>
      <c r="H1284" t="str">
        <v xml:space="preserve">Website :  www.volumezeroltd.com                              Contact:  +88‐02‐55035669, +88‐02‐55035670, +88‐02‐55035671     </v>
      </c>
      <c r="I1284" t="str">
        <v>NAME OF PROPRIETOR/ PARTNER/ DIRECTOR(s) &amp; DESIGNATION</v>
      </c>
      <c r="J1284" t="str">
        <v xml:space="preserve">Ar. Mohammad Foyez Ullah (U‐008)  Managing Director             </v>
      </c>
      <c r="K1284" t="str">
        <v xml:space="preserve">FULL TIME ARCHITECTURAL PERSONNEL OF THE FIRM/COMPANY: </v>
      </c>
      <c r="L1284" t="str">
        <v xml:space="preserve">IAB Member Architect  23  Architectural Graduate  04  Total   27 </v>
      </c>
    </row>
    <row r="1285" spans="2:12" x14ac:dyDescent="0.35">
      <c r="B1285" t="s">
        <v>911</v>
      </c>
      <c r="C1285">
        <v>1</v>
      </c>
    </row>
    <row r="1286" spans="2:12" x14ac:dyDescent="0.35">
      <c r="B1286" t="s">
        <v>912</v>
      </c>
      <c r="C1286">
        <v>1</v>
      </c>
    </row>
    <row r="1287" spans="2:12" x14ac:dyDescent="0.35">
      <c r="B1287" t="s">
        <v>913</v>
      </c>
      <c r="C1287">
        <v>1</v>
      </c>
    </row>
    <row r="1288" spans="2:12" x14ac:dyDescent="0.35">
      <c r="B1288" t="s">
        <v>914</v>
      </c>
      <c r="C1288">
        <v>1</v>
      </c>
    </row>
    <row r="1289" spans="2:12" x14ac:dyDescent="0.35">
      <c r="B1289" t="s">
        <v>20</v>
      </c>
      <c r="C1289">
        <v>1</v>
      </c>
    </row>
    <row r="1290" spans="2:12" x14ac:dyDescent="0.35">
      <c r="B1290" t="s">
        <v>915</v>
      </c>
      <c r="C1290">
        <v>1</v>
      </c>
    </row>
    <row r="1291" spans="2:12" x14ac:dyDescent="0.35">
      <c r="B1291" t="s">
        <v>102</v>
      </c>
      <c r="C1291">
        <v>1</v>
      </c>
    </row>
    <row r="1292" spans="2:12" x14ac:dyDescent="0.35">
      <c r="B1292" t="s">
        <v>916</v>
      </c>
      <c r="C1292">
        <v>1</v>
      </c>
    </row>
    <row r="1293" spans="2:12" x14ac:dyDescent="0.35">
      <c r="B1293" s="1" t="s">
        <v>917</v>
      </c>
      <c r="C1293">
        <f>SUM(C1285:C1292)</f>
        <v>8</v>
      </c>
      <c r="D1293" s="4" t="str" cm="1">
        <f t="array" ref="D1293:L1293">TRANSPOSE(B1293:B1301)</f>
        <v xml:space="preserve">IAB-RP-V05 </v>
      </c>
      <c r="E1293" t="str">
        <v xml:space="preserve">VUU‐MAATRA CONSULTANTS (Est‐2008) </v>
      </c>
      <c r="F1293" t="str">
        <v xml:space="preserve">Office Address:  House ‐22, Road ‐12, Block‐F, Niketon Socoety, Gulshan‐1, Dhaka 1206.  </v>
      </c>
      <c r="G1293" t="str">
        <v xml:space="preserve">Email ID:  info@vuumaatra.com                                                       Contact: +88‐02‐58812326, </v>
      </c>
      <c r="H1293">
        <v>8801796585535</v>
      </c>
      <c r="I1293" t="str">
        <v>ziaul.sharif@gmail.com</v>
      </c>
      <c r="J1293" t="str">
        <v xml:space="preserve">Website :  www.vuumaatra.com  </v>
      </c>
      <c r="K1293" t="str">
        <v>NAME OF PROPRIETOR/ PARTNER/ DIRECTOR(s) &amp; DESIGNATION</v>
      </c>
      <c r="L1293" t="str">
        <v xml:space="preserve">Ar. Mohammed Ziaul Sharif (S‐094)  Chief Architect         </v>
      </c>
    </row>
    <row r="1294" spans="2:12" x14ac:dyDescent="0.35">
      <c r="B1294" t="s">
        <v>918</v>
      </c>
      <c r="C1294">
        <v>1</v>
      </c>
    </row>
    <row r="1295" spans="2:12" x14ac:dyDescent="0.35">
      <c r="B1295" t="s">
        <v>919</v>
      </c>
      <c r="C1295">
        <v>1</v>
      </c>
    </row>
    <row r="1296" spans="2:12" x14ac:dyDescent="0.35">
      <c r="B1296" t="s">
        <v>920</v>
      </c>
      <c r="C1296">
        <v>1</v>
      </c>
    </row>
    <row r="1297" spans="2:12" x14ac:dyDescent="0.35">
      <c r="B1297">
        <v>8801796585535</v>
      </c>
      <c r="C1297">
        <v>1</v>
      </c>
    </row>
    <row r="1298" spans="2:12" x14ac:dyDescent="0.35">
      <c r="B1298" t="s">
        <v>921</v>
      </c>
      <c r="C1298">
        <v>1</v>
      </c>
    </row>
    <row r="1299" spans="2:12" x14ac:dyDescent="0.35">
      <c r="B1299" t="s">
        <v>922</v>
      </c>
      <c r="C1299">
        <v>1</v>
      </c>
    </row>
    <row r="1300" spans="2:12" x14ac:dyDescent="0.35">
      <c r="B1300" t="s">
        <v>20</v>
      </c>
      <c r="C1300">
        <v>1</v>
      </c>
    </row>
    <row r="1301" spans="2:12" x14ac:dyDescent="0.35">
      <c r="B1301" t="s">
        <v>923</v>
      </c>
      <c r="C1301">
        <v>1</v>
      </c>
    </row>
    <row r="1302" spans="2:12" x14ac:dyDescent="0.35">
      <c r="B1302" t="s">
        <v>102</v>
      </c>
      <c r="C1302">
        <v>1</v>
      </c>
    </row>
    <row r="1303" spans="2:12" x14ac:dyDescent="0.35">
      <c r="B1303" t="s">
        <v>359</v>
      </c>
      <c r="C1303">
        <v>1</v>
      </c>
    </row>
    <row r="1304" spans="2:12" x14ac:dyDescent="0.35">
      <c r="B1304" s="1" t="s">
        <v>924</v>
      </c>
      <c r="C1304">
        <f>SUM(C1296:C1303)</f>
        <v>8</v>
      </c>
      <c r="D1304" s="4" t="str" cm="1">
        <f t="array" ref="D1304:L1304">TRANSPOSE(B1304:B1312)</f>
        <v xml:space="preserve">IAB-RP-V06 </v>
      </c>
      <c r="E1304" t="str">
        <v xml:space="preserve">VISTA ARCHITECTURAL CONSULTANT (Est‐1995) </v>
      </c>
      <c r="F1304" t="str">
        <v xml:space="preserve">Office Address:  House‐67/2/KA, Flat‐E/2, Zigatola, Dhaka‐1209 </v>
      </c>
      <c r="G1304" t="str">
        <v xml:space="preserve">Email ID:  dsarif14@yahoo.com, dsarifoffice@gmail.com                                                  Contact: +88‐01971566019 </v>
      </c>
      <c r="H1304" t="str">
        <v xml:space="preserve">Website :   </v>
      </c>
      <c r="I1304" t="str">
        <v>NAME OF PROPRIETOR/ PARTNER/ DIRECTOR(s) &amp; DESIGNATION</v>
      </c>
      <c r="J1304" t="str">
        <v xml:space="preserve">Ar. Dewan Shamsul Arif (A‐079)  Proprietor &amp; Principal Architect  </v>
      </c>
      <c r="K1304" t="str">
        <v xml:space="preserve">FULL TIME ARCHITECTURAL PERSONNEL OF THE FIRM/COMPANY: </v>
      </c>
      <c r="L1304" t="str">
        <v xml:space="preserve">IAB Member Architect  5  Architectural Graduate  0  Total   5 </v>
      </c>
    </row>
    <row r="1305" spans="2:12" x14ac:dyDescent="0.35">
      <c r="B1305" t="s">
        <v>925</v>
      </c>
      <c r="C1305">
        <v>1</v>
      </c>
    </row>
    <row r="1306" spans="2:12" x14ac:dyDescent="0.35">
      <c r="B1306" t="s">
        <v>926</v>
      </c>
      <c r="C1306">
        <v>1</v>
      </c>
    </row>
    <row r="1307" spans="2:12" x14ac:dyDescent="0.35">
      <c r="B1307" t="s">
        <v>927</v>
      </c>
      <c r="C1307">
        <v>1</v>
      </c>
    </row>
    <row r="1308" spans="2:12" x14ac:dyDescent="0.35">
      <c r="B1308" t="s">
        <v>270</v>
      </c>
      <c r="C1308">
        <v>1</v>
      </c>
    </row>
    <row r="1309" spans="2:12" x14ac:dyDescent="0.35">
      <c r="B1309" t="s">
        <v>20</v>
      </c>
      <c r="C1309">
        <v>1</v>
      </c>
    </row>
    <row r="1310" spans="2:12" x14ac:dyDescent="0.35">
      <c r="B1310" t="s">
        <v>928</v>
      </c>
      <c r="C1310">
        <v>1</v>
      </c>
    </row>
    <row r="1311" spans="2:12" x14ac:dyDescent="0.35">
      <c r="B1311" t="s">
        <v>102</v>
      </c>
      <c r="C1311">
        <v>1</v>
      </c>
    </row>
    <row r="1312" spans="2:12" x14ac:dyDescent="0.35">
      <c r="B1312" t="s">
        <v>929</v>
      </c>
      <c r="C1312">
        <v>1</v>
      </c>
    </row>
    <row r="1313" spans="2:12" x14ac:dyDescent="0.35">
      <c r="B1313" s="1" t="s">
        <v>930</v>
      </c>
      <c r="C1313">
        <f>SUM(C1305:C1312)</f>
        <v>8</v>
      </c>
      <c r="D1313" s="4" t="str" cm="1">
        <f t="array" ref="D1313:L1313">TRANSPOSE(B1313:B1321)</f>
        <v xml:space="preserve">IAB-RP-V07 </v>
      </c>
      <c r="E1313" t="str">
        <v>VITTI STHAPATI BRINDO LTD (Est‐1991)</v>
      </c>
      <c r="F1313" t="str">
        <v>Office Address:  27/A, Level‐6&amp;7, Shangshad Avenue, Dhaka‐1215</v>
      </c>
      <c r="G1313" t="str">
        <v>Email ID:  vittibd@gmail.com Contact: +88 01912888015   +88 02‐8143471</v>
      </c>
      <c r="H1313" t="str">
        <v xml:space="preserve">Website:   www.vitti.com.bd </v>
      </c>
      <c r="I1313" t="str">
        <v>NAME OF PROPRIETOR/ PARTNER/ DIRECTOR(s) &amp; DESIGNATION</v>
      </c>
      <c r="J1313" t="str">
        <v xml:space="preserve">Ar. Md. Ishtiaque Zahir (Z‐011) Director </v>
      </c>
      <c r="K1313" t="str">
        <v xml:space="preserve">Ar. Md. Iqbal Habib (H‐075)  Managing Director </v>
      </c>
      <c r="L1313" t="str">
        <v xml:space="preserve">FULL TIME ARCHITECTURAL PERSONNEL OF THE FIRM/COMPANY: </v>
      </c>
    </row>
    <row r="1314" spans="2:12" x14ac:dyDescent="0.35">
      <c r="B1314" t="s">
        <v>931</v>
      </c>
      <c r="C1314">
        <v>1</v>
      </c>
    </row>
    <row r="1315" spans="2:12" x14ac:dyDescent="0.35">
      <c r="B1315" t="s">
        <v>932</v>
      </c>
      <c r="C1315">
        <v>1</v>
      </c>
    </row>
    <row r="1316" spans="2:12" x14ac:dyDescent="0.35">
      <c r="B1316" t="s">
        <v>933</v>
      </c>
      <c r="C1316">
        <v>1</v>
      </c>
    </row>
    <row r="1317" spans="2:12" x14ac:dyDescent="0.35">
      <c r="B1317" t="s">
        <v>934</v>
      </c>
      <c r="C1317">
        <v>1</v>
      </c>
    </row>
    <row r="1318" spans="2:12" x14ac:dyDescent="0.35">
      <c r="B1318" t="s">
        <v>20</v>
      </c>
      <c r="C1318">
        <v>1</v>
      </c>
    </row>
    <row r="1319" spans="2:12" x14ac:dyDescent="0.35">
      <c r="B1319" t="s">
        <v>935</v>
      </c>
      <c r="C1319">
        <v>1</v>
      </c>
    </row>
    <row r="1320" spans="2:12" x14ac:dyDescent="0.35">
      <c r="B1320" t="s">
        <v>936</v>
      </c>
      <c r="C1320">
        <v>1</v>
      </c>
    </row>
    <row r="1321" spans="2:12" x14ac:dyDescent="0.35">
      <c r="B1321" t="s">
        <v>102</v>
      </c>
      <c r="C1321">
        <v>1</v>
      </c>
    </row>
    <row r="1322" spans="2:12" x14ac:dyDescent="0.35">
      <c r="B1322" t="s">
        <v>382</v>
      </c>
      <c r="C1322">
        <v>1</v>
      </c>
    </row>
    <row r="1323" spans="2:12" x14ac:dyDescent="0.35">
      <c r="B1323" s="1" t="s">
        <v>937</v>
      </c>
      <c r="C1323">
        <f>SUM(C1315:C1322)</f>
        <v>8</v>
      </c>
      <c r="D1323" s="4" t="str" cm="1">
        <f t="array" ref="D1323:L1323">TRANSPOSE(B1323:B1331)</f>
        <v>IAB-RP-W01</v>
      </c>
      <c r="E1323" t="str">
        <v>4 WALLS INSIDE OUTSIDE (Est‐)</v>
      </c>
      <c r="F1323" t="str">
        <v>Office Address:  House‐246, Road‐19, New DOHS, Mohakhali, Dhaka‐1206</v>
      </c>
      <c r="G1323" t="str">
        <v>Email ID:  wahidasif@gmaii.com Contact: +88 01711433431    +88 02‐9890003</v>
      </c>
      <c r="H1323" t="str">
        <v xml:space="preserve">Website:   www.4wallsbd.com  </v>
      </c>
      <c r="I1323" t="str">
        <v>NAME OF PROPRIETOR/ PARTNER/ DIRECTOR(s) &amp; DESIGNATION</v>
      </c>
      <c r="J1323" t="str">
        <v>Ar. M. Wahid Asif (A‐117) Principal Architect</v>
      </c>
      <c r="K1323" t="str">
        <v xml:space="preserve">FULL TIME ARCHITECTURAL PERSONNEL OF THE FIRM/COMPANY: </v>
      </c>
      <c r="L1323" t="str">
        <v xml:space="preserve">IAB Member Architect    Architectural Graduate    Total    </v>
      </c>
    </row>
    <row r="1324" spans="2:12" x14ac:dyDescent="0.35">
      <c r="B1324" t="s">
        <v>938</v>
      </c>
      <c r="C1324">
        <v>1</v>
      </c>
    </row>
    <row r="1325" spans="2:12" x14ac:dyDescent="0.35">
      <c r="B1325" t="s">
        <v>939</v>
      </c>
      <c r="C1325">
        <v>1</v>
      </c>
    </row>
    <row r="1326" spans="2:12" x14ac:dyDescent="0.35">
      <c r="B1326" t="s">
        <v>940</v>
      </c>
      <c r="C1326">
        <v>1</v>
      </c>
    </row>
    <row r="1327" spans="2:12" x14ac:dyDescent="0.35">
      <c r="B1327" t="s">
        <v>941</v>
      </c>
      <c r="C1327">
        <v>1</v>
      </c>
    </row>
    <row r="1328" spans="2:12" x14ac:dyDescent="0.35">
      <c r="B1328" t="s">
        <v>20</v>
      </c>
      <c r="C1328">
        <v>1</v>
      </c>
    </row>
    <row r="1329" spans="2:3" x14ac:dyDescent="0.35">
      <c r="B1329" t="s">
        <v>942</v>
      </c>
      <c r="C1329">
        <v>1</v>
      </c>
    </row>
    <row r="1330" spans="2:3" x14ac:dyDescent="0.35">
      <c r="B1330" t="s">
        <v>102</v>
      </c>
      <c r="C1330">
        <v>1</v>
      </c>
    </row>
    <row r="1331" spans="2:3" x14ac:dyDescent="0.35">
      <c r="B1331" t="s">
        <v>382</v>
      </c>
      <c r="C1331">
        <v>1</v>
      </c>
    </row>
  </sheetData>
  <autoFilter ref="B3:L1331" xr:uid="{C0C56B3C-913A-4978-ABCD-557E92D90E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B7E1-235C-4310-B538-149A895686FB}">
  <dimension ref="B2:AA149"/>
  <sheetViews>
    <sheetView topLeftCell="S1" workbookViewId="0">
      <selection activeCell="Y1" sqref="Y1:AA1048576"/>
    </sheetView>
  </sheetViews>
  <sheetFormatPr defaultRowHeight="12.9" x14ac:dyDescent="0.35"/>
  <cols>
    <col min="1" max="1" width="8.7265625" style="5"/>
    <col min="2" max="2" width="13.7265625" style="1" bestFit="1" customWidth="1"/>
    <col min="3" max="3" width="75.1796875" style="5" bestFit="1" customWidth="1"/>
    <col min="4" max="4" width="65.6328125" style="1" bestFit="1" customWidth="1"/>
    <col min="5" max="5" width="15.453125" style="5" customWidth="1"/>
    <col min="6" max="6" width="10.6328125" style="5" bestFit="1" customWidth="1"/>
    <col min="7" max="7" width="15.81640625" style="1" bestFit="1" customWidth="1"/>
    <col min="8" max="8" width="12.36328125" style="5" customWidth="1"/>
    <col min="9" max="9" width="87.08984375" style="1" bestFit="1" customWidth="1"/>
    <col min="10" max="10" width="22.36328125" style="1" bestFit="1" customWidth="1"/>
    <col min="11" max="11" width="70" style="5" customWidth="1"/>
    <col min="12" max="12" width="32" style="1" customWidth="1"/>
    <col min="13" max="13" width="35.26953125" style="5" customWidth="1"/>
    <col min="14" max="14" width="37.81640625" style="1" customWidth="1"/>
    <col min="15" max="15" width="60" style="5" customWidth="1"/>
    <col min="16" max="16" width="37.6328125" style="3" customWidth="1"/>
    <col min="17" max="17" width="68.81640625" style="5" bestFit="1" customWidth="1"/>
    <col min="18" max="18" width="29.54296875" style="1" customWidth="1"/>
    <col min="19" max="19" width="48.08984375" style="1" customWidth="1"/>
    <col min="20" max="20" width="15.1796875" style="1" customWidth="1"/>
    <col min="21" max="21" width="67" style="5" bestFit="1" customWidth="1"/>
    <col min="22" max="22" width="25.08984375" style="5" customWidth="1"/>
    <col min="23" max="23" width="23.81640625" style="5" bestFit="1" customWidth="1"/>
    <col min="24" max="24" width="18.54296875" style="5" customWidth="1"/>
    <col min="25" max="26" width="8.7265625" style="1"/>
    <col min="27" max="27" width="9.26953125" style="1" bestFit="1" customWidth="1"/>
    <col min="28" max="16384" width="8.7265625" style="5"/>
  </cols>
  <sheetData>
    <row r="2" spans="2:27" ht="14.15" x14ac:dyDescent="0.35">
      <c r="B2" s="28" t="s">
        <v>943</v>
      </c>
      <c r="C2" s="10" t="s">
        <v>953</v>
      </c>
      <c r="D2" s="28" t="s">
        <v>953</v>
      </c>
      <c r="E2" s="10" t="s">
        <v>957</v>
      </c>
      <c r="F2" s="10"/>
      <c r="G2" s="28" t="s">
        <v>957</v>
      </c>
      <c r="H2" s="10"/>
      <c r="I2" s="28" t="s">
        <v>945</v>
      </c>
      <c r="J2" s="28" t="s">
        <v>960</v>
      </c>
      <c r="K2" s="10" t="s">
        <v>954</v>
      </c>
      <c r="L2" s="28" t="s">
        <v>954</v>
      </c>
      <c r="M2" s="10" t="s">
        <v>1570</v>
      </c>
      <c r="N2" s="28"/>
      <c r="O2" s="10" t="s">
        <v>947</v>
      </c>
      <c r="P2" s="31" t="s">
        <v>2301</v>
      </c>
      <c r="Q2" s="10"/>
      <c r="R2" s="28" t="s">
        <v>1844</v>
      </c>
      <c r="S2" s="28" t="s">
        <v>949</v>
      </c>
      <c r="T2" s="28" t="s">
        <v>1845</v>
      </c>
      <c r="U2" s="11" t="s">
        <v>955</v>
      </c>
      <c r="Y2" s="1" t="s">
        <v>2168</v>
      </c>
      <c r="Z2" s="1" t="s">
        <v>2169</v>
      </c>
      <c r="AA2" s="1" t="s">
        <v>2170</v>
      </c>
    </row>
    <row r="3" spans="2:27" x14ac:dyDescent="0.35">
      <c r="B3" s="29" t="s">
        <v>0</v>
      </c>
      <c r="C3" s="6" t="s">
        <v>1</v>
      </c>
      <c r="D3" s="29" t="str">
        <f>LEFT(C3,FIND("(Est",C3,1)-2)</f>
        <v>ABASHAN UPODESHTA LIMITED</v>
      </c>
      <c r="E3" s="6" t="str">
        <f>RIGHT(C3,(LEN(C3)-FIND("(E",C3,1)))</f>
        <v>Est-1996)</v>
      </c>
      <c r="F3" s="6" t="str">
        <f>(RIGHT(E3,(LEN(E3)-FIND("-",E3,1))))</f>
        <v>1996)</v>
      </c>
      <c r="G3" s="29" t="str">
        <f>LEFT(F3,FIND(")",F3,1)-1)</f>
        <v>1996</v>
      </c>
      <c r="H3" s="6" t="s">
        <v>2</v>
      </c>
      <c r="I3" s="29" t="str">
        <f>RIGHT(H3,LEN(H3)-LEN(LEFT(H3,FIND(":",H3,1)))-1)</f>
        <v xml:space="preserve">Bengal Centre, Plot 2, Civil Aviation, New Airport Road, Khilkhet, Dhaka-1229 </v>
      </c>
      <c r="J3" s="29" t="str">
        <f>MID(I3,FIND("@",SUBSTITUTE(I3,",","@",LEN(I3)-LEN(SUBSTITUTE(I3,",",""))-1))+2,FIND("@",SUBSTITUTE(I3,",","@",LEN(I3)-LEN(SUBSTITUTE(I3,",",""))))-2-(FIND("@",SUBSTITUTE(I3,",","@",LEN(I3)-LEN(SUBSTITUTE(I3,",",""))-1))))</f>
        <v>Khilkhet</v>
      </c>
      <c r="K3" s="22" t="s">
        <v>1568</v>
      </c>
      <c r="L3" s="29" t="str">
        <f>IF(IFERROR(FIND("Contact",K3,1),0)&gt;0,LEFT(K3,FIND("Contact",K3,1)-1),T(K3))</f>
        <v xml:space="preserve">mail@abashan.com </v>
      </c>
      <c r="M3" s="6"/>
      <c r="N3" s="29" t="str">
        <f>RIGHT(O3,LEN(O3)-FIND("t:",O3,1)-2)</f>
        <v>+88-02-8901185, 8901180</v>
      </c>
      <c r="O3" s="6" t="s">
        <v>4</v>
      </c>
      <c r="P3" s="29" t="str">
        <f>IFERROR(LEFT(IFERROR(RIGHT(O3,LEN(O3)-FIND(":",O3,1)-1),"No Website"),FIND("Contact:",IFERROR(RIGHT(O3,LEN(O3)-FIND(":",O3,1)-1),"No Website"),1)-2),"No Website")</f>
        <v>www.abashan.com</v>
      </c>
      <c r="Q3" s="6" t="s">
        <v>6</v>
      </c>
      <c r="R3" s="29" t="str">
        <f>LEFT(Q3,FIND("(",Q3,1)-1)</f>
        <v xml:space="preserve">Ar. Luva Nahid Chowdhury </v>
      </c>
      <c r="S3" s="29" t="str">
        <f>RIGHT(Q3,LEN(Q3)-FIND(")",Q3,1)-1)</f>
        <v xml:space="preserve">Managing Director </v>
      </c>
      <c r="T3" s="29" t="str">
        <f>MID(Q3,FIND("(",Q3,1)+1,FIND(")",Q3,1)-FIND("(",Q3,1)-1)</f>
        <v>C-018</v>
      </c>
      <c r="U3" s="7" t="s">
        <v>8</v>
      </c>
      <c r="V3" s="5" t="str">
        <f>LEFT(U3,FIND(" ",U3,FIND(" ",U3,FIND(" ",U3,FIND(" ",U3,1)+1)+1)+1))</f>
        <v xml:space="preserve">IAB Member Architect 3 </v>
      </c>
      <c r="W3" s="5" t="str">
        <f>MID(U3,LEN(V3)+1,LEN(U3)-(LEN(V3)+LEN(X3)))</f>
        <v xml:space="preserve">Architectural Graduate 2 </v>
      </c>
      <c r="X3" s="5" t="str">
        <f>RIGHT(U3,LEN(U3)-FIND("T",U3,1)+1)</f>
        <v xml:space="preserve">Total 5 </v>
      </c>
      <c r="Y3" s="1" t="str">
        <f>RIGHT(V3,LEN(V3)-FIND(" ",V3,FIND(" ",V3,FIND(" ",V3,1)+1)+1))</f>
        <v xml:space="preserve">3 </v>
      </c>
      <c r="Z3" s="1" t="str">
        <f>RIGHT(W3,LEN(W3)-FIND(" ",W3,FIND(" ",W3,1)+1))</f>
        <v xml:space="preserve">2 </v>
      </c>
      <c r="AA3" s="1" t="str">
        <f>RIGHT(X3,LEN(X3)-FIND(" ",X3,1))</f>
        <v xml:space="preserve">5 </v>
      </c>
    </row>
    <row r="4" spans="2:27" x14ac:dyDescent="0.35">
      <c r="B4" s="29" t="s">
        <v>9</v>
      </c>
      <c r="C4" s="6" t="s">
        <v>10</v>
      </c>
      <c r="D4" s="29" t="str">
        <f t="shared" ref="D4:D67" si="0">LEFT(C4,FIND("(Est",C4,1)-2)</f>
        <v>ADS ARCHITECTS DESIGN STUDIO</v>
      </c>
      <c r="E4" s="6" t="str">
        <f t="shared" ref="E4:E67" si="1">RIGHT(C4,(LEN(C4)-FIND("(E",C4,1)))</f>
        <v>Est-2005)</v>
      </c>
      <c r="F4" s="6" t="str">
        <f t="shared" ref="F4:F60" si="2">(RIGHT(E4,(LEN(E4)-FIND("-",E4,1))))</f>
        <v>2005)</v>
      </c>
      <c r="G4" s="29" t="str">
        <f t="shared" ref="G4:G67" si="3">LEFT(F4,FIND(")",F4,1)-1)</f>
        <v>2005</v>
      </c>
      <c r="H4" s="6" t="s">
        <v>1383</v>
      </c>
      <c r="I4" s="29" t="str">
        <f>RIGHT(H4,LEN(H4)-LEN(LEFT(H4,FIND(":",H4,1)))-1)</f>
        <v xml:space="preserve">House#29-31, Road#18, Sector#7, Uttara, Dhaka 1230 </v>
      </c>
      <c r="J4" s="29" t="str">
        <f t="shared" ref="J4:J67" si="4">MID(I4,FIND("@",SUBSTITUTE(I4,",","@",LEN(I4)-LEN(SUBSTITUTE(I4,",",""))-1))+2,FIND("@",SUBSTITUTE(I4,",","@",LEN(I4)-LEN(SUBSTITUTE(I4,",",""))))-2-(FIND("@",SUBSTITUTE(I4,",","@",LEN(I4)-LEN(SUBSTITUTE(I4,",",""))-1))))</f>
        <v>Uttara</v>
      </c>
      <c r="K4" s="6" t="s">
        <v>1444</v>
      </c>
      <c r="L4" s="29" t="str">
        <f t="shared" ref="L4:L67" si="5">IF(IFERROR(FIND("Contact",K4,1),0)&gt;0,LEFT(K4,FIND("Contact",K4,1)-1),T(K4))</f>
        <v xml:space="preserve">ads.architectstudio@gmail.com </v>
      </c>
      <c r="M4" s="6" t="str">
        <f>RIGHT(K4,LEN(K4)-LEN(L4))</f>
        <v>Contact: +88-02-8950536</v>
      </c>
      <c r="N4" s="29" t="str">
        <f>IFERROR(RIGHT(M4,LEN(M4)-FIND("t:",M4,1)-2),)</f>
        <v>+88-02-8950536</v>
      </c>
      <c r="O4" s="6" t="s">
        <v>951</v>
      </c>
      <c r="P4" s="29" t="str">
        <f t="shared" ref="P4:P67" si="6">IFERROR(LEFT(IFERROR(RIGHT(O4,LEN(O4)-FIND(":",O4,1)-1),"No Website"),FIND("Contact:",IFERROR(RIGHT(O4,LEN(O4)-FIND(":",O4,1)-1),"No Website"),1)-2),"No Website")</f>
        <v>No Website</v>
      </c>
      <c r="Q4" s="6" t="s">
        <v>13</v>
      </c>
      <c r="R4" s="29" t="str">
        <f t="shared" ref="R4:R67" si="7">LEFT(Q4,FIND("(",Q4,1)-1)</f>
        <v xml:space="preserve">Ar. Md. Sayedul Hasan </v>
      </c>
      <c r="S4" s="29" t="str">
        <f t="shared" ref="S4:S67" si="8">RIGHT(Q4,LEN(Q4)-FIND(")",Q4,1)-1)</f>
        <v xml:space="preserve">Principal Architect </v>
      </c>
      <c r="T4" s="29" t="str">
        <f t="shared" ref="T4:T67" si="9">MID(Q4,FIND("(",Q4,1)+1,FIND(")",Q4,1)-FIND("(",Q4,1)-1)</f>
        <v>H-103</v>
      </c>
      <c r="U4" s="7" t="s">
        <v>14</v>
      </c>
      <c r="V4" s="5" t="str">
        <f t="shared" ref="V4:V67" si="10">LEFT(U4,FIND(" ",U4,FIND(" ",U4,FIND(" ",U4,FIND(" ",U4,1)+1)+1)+1))</f>
        <v xml:space="preserve">IAB Member Architect 4 </v>
      </c>
      <c r="W4" s="5" t="str">
        <f t="shared" ref="W4:W67" si="11">MID(U4,LEN(V4)+1,LEN(U4)-(LEN(V4)+LEN(X4)))</f>
        <v xml:space="preserve">Architectural Graduate 1 </v>
      </c>
      <c r="X4" s="5" t="str">
        <f t="shared" ref="X4:X67" si="12">RIGHT(U4,LEN(U4)-FIND("T",U4,1)+1)</f>
        <v xml:space="preserve">Total 5 </v>
      </c>
      <c r="Y4" s="1" t="str">
        <f t="shared" ref="Y4:Y67" si="13">RIGHT(V4,LEN(V4)-FIND(" ",V4,FIND(" ",V4,FIND(" ",V4,1)+1)+1))</f>
        <v xml:space="preserve">4 </v>
      </c>
      <c r="Z4" s="1" t="str">
        <f t="shared" ref="Z4:Z67" si="14">RIGHT(W4,LEN(W4)-FIND(" ",W4,FIND(" ",W4,1)+1))</f>
        <v xml:space="preserve">1 </v>
      </c>
      <c r="AA4" s="1" t="str">
        <f t="shared" ref="AA4:AA67" si="15">RIGHT(X4,LEN(X4)-FIND(" ",X4,1))</f>
        <v xml:space="preserve">5 </v>
      </c>
    </row>
    <row r="5" spans="2:27" x14ac:dyDescent="0.35">
      <c r="B5" s="29" t="s">
        <v>15</v>
      </c>
      <c r="C5" s="6" t="s">
        <v>16</v>
      </c>
      <c r="D5" s="29" t="str">
        <f t="shared" si="0"/>
        <v>AKRITY</v>
      </c>
      <c r="E5" s="6" t="str">
        <f t="shared" si="1"/>
        <v>Est-2008)</v>
      </c>
      <c r="F5" s="6" t="str">
        <f t="shared" si="2"/>
        <v>2008)</v>
      </c>
      <c r="G5" s="29" t="str">
        <f t="shared" si="3"/>
        <v>2008</v>
      </c>
      <c r="H5" s="6" t="s">
        <v>17</v>
      </c>
      <c r="I5" s="29" t="str">
        <f t="shared" ref="I5:I68" si="16">RIGHT(H5,LEN(H5)-LEN(LEFT(H5,FIND(":",H5,1)))-1)</f>
        <v xml:space="preserve">House-10/GA (GF), Road-2, Shyamoli, Dhaka </v>
      </c>
      <c r="J5" s="29" t="str">
        <f t="shared" si="4"/>
        <v>Shyamoli</v>
      </c>
      <c r="K5" s="21" t="s">
        <v>1571</v>
      </c>
      <c r="L5" s="29" t="str">
        <f t="shared" si="5"/>
        <v xml:space="preserve">akriti.si@gmail.com </v>
      </c>
      <c r="M5" s="6" t="str">
        <f t="shared" ref="M5:M68" si="17">RIGHT(K5,LEN(K5)-LEN(L5))</f>
        <v>Contact:</v>
      </c>
      <c r="N5" s="29" t="str">
        <f>RIGHT(O5,LEN(O5)-FIND("t:",O5,1)-2)</f>
        <v>+88-02-9111557</v>
      </c>
      <c r="O5" s="6" t="s">
        <v>19</v>
      </c>
      <c r="P5" s="29" t="str">
        <f t="shared" si="6"/>
        <v>www.akritybd.com</v>
      </c>
      <c r="Q5" s="6" t="s">
        <v>21</v>
      </c>
      <c r="R5" s="29" t="str">
        <f t="shared" si="7"/>
        <v xml:space="preserve">Ar. Monir Hossain Khan </v>
      </c>
      <c r="S5" s="29" t="str">
        <f t="shared" si="8"/>
        <v xml:space="preserve">Architect </v>
      </c>
      <c r="T5" s="29" t="str">
        <f t="shared" si="9"/>
        <v>K-104</v>
      </c>
      <c r="U5" s="7" t="s">
        <v>22</v>
      </c>
      <c r="V5" s="5" t="str">
        <f t="shared" si="10"/>
        <v xml:space="preserve">IAB Member Architect 1 </v>
      </c>
      <c r="W5" s="5" t="str">
        <f t="shared" si="11"/>
        <v xml:space="preserve">Architectural Graduate 7 </v>
      </c>
      <c r="X5" s="5" t="str">
        <f t="shared" si="12"/>
        <v xml:space="preserve">Total 8 </v>
      </c>
      <c r="Y5" s="1" t="str">
        <f t="shared" si="13"/>
        <v xml:space="preserve">1 </v>
      </c>
      <c r="Z5" s="1" t="str">
        <f t="shared" si="14"/>
        <v xml:space="preserve">7 </v>
      </c>
      <c r="AA5" s="1" t="str">
        <f t="shared" si="15"/>
        <v xml:space="preserve">8 </v>
      </c>
    </row>
    <row r="6" spans="2:27" x14ac:dyDescent="0.35">
      <c r="B6" s="29" t="s">
        <v>23</v>
      </c>
      <c r="C6" s="6" t="s">
        <v>24</v>
      </c>
      <c r="D6" s="29" t="str">
        <f t="shared" si="0"/>
        <v>ANWAR &amp; ASSOCIATES</v>
      </c>
      <c r="E6" s="6" t="str">
        <f t="shared" si="1"/>
        <v>Est-25/01/2006)</v>
      </c>
      <c r="F6" s="6" t="str">
        <f t="shared" si="2"/>
        <v>25/01/2006)</v>
      </c>
      <c r="G6" s="29" t="str">
        <f t="shared" si="3"/>
        <v>25/01/2006</v>
      </c>
      <c r="H6" s="6" t="s">
        <v>25</v>
      </c>
      <c r="I6" s="29" t="str">
        <f t="shared" si="16"/>
        <v xml:space="preserve">House #221(GF), Road -15, New DOHS, Mohakhali, Dhaka 1206. </v>
      </c>
      <c r="J6" s="29" t="str">
        <f t="shared" si="4"/>
        <v>Mohakhali</v>
      </c>
      <c r="K6" s="6" t="s">
        <v>1445</v>
      </c>
      <c r="L6" s="29" t="str">
        <f t="shared" si="5"/>
        <v xml:space="preserve">ahaq06@yahoo.com </v>
      </c>
      <c r="M6" s="6" t="str">
        <f t="shared" si="17"/>
        <v>Contact: +88-02-8837313</v>
      </c>
      <c r="N6" s="29" t="str">
        <f t="shared" ref="N6:N68" si="18">IFERROR(RIGHT(M6,LEN(M6)-FIND("t:",M6,1)-2),)</f>
        <v>+88-02-8837313</v>
      </c>
      <c r="O6" s="6" t="s">
        <v>951</v>
      </c>
      <c r="P6" s="29" t="str">
        <f t="shared" si="6"/>
        <v>No Website</v>
      </c>
      <c r="Q6" s="6" t="s">
        <v>27</v>
      </c>
      <c r="R6" s="29" t="str">
        <f t="shared" si="7"/>
        <v xml:space="preserve">Ar. Anwarul Haq Chow </v>
      </c>
      <c r="S6" s="29" t="str">
        <f t="shared" si="8"/>
        <v xml:space="preserve">Principal Architect </v>
      </c>
      <c r="T6" s="29" t="str">
        <f t="shared" si="9"/>
        <v>C-021</v>
      </c>
      <c r="U6" s="9" t="s">
        <v>956</v>
      </c>
      <c r="V6" s="5" t="str">
        <f t="shared" si="10"/>
        <v xml:space="preserve">IAB Member Architect 1 </v>
      </c>
      <c r="W6" s="5" t="str">
        <f t="shared" si="11"/>
        <v xml:space="preserve">Architectural Graduate 3 </v>
      </c>
      <c r="X6" s="5" t="str">
        <f t="shared" si="12"/>
        <v xml:space="preserve">Total 4 </v>
      </c>
      <c r="Y6" s="1" t="str">
        <f t="shared" si="13"/>
        <v xml:space="preserve">1 </v>
      </c>
      <c r="Z6" s="1" t="str">
        <f t="shared" si="14"/>
        <v xml:space="preserve">3 </v>
      </c>
      <c r="AA6" s="1" t="str">
        <f t="shared" si="15"/>
        <v xml:space="preserve">4 </v>
      </c>
    </row>
    <row r="7" spans="2:27" ht="13.3" customHeight="1" x14ac:dyDescent="0.35">
      <c r="B7" s="29" t="s">
        <v>29</v>
      </c>
      <c r="C7" s="6" t="s">
        <v>30</v>
      </c>
      <c r="D7" s="29" t="str">
        <f t="shared" si="0"/>
        <v>ARC ARCHITECTURAL CONSULTANTS</v>
      </c>
      <c r="E7" s="6" t="str">
        <f t="shared" si="1"/>
        <v>Est-1982)</v>
      </c>
      <c r="F7" s="6" t="str">
        <f t="shared" si="2"/>
        <v>1982)</v>
      </c>
      <c r="G7" s="29" t="str">
        <f t="shared" si="3"/>
        <v>1982</v>
      </c>
      <c r="H7" s="6" t="s">
        <v>31</v>
      </c>
      <c r="I7" s="29" t="str">
        <f t="shared" si="16"/>
        <v>60A, Road 7A, Dhanmondi, Dhaka-1209</v>
      </c>
      <c r="J7" s="29" t="str">
        <f t="shared" si="4"/>
        <v>Dhanmondi</v>
      </c>
      <c r="K7" s="6" t="s">
        <v>1586</v>
      </c>
      <c r="L7" s="29" t="str">
        <f t="shared" si="5"/>
        <v>arc.architect@gmail.com, nahaskhalil@yahoo.com</v>
      </c>
      <c r="M7" s="6" t="str">
        <f t="shared" si="17"/>
        <v/>
      </c>
      <c r="N7" s="29" t="str">
        <f>RIGHT(O7,LEN(O7)-FIND("t:",O7,1)-2)</f>
        <v>+88-02-8117462</v>
      </c>
      <c r="O7" s="6" t="s">
        <v>33</v>
      </c>
      <c r="P7" s="29" t="str">
        <f t="shared" si="6"/>
        <v>No Website</v>
      </c>
      <c r="Q7" s="6" t="s">
        <v>34</v>
      </c>
      <c r="R7" s="29" t="str">
        <f t="shared" si="7"/>
        <v xml:space="preserve">Ar. Nahas Ahmed khalil </v>
      </c>
      <c r="S7" s="29" t="str">
        <f t="shared" si="8"/>
        <v xml:space="preserve">Principal Architect </v>
      </c>
      <c r="T7" s="29" t="str">
        <f t="shared" si="9"/>
        <v>K-022</v>
      </c>
      <c r="U7" s="7" t="s">
        <v>35</v>
      </c>
      <c r="V7" s="5" t="str">
        <f t="shared" si="10"/>
        <v xml:space="preserve">IAB Member Architect 5 </v>
      </c>
      <c r="W7" s="5" t="str">
        <f t="shared" si="11"/>
        <v xml:space="preserve">Architectural Graduate 3 </v>
      </c>
      <c r="X7" s="5" t="str">
        <f t="shared" si="12"/>
        <v xml:space="preserve">Total 8 </v>
      </c>
      <c r="Y7" s="1" t="str">
        <f t="shared" si="13"/>
        <v xml:space="preserve">5 </v>
      </c>
      <c r="Z7" s="1" t="str">
        <f t="shared" si="14"/>
        <v xml:space="preserve">3 </v>
      </c>
      <c r="AA7" s="1" t="str">
        <f t="shared" si="15"/>
        <v xml:space="preserve">8 </v>
      </c>
    </row>
    <row r="8" spans="2:27" x14ac:dyDescent="0.35">
      <c r="B8" s="29" t="s">
        <v>36</v>
      </c>
      <c r="C8" s="6" t="s">
        <v>37</v>
      </c>
      <c r="D8" s="29" t="str">
        <f t="shared" si="0"/>
        <v>ARCHDOERS</v>
      </c>
      <c r="E8" s="6" t="str">
        <f t="shared" si="1"/>
        <v>Est-2012)</v>
      </c>
      <c r="F8" s="6" t="str">
        <f t="shared" si="2"/>
        <v>2012)</v>
      </c>
      <c r="G8" s="29" t="str">
        <f t="shared" si="3"/>
        <v>2012</v>
      </c>
      <c r="H8" s="6" t="s">
        <v>38</v>
      </c>
      <c r="I8" s="29" t="str">
        <f t="shared" si="16"/>
        <v xml:space="preserve">H#252,R#19(old),West Dhanmondi,Dhaka-1209 </v>
      </c>
      <c r="J8" s="29" t="str">
        <f t="shared" si="4"/>
        <v>est Dhanmondi</v>
      </c>
      <c r="K8" s="6" t="s">
        <v>1446</v>
      </c>
      <c r="L8" s="29" t="str">
        <f>IF(IFERROR(FIND("Contact",K8,1),0)&gt;0,LEFT(K8,FIND("Contact",K8,1)-1),T(K8))</f>
        <v xml:space="preserve">archdoers@gmail.com </v>
      </c>
      <c r="M8" s="6" t="str">
        <f t="shared" si="17"/>
        <v>Contact: 01816506988, 01816506989</v>
      </c>
      <c r="N8" s="29" t="str">
        <f t="shared" si="18"/>
        <v>01816506988, 01816506989</v>
      </c>
      <c r="O8" s="6" t="s">
        <v>947</v>
      </c>
      <c r="P8" s="29" t="str">
        <f t="shared" si="6"/>
        <v>No Website</v>
      </c>
      <c r="Q8" s="6" t="s">
        <v>40</v>
      </c>
      <c r="R8" s="29" t="str">
        <f t="shared" si="7"/>
        <v xml:space="preserve">Ar. Quazi Fahima Naz </v>
      </c>
      <c r="S8" s="29" t="str">
        <f t="shared" si="8"/>
        <v xml:space="preserve">Partner Architect </v>
      </c>
      <c r="T8" s="29" t="str">
        <f t="shared" si="9"/>
        <v>N-024</v>
      </c>
      <c r="U8" s="7" t="s">
        <v>8</v>
      </c>
      <c r="V8" s="5" t="str">
        <f t="shared" si="10"/>
        <v xml:space="preserve">IAB Member Architect 3 </v>
      </c>
      <c r="W8" s="5" t="str">
        <f t="shared" si="11"/>
        <v xml:space="preserve">Architectural Graduate 2 </v>
      </c>
      <c r="X8" s="5" t="str">
        <f t="shared" si="12"/>
        <v xml:space="preserve">Total 5 </v>
      </c>
      <c r="Y8" s="1" t="str">
        <f t="shared" si="13"/>
        <v xml:space="preserve">3 </v>
      </c>
      <c r="Z8" s="1" t="str">
        <f t="shared" si="14"/>
        <v xml:space="preserve">2 </v>
      </c>
      <c r="AA8" s="1" t="str">
        <f t="shared" si="15"/>
        <v xml:space="preserve">5 </v>
      </c>
    </row>
    <row r="9" spans="2:27" x14ac:dyDescent="0.35">
      <c r="B9" s="29" t="s">
        <v>41</v>
      </c>
      <c r="C9" s="6" t="s">
        <v>42</v>
      </c>
      <c r="D9" s="29" t="str">
        <f t="shared" si="0"/>
        <v>ARCHEGROUND LTD.</v>
      </c>
      <c r="E9" s="6" t="str">
        <f t="shared" si="1"/>
        <v>Est-2012)</v>
      </c>
      <c r="F9" s="6" t="str">
        <f t="shared" si="2"/>
        <v>2012)</v>
      </c>
      <c r="G9" s="29" t="str">
        <f t="shared" si="3"/>
        <v>2012</v>
      </c>
      <c r="H9" s="6" t="s">
        <v>43</v>
      </c>
      <c r="I9" s="29" t="str">
        <f t="shared" si="16"/>
        <v>“NoorMahal”, 44/1, Lake-Circus, Kalabagan, Dhaka-1205</v>
      </c>
      <c r="J9" s="29" t="str">
        <f t="shared" si="4"/>
        <v>Kalabagan</v>
      </c>
      <c r="K9" s="6" t="s">
        <v>1572</v>
      </c>
      <c r="L9" s="29" t="str">
        <f t="shared" si="5"/>
        <v xml:space="preserve">studio@archeground.com, arche_ground@yahoo.com, </v>
      </c>
      <c r="M9" s="6" t="str">
        <f t="shared" si="17"/>
        <v>Contact</v>
      </c>
      <c r="N9" s="29" t="str">
        <f>RIGHT(O9,LEN(O9)-FIND("t:",O9,1)-2)</f>
        <v>+88-02-9138516</v>
      </c>
      <c r="O9" s="6" t="s">
        <v>45</v>
      </c>
      <c r="P9" s="29" t="str">
        <f t="shared" si="6"/>
        <v>www.archeground.com</v>
      </c>
      <c r="Q9" s="6" t="s">
        <v>46</v>
      </c>
      <c r="R9" s="29" t="str">
        <f t="shared" si="7"/>
        <v xml:space="preserve">Ar. Nabi Newaz Khan </v>
      </c>
      <c r="S9" s="29" t="str">
        <f t="shared" si="8"/>
        <v xml:space="preserve">Chairman </v>
      </c>
      <c r="T9" s="29" t="str">
        <f t="shared" si="9"/>
        <v>K-106</v>
      </c>
      <c r="U9" s="12" t="s">
        <v>47</v>
      </c>
      <c r="V9" s="5" t="str">
        <f t="shared" si="10"/>
        <v xml:space="preserve">IAB Member Architect 6 </v>
      </c>
      <c r="W9" s="5" t="str">
        <f t="shared" si="11"/>
        <v xml:space="preserve">Architectural Graduate 3 </v>
      </c>
      <c r="X9" s="5" t="str">
        <f t="shared" si="12"/>
        <v xml:space="preserve">Total 9 </v>
      </c>
      <c r="Y9" s="1" t="str">
        <f t="shared" si="13"/>
        <v xml:space="preserve">6 </v>
      </c>
      <c r="Z9" s="1" t="str">
        <f t="shared" si="14"/>
        <v xml:space="preserve">3 </v>
      </c>
      <c r="AA9" s="1" t="str">
        <f t="shared" si="15"/>
        <v xml:space="preserve">9 </v>
      </c>
    </row>
    <row r="10" spans="2:27" x14ac:dyDescent="0.35">
      <c r="B10" s="29" t="s">
        <v>48</v>
      </c>
      <c r="C10" s="6" t="s">
        <v>49</v>
      </c>
      <c r="D10" s="29" t="str">
        <f t="shared" si="0"/>
        <v>ARCHFIELD</v>
      </c>
      <c r="E10" s="6" t="str">
        <f t="shared" si="1"/>
        <v xml:space="preserve">Est-2010) </v>
      </c>
      <c r="F10" s="6" t="str">
        <f t="shared" si="2"/>
        <v xml:space="preserve">2010) </v>
      </c>
      <c r="G10" s="29" t="str">
        <f t="shared" si="3"/>
        <v>2010</v>
      </c>
      <c r="H10" s="6" t="s">
        <v>1384</v>
      </c>
      <c r="I10" s="29" t="str">
        <f t="shared" si="16"/>
        <v>32/D, Road-10, Banani, Dhaka</v>
      </c>
      <c r="J10" s="29" t="str">
        <f t="shared" si="4"/>
        <v>Banani</v>
      </c>
      <c r="K10" s="6" t="s">
        <v>1447</v>
      </c>
      <c r="L10" s="29" t="str">
        <f t="shared" si="5"/>
        <v xml:space="preserve">archfield2010@gmail.com </v>
      </c>
      <c r="M10" s="6" t="str">
        <f t="shared" si="17"/>
        <v>Contact: 01713338002, 01819117710</v>
      </c>
      <c r="N10" s="29" t="str">
        <f t="shared" si="18"/>
        <v>01713338002, 01819117710</v>
      </c>
      <c r="O10" s="6" t="s">
        <v>947</v>
      </c>
      <c r="P10" s="29" t="str">
        <f t="shared" si="6"/>
        <v>No Website</v>
      </c>
      <c r="Q10" s="6" t="s">
        <v>52</v>
      </c>
      <c r="R10" s="29" t="str">
        <f t="shared" si="7"/>
        <v xml:space="preserve">Ar. Syeda Nitee Mahbub </v>
      </c>
      <c r="S10" s="29" t="str">
        <f t="shared" si="8"/>
        <v xml:space="preserve">Partner </v>
      </c>
      <c r="T10" s="29" t="str">
        <f t="shared" si="9"/>
        <v>M-090</v>
      </c>
      <c r="U10" s="12" t="s">
        <v>53</v>
      </c>
      <c r="V10" s="5" t="str">
        <f t="shared" si="10"/>
        <v xml:space="preserve">IAB Member Architect 4 </v>
      </c>
      <c r="W10" s="5" t="str">
        <f t="shared" si="11"/>
        <v xml:space="preserve">Architectural Graduate 1 </v>
      </c>
      <c r="X10" s="5" t="str">
        <f t="shared" si="12"/>
        <v>Total 05</v>
      </c>
      <c r="Y10" s="1" t="str">
        <f t="shared" si="13"/>
        <v xml:space="preserve">4 </v>
      </c>
      <c r="Z10" s="1" t="str">
        <f t="shared" si="14"/>
        <v xml:space="preserve">1 </v>
      </c>
      <c r="AA10" s="1" t="str">
        <f t="shared" si="15"/>
        <v>05</v>
      </c>
    </row>
    <row r="11" spans="2:27" x14ac:dyDescent="0.35">
      <c r="B11" s="29" t="s">
        <v>54</v>
      </c>
      <c r="C11" s="6" t="s">
        <v>55</v>
      </c>
      <c r="D11" s="29" t="str">
        <f t="shared" si="0"/>
        <v>ARCHITECT HASAN &amp; ASSOCIATES LTD.</v>
      </c>
      <c r="E11" s="6" t="str">
        <f t="shared" si="1"/>
        <v>Est-02/04/1998)</v>
      </c>
      <c r="F11" s="6" t="str">
        <f t="shared" si="2"/>
        <v>02/04/1998)</v>
      </c>
      <c r="G11" s="29" t="str">
        <f t="shared" si="3"/>
        <v>02/04/1998</v>
      </c>
      <c r="H11" s="6" t="s">
        <v>56</v>
      </c>
      <c r="I11" s="29" t="str">
        <f t="shared" si="16"/>
        <v>House# 1/4,Flat# C4,Block# C, Lalmatia, Dhaka-1207</v>
      </c>
      <c r="J11" s="29" t="str">
        <f t="shared" si="4"/>
        <v>Lalmatia</v>
      </c>
      <c r="K11" s="6" t="s">
        <v>1448</v>
      </c>
      <c r="L11" s="29" t="str">
        <f t="shared" si="5"/>
        <v xml:space="preserve">cmfoundation@gmail.com </v>
      </c>
      <c r="M11" s="6" t="str">
        <f t="shared" si="17"/>
        <v>Contact: +88-02-8125830</v>
      </c>
      <c r="N11" s="29" t="str">
        <f t="shared" si="18"/>
        <v>+88-02-8125830</v>
      </c>
      <c r="O11" s="6" t="s">
        <v>947</v>
      </c>
      <c r="P11" s="29" t="str">
        <f t="shared" si="6"/>
        <v>No Website</v>
      </c>
      <c r="Q11" s="6" t="s">
        <v>58</v>
      </c>
      <c r="R11" s="29" t="str">
        <f t="shared" si="7"/>
        <v xml:space="preserve">Ar. Md. Hasan Shams Uddin </v>
      </c>
      <c r="S11" s="29" t="str">
        <f t="shared" si="8"/>
        <v xml:space="preserve">Managing Director </v>
      </c>
      <c r="T11" s="29" t="str">
        <f t="shared" si="9"/>
        <v>S-014</v>
      </c>
      <c r="U11" s="7" t="s">
        <v>59</v>
      </c>
      <c r="V11" s="5" t="str">
        <f t="shared" si="10"/>
        <v xml:space="preserve">IAB Member Architect 1 </v>
      </c>
      <c r="W11" s="5" t="str">
        <f t="shared" si="11"/>
        <v xml:space="preserve">Architectural Graduate 5 </v>
      </c>
      <c r="X11" s="5" t="str">
        <f t="shared" si="12"/>
        <v xml:space="preserve">Total 6 </v>
      </c>
      <c r="Y11" s="1" t="str">
        <f t="shared" si="13"/>
        <v xml:space="preserve">1 </v>
      </c>
      <c r="Z11" s="1" t="str">
        <f t="shared" si="14"/>
        <v xml:space="preserve">5 </v>
      </c>
      <c r="AA11" s="1" t="str">
        <f t="shared" si="15"/>
        <v xml:space="preserve">6 </v>
      </c>
    </row>
    <row r="12" spans="2:27" x14ac:dyDescent="0.35">
      <c r="B12" s="29" t="s">
        <v>60</v>
      </c>
      <c r="C12" s="6" t="s">
        <v>61</v>
      </c>
      <c r="D12" s="29" t="str">
        <f t="shared" si="0"/>
        <v>ARCHITECTES CONTEMPORAIN (ARCON)</v>
      </c>
      <c r="E12" s="6" t="str">
        <f t="shared" si="1"/>
        <v xml:space="preserve">Est-1996) </v>
      </c>
      <c r="F12" s="6" t="str">
        <f t="shared" si="2"/>
        <v xml:space="preserve">1996) </v>
      </c>
      <c r="G12" s="29" t="str">
        <f t="shared" si="3"/>
        <v>1996</v>
      </c>
      <c r="H12" s="6" t="s">
        <v>62</v>
      </c>
      <c r="I12" s="29" t="str">
        <f t="shared" si="16"/>
        <v xml:space="preserve">House-2/8, Block-E, Lalmatia, Dhaka </v>
      </c>
      <c r="J12" s="29" t="str">
        <f t="shared" si="4"/>
        <v>Lalmatia</v>
      </c>
      <c r="K12" s="6" t="s">
        <v>1449</v>
      </c>
      <c r="L12" s="29" t="str">
        <f t="shared" si="5"/>
        <v xml:space="preserve">sazal953@gmail.com </v>
      </c>
      <c r="M12" s="6" t="str">
        <f t="shared" si="17"/>
        <v xml:space="preserve">Contact: 044-78004350, 044-78004353 </v>
      </c>
      <c r="N12" s="29" t="str">
        <f t="shared" si="18"/>
        <v xml:space="preserve">044-78004350, 044-78004353 </v>
      </c>
      <c r="O12" s="6" t="s">
        <v>947</v>
      </c>
      <c r="P12" s="29" t="str">
        <f t="shared" si="6"/>
        <v>No Website</v>
      </c>
      <c r="Q12" s="6" t="s">
        <v>64</v>
      </c>
      <c r="R12" s="29" t="str">
        <f t="shared" si="7"/>
        <v xml:space="preserve">Ar. S.M. Helaluddin Ahmed </v>
      </c>
      <c r="S12" s="29" t="str">
        <f t="shared" si="8"/>
        <v xml:space="preserve">Proprietor </v>
      </c>
      <c r="T12" s="29" t="str">
        <f t="shared" si="9"/>
        <v>A-101</v>
      </c>
      <c r="U12" s="7" t="s">
        <v>65</v>
      </c>
      <c r="V12" s="5" t="str">
        <f t="shared" si="10"/>
        <v xml:space="preserve">IAB Member Architect 3 </v>
      </c>
      <c r="W12" s="5" t="str">
        <f t="shared" si="11"/>
        <v xml:space="preserve">Architectural Graduate 1 </v>
      </c>
      <c r="X12" s="5" t="str">
        <f t="shared" si="12"/>
        <v xml:space="preserve">Total 4 </v>
      </c>
      <c r="Y12" s="1" t="str">
        <f t="shared" si="13"/>
        <v xml:space="preserve">3 </v>
      </c>
      <c r="Z12" s="1" t="str">
        <f t="shared" si="14"/>
        <v xml:space="preserve">1 </v>
      </c>
      <c r="AA12" s="1" t="str">
        <f t="shared" si="15"/>
        <v xml:space="preserve">4 </v>
      </c>
    </row>
    <row r="13" spans="2:27" x14ac:dyDescent="0.35">
      <c r="B13" s="29" t="s">
        <v>66</v>
      </c>
      <c r="C13" s="6" t="s">
        <v>67</v>
      </c>
      <c r="D13" s="29" t="str">
        <f t="shared" si="0"/>
        <v>ARCHIWORKS CONSULTANTS</v>
      </c>
      <c r="E13" s="6" t="str">
        <f t="shared" si="1"/>
        <v>Est-2009)</v>
      </c>
      <c r="F13" s="6" t="str">
        <f t="shared" si="2"/>
        <v>2009)</v>
      </c>
      <c r="G13" s="29" t="str">
        <f t="shared" si="3"/>
        <v>2009</v>
      </c>
      <c r="H13" s="6" t="s">
        <v>68</v>
      </c>
      <c r="I13" s="29" t="str">
        <f t="shared" si="16"/>
        <v xml:space="preserve">House-48, Road-02, Block-B, Niketan, Gulshan 01, Dhaka-1212 </v>
      </c>
      <c r="J13" s="29" t="str">
        <f t="shared" si="4"/>
        <v>Gulshan 01</v>
      </c>
      <c r="K13" s="21" t="s">
        <v>1573</v>
      </c>
      <c r="L13" s="29" t="str">
        <f t="shared" si="5"/>
        <v xml:space="preserve">archiworks.bd@hotmail.com, </v>
      </c>
      <c r="M13" s="6" t="str">
        <f t="shared" si="17"/>
        <v>Contact</v>
      </c>
      <c r="N13" s="29">
        <v>0</v>
      </c>
      <c r="O13" s="6" t="s">
        <v>1825</v>
      </c>
      <c r="P13" s="29" t="str">
        <f t="shared" si="6"/>
        <v>www.archiworks.bd.wix.com /Home</v>
      </c>
      <c r="Q13" s="6" t="s">
        <v>71</v>
      </c>
      <c r="R13" s="29" t="str">
        <f t="shared" si="7"/>
        <v xml:space="preserve">Ar. Mohammad Arefeen Ibrahim </v>
      </c>
      <c r="S13" s="29" t="str">
        <f t="shared" si="8"/>
        <v xml:space="preserve">Proprietor </v>
      </c>
      <c r="T13" s="29" t="str">
        <f t="shared" si="9"/>
        <v>I-047</v>
      </c>
      <c r="U13" s="7" t="s">
        <v>72</v>
      </c>
      <c r="V13" s="5" t="str">
        <f t="shared" si="10"/>
        <v xml:space="preserve">IAB Member Architect 4 </v>
      </c>
      <c r="W13" s="5" t="str">
        <f t="shared" si="11"/>
        <v xml:space="preserve">Architectural Graduate 2 </v>
      </c>
      <c r="X13" s="5" t="str">
        <f t="shared" si="12"/>
        <v xml:space="preserve">Total 6 </v>
      </c>
      <c r="Y13" s="1" t="str">
        <f t="shared" si="13"/>
        <v xml:space="preserve">4 </v>
      </c>
      <c r="Z13" s="1" t="str">
        <f t="shared" si="14"/>
        <v xml:space="preserve">2 </v>
      </c>
      <c r="AA13" s="1" t="str">
        <f t="shared" si="15"/>
        <v xml:space="preserve">6 </v>
      </c>
    </row>
    <row r="14" spans="2:27" x14ac:dyDescent="0.35">
      <c r="B14" s="29" t="s">
        <v>73</v>
      </c>
      <c r="C14" s="6" t="s">
        <v>74</v>
      </c>
      <c r="D14" s="29" t="str">
        <f t="shared" si="0"/>
        <v>ARCHSEL</v>
      </c>
      <c r="E14" s="6" t="str">
        <f t="shared" si="1"/>
        <v xml:space="preserve">Est-1997) </v>
      </c>
      <c r="F14" s="6" t="str">
        <f t="shared" si="2"/>
        <v xml:space="preserve">1997) </v>
      </c>
      <c r="G14" s="29" t="str">
        <f t="shared" si="3"/>
        <v>1997</v>
      </c>
      <c r="H14" s="6" t="s">
        <v>75</v>
      </c>
      <c r="I14" s="29" t="str">
        <f t="shared" si="16"/>
        <v>34/KA, Shyamoli Pisiculture H/S, Dhaka-1207</v>
      </c>
      <c r="J14" s="29" t="str">
        <f t="shared" si="4"/>
        <v>Shyamoli Pisiculture H/S</v>
      </c>
      <c r="K14" s="21" t="s">
        <v>1574</v>
      </c>
      <c r="L14" s="29" t="str">
        <f t="shared" si="5"/>
        <v xml:space="preserve">mail@archsel.com, </v>
      </c>
      <c r="M14" s="6" t="str">
        <f t="shared" si="17"/>
        <v>Contact</v>
      </c>
      <c r="N14" s="29" t="str">
        <f t="shared" ref="N14" si="19">RIGHT(O14,LEN(O14)-FIND("t:",O14,1)-2)</f>
        <v>+88-02-8124698, 8116617</v>
      </c>
      <c r="O14" s="6" t="s">
        <v>77</v>
      </c>
      <c r="P14" s="29" t="str">
        <f t="shared" si="6"/>
        <v>www.archsel.com</v>
      </c>
      <c r="Q14" s="6" t="s">
        <v>78</v>
      </c>
      <c r="R14" s="29" t="str">
        <f t="shared" si="7"/>
        <v>Ar. Imtiaz Farid Chowdhury</v>
      </c>
      <c r="S14" s="29" t="str">
        <f t="shared" si="8"/>
        <v xml:space="preserve">Chief Architect </v>
      </c>
      <c r="T14" s="29" t="str">
        <f t="shared" si="9"/>
        <v>C-036</v>
      </c>
      <c r="U14" s="7" t="s">
        <v>79</v>
      </c>
      <c r="V14" s="5" t="str">
        <f t="shared" si="10"/>
        <v xml:space="preserve">IAB Member Architect 2 </v>
      </c>
      <c r="W14" s="5" t="str">
        <f t="shared" si="11"/>
        <v xml:space="preserve">Architectural Graduate 6 </v>
      </c>
      <c r="X14" s="5" t="str">
        <f t="shared" si="12"/>
        <v xml:space="preserve">Total 8 </v>
      </c>
      <c r="Y14" s="1" t="str">
        <f t="shared" si="13"/>
        <v xml:space="preserve">2 </v>
      </c>
      <c r="Z14" s="1" t="str">
        <f t="shared" si="14"/>
        <v xml:space="preserve">6 </v>
      </c>
      <c r="AA14" s="1" t="str">
        <f t="shared" si="15"/>
        <v xml:space="preserve">8 </v>
      </c>
    </row>
    <row r="15" spans="2:27" x14ac:dyDescent="0.35">
      <c r="B15" s="29" t="s">
        <v>80</v>
      </c>
      <c r="C15" s="6" t="s">
        <v>81</v>
      </c>
      <c r="D15" s="29" t="str">
        <f t="shared" si="0"/>
        <v>ARESCON CONSULTANT</v>
      </c>
      <c r="E15" s="6" t="str">
        <f t="shared" si="1"/>
        <v xml:space="preserve">Est-2004) </v>
      </c>
      <c r="F15" s="6" t="str">
        <f t="shared" si="2"/>
        <v xml:space="preserve">2004) </v>
      </c>
      <c r="G15" s="29" t="str">
        <f t="shared" si="3"/>
        <v>2004</v>
      </c>
      <c r="H15" s="6" t="s">
        <v>82</v>
      </c>
      <c r="I15" s="29" t="str">
        <f t="shared" si="16"/>
        <v>137-Jahanara Garden, 5th Floor, E-4, Green Road, Dhaka-1205</v>
      </c>
      <c r="J15" s="29" t="str">
        <f t="shared" si="4"/>
        <v>Green Road</v>
      </c>
      <c r="K15" s="6" t="s">
        <v>1450</v>
      </c>
      <c r="L15" s="29" t="str">
        <f t="shared" si="5"/>
        <v xml:space="preserve">arescon@gmail.com </v>
      </c>
      <c r="M15" s="6" t="str">
        <f t="shared" si="17"/>
        <v>Contact: +88-02-8151121</v>
      </c>
      <c r="N15" s="29" t="str">
        <f t="shared" si="18"/>
        <v>+88-02-8151121</v>
      </c>
      <c r="O15" s="6" t="s">
        <v>947</v>
      </c>
      <c r="P15" s="29" t="str">
        <f t="shared" si="6"/>
        <v>No Website</v>
      </c>
      <c r="Q15" s="6" t="s">
        <v>84</v>
      </c>
      <c r="R15" s="29" t="str">
        <f t="shared" si="7"/>
        <v xml:space="preserve">Ar. Md. Helal Uddin </v>
      </c>
      <c r="S15" s="29" t="str">
        <f t="shared" si="8"/>
        <v xml:space="preserve">CEO/Proprietor </v>
      </c>
      <c r="T15" s="29" t="str">
        <f t="shared" si="9"/>
        <v>U-006</v>
      </c>
      <c r="U15" s="7" t="s">
        <v>85</v>
      </c>
      <c r="V15" s="5" t="str">
        <f t="shared" si="10"/>
        <v xml:space="preserve">IAB Member Architect 1 </v>
      </c>
      <c r="W15" s="5" t="str">
        <f t="shared" si="11"/>
        <v xml:space="preserve">Architectural Graduate 4 </v>
      </c>
      <c r="X15" s="5" t="str">
        <f t="shared" si="12"/>
        <v xml:space="preserve">Total 5 </v>
      </c>
      <c r="Y15" s="1" t="str">
        <f t="shared" si="13"/>
        <v xml:space="preserve">1 </v>
      </c>
      <c r="Z15" s="1" t="str">
        <f t="shared" si="14"/>
        <v xml:space="preserve">4 </v>
      </c>
      <c r="AA15" s="1" t="str">
        <f t="shared" si="15"/>
        <v xml:space="preserve">5 </v>
      </c>
    </row>
    <row r="16" spans="2:27" x14ac:dyDescent="0.35">
      <c r="B16" s="29" t="s">
        <v>86</v>
      </c>
      <c r="C16" s="6" t="s">
        <v>87</v>
      </c>
      <c r="D16" s="29" t="str">
        <f t="shared" si="0"/>
        <v>ARTISAN ARCHITECTS ENGINEERS &amp; DEVELOPMENTS LTD.</v>
      </c>
      <c r="E16" s="6" t="str">
        <f t="shared" si="1"/>
        <v xml:space="preserve">Est- ) </v>
      </c>
      <c r="F16" s="6" t="str">
        <f t="shared" si="2"/>
        <v xml:space="preserve"> ) </v>
      </c>
      <c r="G16" s="29" t="str">
        <f t="shared" si="3"/>
        <v xml:space="preserve"> </v>
      </c>
      <c r="H16" s="6" t="s">
        <v>88</v>
      </c>
      <c r="I16" s="29" t="str">
        <f t="shared" si="16"/>
        <v xml:space="preserve">56/A, DOHS Road, Old DOHS, Banani, Dhaka-1206 </v>
      </c>
      <c r="J16" s="29" t="str">
        <f t="shared" si="4"/>
        <v>Banani</v>
      </c>
      <c r="K16" s="21" t="s">
        <v>1575</v>
      </c>
      <c r="L16" s="29" t="str">
        <f t="shared" si="5"/>
        <v xml:space="preserve">info@artisanbd.com, </v>
      </c>
      <c r="M16" s="6" t="str">
        <f t="shared" si="17"/>
        <v>Contact</v>
      </c>
      <c r="N16" s="29" t="str">
        <f>RIGHT(O16,LEN(O16)-FIND("t:",O16,1)-2)</f>
        <v xml:space="preserve">+88-02-8813992, 9889360 </v>
      </c>
      <c r="O16" s="6" t="s">
        <v>90</v>
      </c>
      <c r="P16" s="29" t="str">
        <f t="shared" si="6"/>
        <v>www.artisanbd.com</v>
      </c>
      <c r="Q16" s="6" t="s">
        <v>91</v>
      </c>
      <c r="R16" s="29" t="str">
        <f t="shared" si="7"/>
        <v xml:space="preserve">Ar. Sayeed Parvez Reza Latif </v>
      </c>
      <c r="S16" s="29" t="str">
        <f t="shared" si="8"/>
        <v xml:space="preserve">Managing Director </v>
      </c>
      <c r="T16" s="29" t="str">
        <f t="shared" si="9"/>
        <v>L-007</v>
      </c>
      <c r="U16" s="7" t="s">
        <v>59</v>
      </c>
      <c r="V16" s="5" t="str">
        <f t="shared" si="10"/>
        <v xml:space="preserve">IAB Member Architect 1 </v>
      </c>
      <c r="W16" s="5" t="str">
        <f t="shared" si="11"/>
        <v xml:space="preserve">Architectural Graduate 5 </v>
      </c>
      <c r="X16" s="5" t="str">
        <f t="shared" si="12"/>
        <v xml:space="preserve">Total 6 </v>
      </c>
      <c r="Y16" s="1" t="str">
        <f t="shared" si="13"/>
        <v xml:space="preserve">1 </v>
      </c>
      <c r="Z16" s="1" t="str">
        <f t="shared" si="14"/>
        <v xml:space="preserve">5 </v>
      </c>
      <c r="AA16" s="1" t="str">
        <f t="shared" si="15"/>
        <v xml:space="preserve">6 </v>
      </c>
    </row>
    <row r="17" spans="2:27" x14ac:dyDescent="0.35">
      <c r="B17" s="29" t="s">
        <v>92</v>
      </c>
      <c r="C17" s="6" t="s">
        <v>93</v>
      </c>
      <c r="D17" s="29" t="str">
        <f t="shared" si="0"/>
        <v>ARTYSPACE DESIGN STUDIO</v>
      </c>
      <c r="E17" s="6" t="str">
        <f t="shared" si="1"/>
        <v xml:space="preserve">Est-2010) </v>
      </c>
      <c r="F17" s="6" t="str">
        <f t="shared" si="2"/>
        <v xml:space="preserve">2010) </v>
      </c>
      <c r="G17" s="29" t="str">
        <f t="shared" si="3"/>
        <v>2010</v>
      </c>
      <c r="H17" s="6" t="s">
        <v>94</v>
      </c>
      <c r="I17" s="29" t="str">
        <f t="shared" si="16"/>
        <v xml:space="preserve">Azad Bhaban (7th Floor), 79/A, Jamal Khan Road, Chittagong, Bangladesh </v>
      </c>
      <c r="J17" s="29" t="str">
        <f t="shared" si="4"/>
        <v>Chittagong</v>
      </c>
      <c r="K17" s="6" t="s">
        <v>1451</v>
      </c>
      <c r="L17" s="29" t="str">
        <f t="shared" si="5"/>
        <v xml:space="preserve">artyspace.designstudio@gmail.com </v>
      </c>
      <c r="M17" s="6" t="str">
        <f t="shared" si="17"/>
        <v>Contact: +88-031-2867388</v>
      </c>
      <c r="N17" s="29" t="str">
        <f t="shared" si="18"/>
        <v>+88-031-2867388</v>
      </c>
      <c r="O17" s="6" t="s">
        <v>952</v>
      </c>
      <c r="P17" s="29" t="str">
        <f t="shared" si="6"/>
        <v>No Website</v>
      </c>
      <c r="Q17" s="6" t="s">
        <v>96</v>
      </c>
      <c r="R17" s="29" t="str">
        <f t="shared" si="7"/>
        <v xml:space="preserve">Ar. Ananya Bikash Barua </v>
      </c>
      <c r="S17" s="29" t="str">
        <f t="shared" si="8"/>
        <v xml:space="preserve">Chief Architect </v>
      </c>
      <c r="T17" s="29" t="str">
        <f t="shared" si="9"/>
        <v>B-040</v>
      </c>
      <c r="U17" s="7" t="s">
        <v>85</v>
      </c>
      <c r="V17" s="5" t="str">
        <f t="shared" si="10"/>
        <v xml:space="preserve">IAB Member Architect 1 </v>
      </c>
      <c r="W17" s="5" t="str">
        <f t="shared" si="11"/>
        <v xml:space="preserve">Architectural Graduate 4 </v>
      </c>
      <c r="X17" s="5" t="str">
        <f t="shared" si="12"/>
        <v xml:space="preserve">Total 5 </v>
      </c>
      <c r="Y17" s="1" t="str">
        <f t="shared" si="13"/>
        <v xml:space="preserve">1 </v>
      </c>
      <c r="Z17" s="1" t="str">
        <f t="shared" si="14"/>
        <v xml:space="preserve">4 </v>
      </c>
      <c r="AA17" s="1" t="str">
        <f t="shared" si="15"/>
        <v xml:space="preserve">5 </v>
      </c>
    </row>
    <row r="18" spans="2:27" x14ac:dyDescent="0.35">
      <c r="B18" s="29" t="s">
        <v>97</v>
      </c>
      <c r="C18" s="6" t="s">
        <v>98</v>
      </c>
      <c r="D18" s="29" t="str">
        <f t="shared" si="0"/>
        <v>AHMED HOSSAIN ARCHITECTS AND ASSOCIATES</v>
      </c>
      <c r="E18" s="6" t="str">
        <f t="shared" si="1"/>
        <v>Est-2009)</v>
      </c>
      <c r="F18" s="6" t="str">
        <f t="shared" si="2"/>
        <v>2009)</v>
      </c>
      <c r="G18" s="29" t="str">
        <f t="shared" si="3"/>
        <v>2009</v>
      </c>
      <c r="H18" s="6" t="s">
        <v>99</v>
      </c>
      <c r="I18" s="29" t="str">
        <f t="shared" si="16"/>
        <v xml:space="preserve">House-10, 2nd Floor, Road-03, Sector-05, Uttara, Dhaka 1230. </v>
      </c>
      <c r="J18" s="29" t="str">
        <f t="shared" si="4"/>
        <v>Uttara</v>
      </c>
      <c r="K18" s="6" t="s">
        <v>1452</v>
      </c>
      <c r="L18" s="29" t="str">
        <f t="shared" si="5"/>
        <v xml:space="preserve">ahaaabd17@gmail.com, ashraf303@yahoo.com </v>
      </c>
      <c r="M18" s="6" t="str">
        <f t="shared" si="17"/>
        <v>Contact: +88016179672992, +8801727672992</v>
      </c>
      <c r="N18" s="29" t="str">
        <f t="shared" si="18"/>
        <v>+88016179672992, +8801727672992</v>
      </c>
      <c r="O18" s="6" t="s">
        <v>947</v>
      </c>
      <c r="P18" s="29" t="str">
        <f t="shared" si="6"/>
        <v>No Website</v>
      </c>
      <c r="Q18" s="6" t="s">
        <v>101</v>
      </c>
      <c r="R18" s="29" t="str">
        <f t="shared" si="7"/>
        <v xml:space="preserve">Ar. Ashraful Alam Ahmed </v>
      </c>
      <c r="S18" s="29" t="str">
        <f t="shared" si="8"/>
        <v xml:space="preserve">Principal Architect </v>
      </c>
      <c r="T18" s="29" t="str">
        <f t="shared" si="9"/>
        <v>A-182</v>
      </c>
      <c r="U18" s="7" t="s">
        <v>103</v>
      </c>
      <c r="V18" s="5" t="str">
        <f t="shared" si="10"/>
        <v xml:space="preserve">IAB Member Architect 3 </v>
      </c>
      <c r="W18" s="5" t="str">
        <f t="shared" si="11"/>
        <v xml:space="preserve">Architectural Graduate 3 </v>
      </c>
      <c r="X18" s="5" t="str">
        <f t="shared" si="12"/>
        <v xml:space="preserve">Total 5 </v>
      </c>
      <c r="Y18" s="1" t="str">
        <f t="shared" si="13"/>
        <v xml:space="preserve">3 </v>
      </c>
      <c r="Z18" s="1" t="str">
        <f t="shared" si="14"/>
        <v xml:space="preserve">3 </v>
      </c>
      <c r="AA18" s="1" t="str">
        <f t="shared" si="15"/>
        <v xml:space="preserve">5 </v>
      </c>
    </row>
    <row r="19" spans="2:27" x14ac:dyDescent="0.35">
      <c r="B19" s="29" t="s">
        <v>104</v>
      </c>
      <c r="C19" s="6" t="s">
        <v>105</v>
      </c>
      <c r="D19" s="29" t="str">
        <f t="shared" si="0"/>
        <v>ALIGN ARCHITECTS</v>
      </c>
      <c r="E19" s="6" t="str">
        <f t="shared" si="1"/>
        <v>Est-2010)</v>
      </c>
      <c r="F19" s="6" t="str">
        <f t="shared" si="2"/>
        <v>2010)</v>
      </c>
      <c r="G19" s="29" t="str">
        <f t="shared" si="3"/>
        <v>2010</v>
      </c>
      <c r="H19" s="6" t="s">
        <v>106</v>
      </c>
      <c r="I19" s="29" t="str">
        <f t="shared" si="16"/>
        <v xml:space="preserve">House-14, Road-14, 1/Kha, Sugandha, Panchlish, Chittagong. </v>
      </c>
      <c r="J19" s="29" t="str">
        <f t="shared" si="4"/>
        <v>Panchlish</v>
      </c>
      <c r="K19" s="21" t="s">
        <v>1576</v>
      </c>
      <c r="L19" s="29" t="str">
        <f t="shared" si="5"/>
        <v xml:space="preserve">hossan_0047@yahioo.com, </v>
      </c>
      <c r="M19" s="6" t="str">
        <f t="shared" si="17"/>
        <v>Contact</v>
      </c>
      <c r="N19" s="29" t="str">
        <f>RIGHT(O19,LEN(O19)-FIND("t:",O19,1)-2)</f>
        <v xml:space="preserve">+8801737280617 </v>
      </c>
      <c r="O19" s="6" t="s">
        <v>108</v>
      </c>
      <c r="P19" s="29" t="str">
        <f t="shared" si="6"/>
        <v>http://aligngroupbd.com/webmail</v>
      </c>
      <c r="Q19" s="6" t="s">
        <v>109</v>
      </c>
      <c r="R19" s="29" t="str">
        <f t="shared" si="7"/>
        <v xml:space="preserve">Ar. Hossan Murad </v>
      </c>
      <c r="S19" s="29" t="str">
        <f t="shared" si="8"/>
        <v xml:space="preserve">CEO &amp; Proprietor </v>
      </c>
      <c r="T19" s="29" t="str">
        <f t="shared" si="9"/>
        <v>M-084</v>
      </c>
      <c r="U19" s="7" t="s">
        <v>110</v>
      </c>
      <c r="V19" s="5" t="str">
        <f t="shared" si="10"/>
        <v xml:space="preserve">IAB Member Architect 2 </v>
      </c>
      <c r="W19" s="5" t="str">
        <f t="shared" si="11"/>
        <v xml:space="preserve">Architectural Graduate 2 </v>
      </c>
      <c r="X19" s="5" t="str">
        <f t="shared" si="12"/>
        <v xml:space="preserve">Total 4 </v>
      </c>
      <c r="Y19" s="1" t="str">
        <f t="shared" si="13"/>
        <v xml:space="preserve">2 </v>
      </c>
      <c r="Z19" s="1" t="str">
        <f t="shared" si="14"/>
        <v xml:space="preserve">2 </v>
      </c>
      <c r="AA19" s="1" t="str">
        <f t="shared" si="15"/>
        <v xml:space="preserve">4 </v>
      </c>
    </row>
    <row r="20" spans="2:27" x14ac:dyDescent="0.35">
      <c r="B20" s="29" t="s">
        <v>111</v>
      </c>
      <c r="C20" s="6" t="s">
        <v>112</v>
      </c>
      <c r="D20" s="29" t="str">
        <f t="shared" si="0"/>
        <v>ARC.IN.D</v>
      </c>
      <c r="E20" s="6" t="str">
        <f t="shared" si="1"/>
        <v>Est-1996)</v>
      </c>
      <c r="F20" s="6" t="str">
        <f t="shared" si="2"/>
        <v>1996)</v>
      </c>
      <c r="G20" s="29" t="str">
        <f t="shared" si="3"/>
        <v>1996</v>
      </c>
      <c r="H20" s="6" t="s">
        <v>113</v>
      </c>
      <c r="I20" s="29" t="str">
        <f t="shared" si="16"/>
        <v xml:space="preserve">25, Gulshan Avenue, Taj Casilina (5th Floor), 6/E, Gulshan-1, Dhaka-1212 </v>
      </c>
      <c r="J20" s="29" t="str">
        <f t="shared" si="4"/>
        <v>Gulshan-1</v>
      </c>
      <c r="K20" s="6" t="s">
        <v>1453</v>
      </c>
      <c r="L20" s="29" t="str">
        <f t="shared" si="5"/>
        <v xml:space="preserve">arcindexind@gmail.com </v>
      </c>
      <c r="M20" s="6" t="str">
        <f t="shared" si="17"/>
        <v xml:space="preserve">Contact: +88-02-9890855 </v>
      </c>
      <c r="N20" s="29" t="str">
        <f t="shared" si="18"/>
        <v xml:space="preserve">+88-02-9890855 </v>
      </c>
      <c r="O20" s="6" t="s">
        <v>947</v>
      </c>
      <c r="P20" s="29" t="str">
        <f t="shared" si="6"/>
        <v>No Website</v>
      </c>
      <c r="Q20" s="6" t="s">
        <v>115</v>
      </c>
      <c r="R20" s="29" t="str">
        <f t="shared" si="7"/>
        <v xml:space="preserve">Ar. Nusrat Jahan </v>
      </c>
      <c r="S20" s="29" t="str">
        <f t="shared" si="8"/>
        <v xml:space="preserve">Managing Director </v>
      </c>
      <c r="T20" s="29" t="str">
        <f t="shared" si="9"/>
        <v>J-016</v>
      </c>
      <c r="U20" s="7" t="s">
        <v>116</v>
      </c>
      <c r="V20" s="5" t="str">
        <f t="shared" si="10"/>
        <v xml:space="preserve">IAB Member Architect 1 </v>
      </c>
      <c r="W20" s="5" t="str">
        <f t="shared" si="11"/>
        <v xml:space="preserve">Architectural Graduate 0 </v>
      </c>
      <c r="X20" s="5" t="str">
        <f t="shared" si="12"/>
        <v xml:space="preserve">Total 1 </v>
      </c>
      <c r="Y20" s="1" t="str">
        <f t="shared" si="13"/>
        <v xml:space="preserve">1 </v>
      </c>
      <c r="Z20" s="1" t="str">
        <f t="shared" si="14"/>
        <v xml:space="preserve">0 </v>
      </c>
      <c r="AA20" s="1" t="str">
        <f t="shared" si="15"/>
        <v xml:space="preserve">1 </v>
      </c>
    </row>
    <row r="21" spans="2:27" x14ac:dyDescent="0.35">
      <c r="B21" s="29" t="s">
        <v>117</v>
      </c>
      <c r="C21" s="6" t="s">
        <v>118</v>
      </c>
      <c r="D21" s="29" t="str">
        <f t="shared" si="0"/>
        <v>ARCH.PMC</v>
      </c>
      <c r="E21" s="6" t="str">
        <f t="shared" si="1"/>
        <v>Est-2018)</v>
      </c>
      <c r="F21" s="6" t="str">
        <f t="shared" si="2"/>
        <v>2018)</v>
      </c>
      <c r="G21" s="29" t="str">
        <f t="shared" si="3"/>
        <v>2018</v>
      </c>
      <c r="H21" s="6" t="s">
        <v>119</v>
      </c>
      <c r="I21" s="29" t="str">
        <f t="shared" si="16"/>
        <v xml:space="preserve">Plot-22, Road-12, Block-F, Niketan, Gulshan-1, Dhaka-1212 </v>
      </c>
      <c r="J21" s="29" t="str">
        <f t="shared" si="4"/>
        <v>Gulshan-1</v>
      </c>
      <c r="K21" s="6" t="s">
        <v>1577</v>
      </c>
      <c r="L21" s="29" t="str">
        <f t="shared" si="5"/>
        <v xml:space="preserve">masiarchitect@gmail.com, arch.pmc.bd@gmail.com, </v>
      </c>
      <c r="M21" s="6" t="str">
        <f t="shared" si="17"/>
        <v>Contact</v>
      </c>
      <c r="N21" s="29" t="str">
        <f>RIGHT(O21,LEN(O21)-FIND("t:",O21,1)-2)</f>
        <v xml:space="preserve">+8801799586501 </v>
      </c>
      <c r="O21" s="6" t="s">
        <v>121</v>
      </c>
      <c r="P21" s="29" t="str">
        <f t="shared" si="6"/>
        <v>www.archpmc.com</v>
      </c>
      <c r="Q21" s="6" t="s">
        <v>122</v>
      </c>
      <c r="R21" s="29" t="str">
        <f t="shared" si="7"/>
        <v xml:space="preserve">Ar. Mohammad Sajjadul Islam </v>
      </c>
      <c r="S21" s="29" t="str">
        <f t="shared" si="8"/>
        <v xml:space="preserve">Principal Architect &amp; CEO </v>
      </c>
      <c r="T21" s="29" t="str">
        <f t="shared" si="9"/>
        <v>I-075</v>
      </c>
      <c r="U21" s="7" t="s">
        <v>116</v>
      </c>
      <c r="V21" s="5" t="str">
        <f t="shared" si="10"/>
        <v xml:space="preserve">IAB Member Architect 1 </v>
      </c>
      <c r="W21" s="5" t="str">
        <f t="shared" si="11"/>
        <v xml:space="preserve">Architectural Graduate 0 </v>
      </c>
      <c r="X21" s="5" t="str">
        <f t="shared" si="12"/>
        <v xml:space="preserve">Total 1 </v>
      </c>
      <c r="Y21" s="1" t="str">
        <f t="shared" si="13"/>
        <v xml:space="preserve">1 </v>
      </c>
      <c r="Z21" s="1" t="str">
        <f t="shared" si="14"/>
        <v xml:space="preserve">0 </v>
      </c>
      <c r="AA21" s="1" t="str">
        <f t="shared" si="15"/>
        <v xml:space="preserve">1 </v>
      </c>
    </row>
    <row r="22" spans="2:27" ht="15" customHeight="1" x14ac:dyDescent="0.35">
      <c r="B22" s="29" t="s">
        <v>123</v>
      </c>
      <c r="C22" s="6" t="s">
        <v>124</v>
      </c>
      <c r="D22" s="29" t="str">
        <f t="shared" si="0"/>
        <v>ARCHIAAN ARCHITECTS</v>
      </c>
      <c r="E22" s="6" t="str">
        <f t="shared" si="1"/>
        <v>Est-2014)</v>
      </c>
      <c r="F22" s="6" t="str">
        <f t="shared" si="2"/>
        <v>2014)</v>
      </c>
      <c r="G22" s="29" t="str">
        <f t="shared" si="3"/>
        <v>2014</v>
      </c>
      <c r="H22" s="6" t="s">
        <v>125</v>
      </c>
      <c r="I22" s="29" t="str">
        <f t="shared" si="16"/>
        <v xml:space="preserve">14, KA, Ring Road, Khan Plaza, 3rd Floor, Shamoly, Dhaka </v>
      </c>
      <c r="J22" s="29" t="str">
        <f t="shared" si="4"/>
        <v>Shamoly</v>
      </c>
      <c r="K22" s="6" t="s">
        <v>1454</v>
      </c>
      <c r="L22" s="29" t="str">
        <f t="shared" si="5"/>
        <v xml:space="preserve">archiaan07@gmail.com </v>
      </c>
      <c r="M22" s="6" t="str">
        <f t="shared" si="17"/>
        <v>Contact: +8801679224304</v>
      </c>
      <c r="N22" s="29" t="str">
        <f t="shared" si="18"/>
        <v>+8801679224304</v>
      </c>
      <c r="O22" s="6" t="s">
        <v>947</v>
      </c>
      <c r="P22" s="29" t="str">
        <f t="shared" si="6"/>
        <v>No Website</v>
      </c>
      <c r="Q22" s="6" t="s">
        <v>127</v>
      </c>
      <c r="R22" s="29" t="str">
        <f t="shared" si="7"/>
        <v xml:space="preserve">Ar. Shohel Ahamed </v>
      </c>
      <c r="S22" s="29" t="str">
        <f t="shared" si="8"/>
        <v xml:space="preserve">Managing Partner </v>
      </c>
      <c r="T22" s="29" t="str">
        <f t="shared" si="9"/>
        <v>A-180</v>
      </c>
      <c r="U22" s="7" t="s">
        <v>116</v>
      </c>
      <c r="V22" s="5" t="str">
        <f t="shared" si="10"/>
        <v xml:space="preserve">IAB Member Architect 1 </v>
      </c>
      <c r="W22" s="5" t="str">
        <f t="shared" si="11"/>
        <v xml:space="preserve">Architectural Graduate 0 </v>
      </c>
      <c r="X22" s="5" t="str">
        <f t="shared" si="12"/>
        <v xml:space="preserve">Total 1 </v>
      </c>
      <c r="Y22" s="1" t="str">
        <f t="shared" si="13"/>
        <v xml:space="preserve">1 </v>
      </c>
      <c r="Z22" s="1" t="str">
        <f t="shared" si="14"/>
        <v xml:space="preserve">0 </v>
      </c>
      <c r="AA22" s="1" t="str">
        <f t="shared" si="15"/>
        <v xml:space="preserve">1 </v>
      </c>
    </row>
    <row r="23" spans="2:27" x14ac:dyDescent="0.35">
      <c r="B23" s="29" t="s">
        <v>128</v>
      </c>
      <c r="C23" s="6" t="s">
        <v>129</v>
      </c>
      <c r="D23" s="29" t="str">
        <f t="shared" si="0"/>
        <v>ARCHINET ARCHITECTS &amp; ENGINEERS</v>
      </c>
      <c r="E23" s="6" t="str">
        <f t="shared" si="1"/>
        <v>Est-2010)</v>
      </c>
      <c r="F23" s="6" t="str">
        <f t="shared" si="2"/>
        <v>2010)</v>
      </c>
      <c r="G23" s="29" t="str">
        <f t="shared" si="3"/>
        <v>2010</v>
      </c>
      <c r="H23" s="6" t="s">
        <v>130</v>
      </c>
      <c r="I23" s="29" t="str">
        <f t="shared" si="16"/>
        <v>House-33, Road-04, Dhanmondi, Dhaka-1205</v>
      </c>
      <c r="J23" s="29" t="str">
        <f t="shared" si="4"/>
        <v>Dhanmondi</v>
      </c>
      <c r="K23" s="6" t="s">
        <v>1455</v>
      </c>
      <c r="L23" s="29" t="str">
        <f t="shared" si="5"/>
        <v xml:space="preserve">archinet2008@gmail.com </v>
      </c>
      <c r="M23" s="6" t="str">
        <f t="shared" si="17"/>
        <v xml:space="preserve">Contact: +8801712228469 </v>
      </c>
      <c r="N23" s="29" t="str">
        <f t="shared" si="18"/>
        <v xml:space="preserve">+8801712228469 </v>
      </c>
      <c r="O23" s="6" t="s">
        <v>947</v>
      </c>
      <c r="P23" s="29" t="str">
        <f t="shared" si="6"/>
        <v>No Website</v>
      </c>
      <c r="Q23" s="6" t="s">
        <v>132</v>
      </c>
      <c r="R23" s="29" t="str">
        <f t="shared" si="7"/>
        <v xml:space="preserve">Ar. Iftekhar Ahmed </v>
      </c>
      <c r="S23" s="29" t="str">
        <f t="shared" si="8"/>
        <v xml:space="preserve">Principal Architect &amp; CEO </v>
      </c>
      <c r="T23" s="29" t="str">
        <f t="shared" si="9"/>
        <v>A-143</v>
      </c>
      <c r="U23" s="7" t="s">
        <v>133</v>
      </c>
      <c r="V23" s="5" t="str">
        <f t="shared" si="10"/>
        <v xml:space="preserve">IAB Member Architect 3 </v>
      </c>
      <c r="W23" s="5" t="str">
        <f t="shared" si="11"/>
        <v xml:space="preserve">Architectural Graduate 0 </v>
      </c>
      <c r="X23" s="5" t="str">
        <f t="shared" si="12"/>
        <v xml:space="preserve">Total 3 </v>
      </c>
      <c r="Y23" s="1" t="str">
        <f t="shared" si="13"/>
        <v xml:space="preserve">3 </v>
      </c>
      <c r="Z23" s="1" t="str">
        <f t="shared" si="14"/>
        <v xml:space="preserve">0 </v>
      </c>
      <c r="AA23" s="1" t="str">
        <f t="shared" si="15"/>
        <v xml:space="preserve">3 </v>
      </c>
    </row>
    <row r="24" spans="2:27" x14ac:dyDescent="0.35">
      <c r="B24" s="29" t="s">
        <v>134</v>
      </c>
      <c r="C24" s="6" t="s">
        <v>135</v>
      </c>
      <c r="D24" s="29" t="str">
        <f t="shared" si="0"/>
        <v>ARCHITEKTON (PVT.) LTD.</v>
      </c>
      <c r="E24" s="6" t="str">
        <f t="shared" si="1"/>
        <v>Est-1995)</v>
      </c>
      <c r="F24" s="6" t="str">
        <f t="shared" si="2"/>
        <v>1995)</v>
      </c>
      <c r="G24" s="29" t="str">
        <f t="shared" si="3"/>
        <v>1995</v>
      </c>
      <c r="H24" s="6" t="s">
        <v>136</v>
      </c>
      <c r="I24" s="29" t="str">
        <f t="shared" si="16"/>
        <v xml:space="preserve">House-28, Road-28, Block-K, Banani, Dhaka-1213 </v>
      </c>
      <c r="J24" s="29" t="str">
        <f t="shared" si="4"/>
        <v>Banani</v>
      </c>
      <c r="K24" s="6" t="s">
        <v>1456</v>
      </c>
      <c r="L24" s="29" t="str">
        <f t="shared" si="5"/>
        <v xml:space="preserve">architekton_bd@yahoo.com, minhas.rahman@architekton.com.bd , </v>
      </c>
      <c r="M24" s="6" t="str">
        <f t="shared" si="17"/>
        <v xml:space="preserve">Contact: +88-02-9862930, +8801711520963 </v>
      </c>
      <c r="N24" s="29" t="str">
        <f t="shared" si="18"/>
        <v xml:space="preserve">+88-02-9862930, +8801711520963 </v>
      </c>
      <c r="O24" s="6" t="s">
        <v>947</v>
      </c>
      <c r="P24" s="29" t="str">
        <f t="shared" si="6"/>
        <v>No Website</v>
      </c>
      <c r="Q24" s="6" t="s">
        <v>139</v>
      </c>
      <c r="R24" s="29" t="str">
        <f t="shared" si="7"/>
        <v xml:space="preserve">Ar. Fuad Hassan Mallick </v>
      </c>
      <c r="S24" s="29" t="str">
        <f t="shared" si="8"/>
        <v xml:space="preserve">Share Holder </v>
      </c>
      <c r="T24" s="29" t="str">
        <f t="shared" si="9"/>
        <v>M-012</v>
      </c>
      <c r="U24" s="7" t="s">
        <v>140</v>
      </c>
      <c r="V24" s="5" t="str">
        <f t="shared" si="10"/>
        <v xml:space="preserve">IAB Member Architect 2 </v>
      </c>
      <c r="W24" s="5" t="str">
        <f t="shared" si="11"/>
        <v xml:space="preserve">Architectural Graduate 5 </v>
      </c>
      <c r="X24" s="5" t="str">
        <f t="shared" si="12"/>
        <v xml:space="preserve">Total 7 </v>
      </c>
      <c r="Y24" s="1" t="str">
        <f t="shared" si="13"/>
        <v xml:space="preserve">2 </v>
      </c>
      <c r="Z24" s="1" t="str">
        <f t="shared" si="14"/>
        <v xml:space="preserve">5 </v>
      </c>
      <c r="AA24" s="1" t="str">
        <f t="shared" si="15"/>
        <v xml:space="preserve">7 </v>
      </c>
    </row>
    <row r="25" spans="2:27" x14ac:dyDescent="0.35">
      <c r="B25" s="29" t="s">
        <v>141</v>
      </c>
      <c r="C25" s="6" t="s">
        <v>142</v>
      </c>
      <c r="D25" s="29" t="str">
        <f t="shared" si="0"/>
        <v>ARCHSTUDIO</v>
      </c>
      <c r="E25" s="6" t="str">
        <f t="shared" si="1"/>
        <v>Est-2018)</v>
      </c>
      <c r="F25" s="6" t="str">
        <f t="shared" si="2"/>
        <v>2018)</v>
      </c>
      <c r="G25" s="29" t="str">
        <f t="shared" si="3"/>
        <v>2018</v>
      </c>
      <c r="H25" s="6" t="s">
        <v>143</v>
      </c>
      <c r="I25" s="29" t="str">
        <f t="shared" si="16"/>
        <v xml:space="preserve">151, West Dhanmondi, Dhaka-1209 </v>
      </c>
      <c r="J25" s="29" t="str">
        <f t="shared" si="4"/>
        <v>West Dhanmondi</v>
      </c>
      <c r="K25" s="6" t="s">
        <v>1457</v>
      </c>
      <c r="L25" s="29" t="str">
        <f t="shared" si="5"/>
        <v xml:space="preserve">samabegum@gmail.com </v>
      </c>
      <c r="M25" s="6" t="str">
        <f t="shared" si="17"/>
        <v xml:space="preserve">Contact: +8801716897632 </v>
      </c>
      <c r="N25" s="29" t="str">
        <f t="shared" si="18"/>
        <v xml:space="preserve">+8801716897632 </v>
      </c>
      <c r="O25" s="6" t="s">
        <v>947</v>
      </c>
      <c r="P25" s="29" t="str">
        <f t="shared" si="6"/>
        <v>No Website</v>
      </c>
      <c r="Q25" s="6" t="s">
        <v>145</v>
      </c>
      <c r="R25" s="29" t="str">
        <f t="shared" si="7"/>
        <v xml:space="preserve">Ar. Salma Begum </v>
      </c>
      <c r="S25" s="29" t="str">
        <f t="shared" si="8"/>
        <v xml:space="preserve">Architect </v>
      </c>
      <c r="T25" s="29" t="str">
        <f t="shared" si="9"/>
        <v>B-044</v>
      </c>
      <c r="U25" s="7" t="s">
        <v>146</v>
      </c>
      <c r="V25" s="5" t="str">
        <f t="shared" si="10"/>
        <v xml:space="preserve">IAB Member Architect 3 </v>
      </c>
      <c r="W25" s="5" t="str">
        <f t="shared" si="11"/>
        <v xml:space="preserve">Architectural Graduate 0 </v>
      </c>
      <c r="X25" s="5" t="str">
        <f t="shared" si="12"/>
        <v>Total 03</v>
      </c>
      <c r="Y25" s="1" t="str">
        <f t="shared" si="13"/>
        <v xml:space="preserve">3 </v>
      </c>
      <c r="Z25" s="1" t="str">
        <f t="shared" si="14"/>
        <v xml:space="preserve">0 </v>
      </c>
      <c r="AA25" s="1" t="str">
        <f t="shared" si="15"/>
        <v>03</v>
      </c>
    </row>
    <row r="26" spans="2:27" x14ac:dyDescent="0.35">
      <c r="B26" s="29" t="s">
        <v>147</v>
      </c>
      <c r="C26" s="6" t="s">
        <v>148</v>
      </c>
      <c r="D26" s="29" t="str">
        <f t="shared" si="0"/>
        <v>ARCHYTAS LIMITED</v>
      </c>
      <c r="E26" s="6" t="str">
        <f t="shared" si="1"/>
        <v>Est-2014)</v>
      </c>
      <c r="F26" s="6" t="str">
        <f t="shared" si="2"/>
        <v>2014)</v>
      </c>
      <c r="G26" s="29" t="str">
        <f t="shared" si="3"/>
        <v>2014</v>
      </c>
      <c r="H26" s="6" t="s">
        <v>149</v>
      </c>
      <c r="I26" s="29" t="str">
        <f t="shared" si="16"/>
        <v xml:space="preserve">Road-36, House-16, Gulshan-2, Dhaka 1212. </v>
      </c>
      <c r="J26" s="29" t="str">
        <f t="shared" si="4"/>
        <v>Gulshan-2</v>
      </c>
      <c r="K26" s="6" t="s">
        <v>1458</v>
      </c>
      <c r="L26" s="29" t="str">
        <f t="shared" si="5"/>
        <v xml:space="preserve">archytas.s@gmail.com </v>
      </c>
      <c r="M26" s="6" t="str">
        <f t="shared" si="17"/>
        <v/>
      </c>
      <c r="N26" s="29" t="str">
        <f>RIGHT(O26,LEN(O26)-FIND("t:",O26,1)-2)</f>
        <v>+8801911386561</v>
      </c>
      <c r="O26" s="6" t="s">
        <v>151</v>
      </c>
      <c r="P26" s="29" t="str">
        <f t="shared" si="6"/>
        <v>www.archytasltd.com</v>
      </c>
      <c r="Q26" s="6" t="s">
        <v>152</v>
      </c>
      <c r="R26" s="29" t="str">
        <f t="shared" si="7"/>
        <v xml:space="preserve">Ar. Zahidul Hoque Shaikot </v>
      </c>
      <c r="S26" s="29" t="str">
        <f t="shared" si="8"/>
        <v xml:space="preserve">Managing Director </v>
      </c>
      <c r="T26" s="29" t="str">
        <f t="shared" si="9"/>
        <v>S-135</v>
      </c>
      <c r="U26" s="7" t="s">
        <v>116</v>
      </c>
      <c r="V26" s="5" t="str">
        <f t="shared" si="10"/>
        <v xml:space="preserve">IAB Member Architect 1 </v>
      </c>
      <c r="W26" s="5" t="str">
        <f t="shared" si="11"/>
        <v xml:space="preserve">Architectural Graduate 0 </v>
      </c>
      <c r="X26" s="5" t="str">
        <f t="shared" si="12"/>
        <v xml:space="preserve">Total 1 </v>
      </c>
      <c r="Y26" s="1" t="str">
        <f t="shared" si="13"/>
        <v xml:space="preserve">1 </v>
      </c>
      <c r="Z26" s="1" t="str">
        <f t="shared" si="14"/>
        <v xml:space="preserve">0 </v>
      </c>
      <c r="AA26" s="1" t="str">
        <f t="shared" si="15"/>
        <v xml:space="preserve">1 </v>
      </c>
    </row>
    <row r="27" spans="2:27" x14ac:dyDescent="0.35">
      <c r="B27" s="29" t="s">
        <v>154</v>
      </c>
      <c r="C27" s="6" t="s">
        <v>958</v>
      </c>
      <c r="D27" s="29" t="str">
        <f t="shared" si="0"/>
        <v>ARQUITECTURA DESIGN STUDIO</v>
      </c>
      <c r="E27" s="6" t="str">
        <f t="shared" si="1"/>
        <v>Est- 2015)</v>
      </c>
      <c r="F27" s="6" t="str">
        <f t="shared" si="2"/>
        <v xml:space="preserve"> 2015)</v>
      </c>
      <c r="G27" s="29" t="str">
        <f t="shared" si="3"/>
        <v xml:space="preserve"> 2015</v>
      </c>
      <c r="H27" s="6" t="s">
        <v>156</v>
      </c>
      <c r="I27" s="29" t="str">
        <f t="shared" si="16"/>
        <v xml:space="preserve">Lake Palisade, House 23, Level 02, Road 27, Dhanmondi, Dhaka 1209 </v>
      </c>
      <c r="J27" s="29" t="str">
        <f t="shared" si="4"/>
        <v>Dhanmondi</v>
      </c>
      <c r="K27" s="6" t="s">
        <v>1459</v>
      </c>
      <c r="L27" s="29" t="str">
        <f t="shared" si="5"/>
        <v xml:space="preserve">faiahsa@gmail.com </v>
      </c>
      <c r="M27" s="6" t="str">
        <f t="shared" si="17"/>
        <v xml:space="preserve">Contact: +880241021810 </v>
      </c>
      <c r="N27" s="29" t="str">
        <f t="shared" si="18"/>
        <v xml:space="preserve">+880241021810 </v>
      </c>
      <c r="O27" s="6" t="s">
        <v>947</v>
      </c>
      <c r="P27" s="29" t="str">
        <f t="shared" si="6"/>
        <v>No Website</v>
      </c>
      <c r="Q27" s="6" t="s">
        <v>158</v>
      </c>
      <c r="R27" s="29" t="str">
        <f t="shared" si="7"/>
        <v xml:space="preserve">Ar. Fariha Sharmeen Akbar </v>
      </c>
      <c r="S27" s="29" t="str">
        <f t="shared" si="8"/>
        <v xml:space="preserve">Proprietor </v>
      </c>
      <c r="T27" s="29" t="str">
        <f t="shared" si="9"/>
        <v>A-198</v>
      </c>
      <c r="U27" s="7" t="s">
        <v>72</v>
      </c>
      <c r="V27" s="5" t="str">
        <f t="shared" si="10"/>
        <v xml:space="preserve">IAB Member Architect 4 </v>
      </c>
      <c r="W27" s="5" t="str">
        <f t="shared" si="11"/>
        <v xml:space="preserve">Architectural Graduate 2 </v>
      </c>
      <c r="X27" s="5" t="str">
        <f t="shared" si="12"/>
        <v xml:space="preserve">Total 6 </v>
      </c>
      <c r="Y27" s="1" t="str">
        <f t="shared" si="13"/>
        <v xml:space="preserve">4 </v>
      </c>
      <c r="Z27" s="1" t="str">
        <f t="shared" si="14"/>
        <v xml:space="preserve">2 </v>
      </c>
      <c r="AA27" s="1" t="str">
        <f t="shared" si="15"/>
        <v xml:space="preserve">6 </v>
      </c>
    </row>
    <row r="28" spans="2:27" x14ac:dyDescent="0.35">
      <c r="B28" s="29" t="s">
        <v>159</v>
      </c>
      <c r="C28" s="6" t="s">
        <v>160</v>
      </c>
      <c r="D28" s="29" t="str">
        <f t="shared" si="0"/>
        <v>ARQUITECTURA (PVT.) LTD.</v>
      </c>
      <c r="E28" s="6" t="str">
        <f t="shared" si="1"/>
        <v>Est-2017)</v>
      </c>
      <c r="F28" s="6" t="str">
        <f t="shared" si="2"/>
        <v>2017)</v>
      </c>
      <c r="G28" s="29" t="str">
        <f t="shared" si="3"/>
        <v>2017</v>
      </c>
      <c r="H28" s="6" t="s">
        <v>156</v>
      </c>
      <c r="I28" s="29" t="str">
        <f t="shared" si="16"/>
        <v xml:space="preserve">Lake Palisade, House 23, Level 02, Road 27, Dhanmondi, Dhaka 1209 </v>
      </c>
      <c r="J28" s="29" t="str">
        <f t="shared" si="4"/>
        <v>Dhanmondi</v>
      </c>
      <c r="K28" s="6" t="s">
        <v>1460</v>
      </c>
      <c r="L28" s="29" t="str">
        <f t="shared" si="5"/>
        <v xml:space="preserve">mail@arquitecturabd.com </v>
      </c>
      <c r="M28" s="6" t="str">
        <f t="shared" si="17"/>
        <v/>
      </c>
      <c r="N28" s="29" t="str">
        <f>RIGHT(O28,LEN(O28)-FIND("t:",O28,1)-2)</f>
        <v xml:space="preserve">+880241021810 </v>
      </c>
      <c r="O28" s="6" t="s">
        <v>162</v>
      </c>
      <c r="P28" s="29" t="str">
        <f t="shared" si="6"/>
        <v>www.arquitecturabd.com</v>
      </c>
      <c r="Q28" s="6" t="s">
        <v>163</v>
      </c>
      <c r="R28" s="29" t="str">
        <f t="shared" si="7"/>
        <v xml:space="preserve">Ar. Fariha Sharmeen Akbar </v>
      </c>
      <c r="S28" s="29" t="str">
        <f t="shared" si="8"/>
        <v xml:space="preserve">Chairman </v>
      </c>
      <c r="T28" s="29" t="str">
        <f t="shared" si="9"/>
        <v>A-198</v>
      </c>
      <c r="U28" s="12" t="s">
        <v>164</v>
      </c>
      <c r="V28" s="5" t="str">
        <f t="shared" si="10"/>
        <v xml:space="preserve">IAB Member Architect 6 </v>
      </c>
      <c r="W28" s="5" t="str">
        <f t="shared" si="11"/>
        <v xml:space="preserve">Architectural Graduate 2 </v>
      </c>
      <c r="X28" s="5" t="str">
        <f t="shared" si="12"/>
        <v xml:space="preserve">Total 8 </v>
      </c>
      <c r="Y28" s="1" t="str">
        <f t="shared" si="13"/>
        <v xml:space="preserve">6 </v>
      </c>
      <c r="Z28" s="1" t="str">
        <f t="shared" si="14"/>
        <v xml:space="preserve">2 </v>
      </c>
      <c r="AA28" s="1" t="str">
        <f t="shared" si="15"/>
        <v xml:space="preserve">8 </v>
      </c>
    </row>
    <row r="29" spans="2:27" x14ac:dyDescent="0.35">
      <c r="B29" s="29" t="s">
        <v>165</v>
      </c>
      <c r="C29" s="6" t="s">
        <v>166</v>
      </c>
      <c r="D29" s="29" t="str">
        <f t="shared" si="0"/>
        <v>AYOTEEK</v>
      </c>
      <c r="E29" s="6" t="str">
        <f t="shared" si="1"/>
        <v>Est-2016)</v>
      </c>
      <c r="F29" s="6" t="str">
        <f t="shared" si="2"/>
        <v>2016)</v>
      </c>
      <c r="G29" s="29" t="str">
        <f t="shared" si="3"/>
        <v>2016</v>
      </c>
      <c r="H29" s="6" t="s">
        <v>167</v>
      </c>
      <c r="I29" s="29" t="str">
        <f t="shared" si="16"/>
        <v xml:space="preserve">House-B 115, 4th Floor, Lane-7,DOHS, Mohakhali, Dhaka 1206 </v>
      </c>
      <c r="J29" s="29" t="str">
        <f t="shared" si="4"/>
        <v>Mohakhali</v>
      </c>
      <c r="K29" s="6" t="s">
        <v>1461</v>
      </c>
      <c r="L29" s="29" t="str">
        <f t="shared" si="5"/>
        <v xml:space="preserve">kasif@ayoteek.com, ayoteek@gmail.com </v>
      </c>
      <c r="M29" s="6" t="str">
        <f t="shared" si="17"/>
        <v>Contact: +88-02-9882689, +8801712511535</v>
      </c>
      <c r="N29" s="29" t="str">
        <f t="shared" si="18"/>
        <v>+88-02-9882689, +8801712511535</v>
      </c>
      <c r="O29" s="6" t="s">
        <v>169</v>
      </c>
      <c r="P29" s="29" t="str">
        <f t="shared" si="6"/>
        <v>No Website</v>
      </c>
      <c r="Q29" s="6" t="s">
        <v>170</v>
      </c>
      <c r="R29" s="29" t="str">
        <f t="shared" si="7"/>
        <v xml:space="preserve">Ar. Muhammed Kasif Hasnaen </v>
      </c>
      <c r="S29" s="29" t="str">
        <f t="shared" si="8"/>
        <v xml:space="preserve">Managing Partner </v>
      </c>
      <c r="T29" s="29" t="str">
        <f t="shared" si="9"/>
        <v>H-172</v>
      </c>
      <c r="U29" s="7" t="s">
        <v>171</v>
      </c>
      <c r="V29" s="5" t="str">
        <f t="shared" si="10"/>
        <v xml:space="preserve">IAB Member Architect 2 </v>
      </c>
      <c r="W29" s="5" t="str">
        <f t="shared" si="11"/>
        <v xml:space="preserve">Architectural Graduate 3 </v>
      </c>
      <c r="X29" s="5" t="str">
        <f t="shared" si="12"/>
        <v xml:space="preserve">Total 5 </v>
      </c>
      <c r="Y29" s="1" t="str">
        <f t="shared" si="13"/>
        <v xml:space="preserve">2 </v>
      </c>
      <c r="Z29" s="1" t="str">
        <f t="shared" si="14"/>
        <v xml:space="preserve">3 </v>
      </c>
      <c r="AA29" s="1" t="str">
        <f t="shared" si="15"/>
        <v xml:space="preserve">5 </v>
      </c>
    </row>
    <row r="30" spans="2:27" x14ac:dyDescent="0.35">
      <c r="B30" s="29" t="s">
        <v>172</v>
      </c>
      <c r="C30" s="6" t="s">
        <v>173</v>
      </c>
      <c r="D30" s="29" t="str">
        <f t="shared" si="0"/>
        <v>ARCHITECTURE TOMORROW</v>
      </c>
      <c r="E30" s="6" t="str">
        <f t="shared" si="1"/>
        <v xml:space="preserve">Est-2013) </v>
      </c>
      <c r="F30" s="6" t="str">
        <f t="shared" si="2"/>
        <v xml:space="preserve">2013) </v>
      </c>
      <c r="G30" s="29" t="str">
        <f t="shared" si="3"/>
        <v>2013</v>
      </c>
      <c r="H30" s="6" t="s">
        <v>174</v>
      </c>
      <c r="I30" s="29" t="str">
        <f t="shared" si="16"/>
        <v xml:space="preserve">House-730 (Ground Floor), Road-10, Avenue-3/4, DOHS, Mirpur, Dhaka </v>
      </c>
      <c r="J30" s="29" t="str">
        <f t="shared" si="4"/>
        <v>Mirpur</v>
      </c>
      <c r="K30" s="6" t="s">
        <v>1462</v>
      </c>
      <c r="L30" s="29" t="str">
        <f t="shared" si="5"/>
        <v xml:space="preserve">zaman_arch1122@yahoo.com </v>
      </c>
      <c r="M30" s="6" t="str">
        <f t="shared" si="17"/>
        <v>Contact: +88-02-8080884, +8801716526915</v>
      </c>
      <c r="N30" s="29" t="str">
        <f t="shared" si="18"/>
        <v>+88-02-8080884, +8801716526915</v>
      </c>
      <c r="O30" s="6" t="s">
        <v>176</v>
      </c>
      <c r="P30" s="29" t="str">
        <f t="shared" si="6"/>
        <v>No Website</v>
      </c>
      <c r="Q30" s="6" t="s">
        <v>177</v>
      </c>
      <c r="R30" s="29" t="str">
        <f t="shared" si="7"/>
        <v xml:space="preserve">Ar. Mohammad Saifuzzaman </v>
      </c>
      <c r="S30" s="29" t="str">
        <f t="shared" si="8"/>
        <v xml:space="preserve">Principal Architect &amp; Managing Director </v>
      </c>
      <c r="T30" s="29" t="str">
        <f t="shared" si="9"/>
        <v>S-111</v>
      </c>
      <c r="U30" s="7" t="s">
        <v>110</v>
      </c>
      <c r="V30" s="5" t="str">
        <f t="shared" si="10"/>
        <v xml:space="preserve">IAB Member Architect 2 </v>
      </c>
      <c r="W30" s="5" t="str">
        <f t="shared" si="11"/>
        <v xml:space="preserve">Architectural Graduate 2 </v>
      </c>
      <c r="X30" s="5" t="str">
        <f t="shared" si="12"/>
        <v xml:space="preserve">Total 4 </v>
      </c>
      <c r="Y30" s="1" t="str">
        <f t="shared" si="13"/>
        <v xml:space="preserve">2 </v>
      </c>
      <c r="Z30" s="1" t="str">
        <f t="shared" si="14"/>
        <v xml:space="preserve">2 </v>
      </c>
      <c r="AA30" s="1" t="str">
        <f t="shared" si="15"/>
        <v xml:space="preserve">4 </v>
      </c>
    </row>
    <row r="31" spans="2:27" x14ac:dyDescent="0.35">
      <c r="B31" s="29" t="s">
        <v>178</v>
      </c>
      <c r="C31" s="6" t="s">
        <v>81</v>
      </c>
      <c r="D31" s="29" t="str">
        <f t="shared" si="0"/>
        <v>ARESCON CONSULTANT</v>
      </c>
      <c r="E31" s="6" t="str">
        <f t="shared" si="1"/>
        <v xml:space="preserve">Est-2004) </v>
      </c>
      <c r="F31" s="6" t="str">
        <f t="shared" si="2"/>
        <v xml:space="preserve">2004) </v>
      </c>
      <c r="G31" s="29" t="str">
        <f t="shared" si="3"/>
        <v>2004</v>
      </c>
      <c r="H31" s="6" t="s">
        <v>2270</v>
      </c>
      <c r="I31" s="29" t="str">
        <f>RIGHT(H31,LEN(H31)-LEN(LEFT(H31,FIND(":",H31,1)))-1)</f>
        <v xml:space="preserve">137,, 5th Floor, Jahanara Garden, Green Road, Dhaka-1205 </v>
      </c>
      <c r="J31" s="29" t="str">
        <f t="shared" si="4"/>
        <v>Green Road</v>
      </c>
      <c r="K31" s="6" t="s">
        <v>1463</v>
      </c>
      <c r="L31" s="29" t="str">
        <f t="shared" si="5"/>
        <v xml:space="preserve">helal201@hotmail.com, arescon1984@gmail.com </v>
      </c>
      <c r="M31" s="6" t="str">
        <f t="shared" si="17"/>
        <v>Contact: +88-02-8151121, +8801713037260</v>
      </c>
      <c r="N31" s="29" t="str">
        <f t="shared" si="18"/>
        <v>+88-02-8151121, +8801713037260</v>
      </c>
      <c r="O31" s="6" t="s">
        <v>947</v>
      </c>
      <c r="P31" s="29" t="str">
        <f t="shared" si="6"/>
        <v>No Website</v>
      </c>
      <c r="Q31" s="6" t="s">
        <v>181</v>
      </c>
      <c r="R31" s="29" t="str">
        <f t="shared" si="7"/>
        <v xml:space="preserve">Ar. Md. Helal Uddin </v>
      </c>
      <c r="S31" s="29" t="str">
        <f t="shared" si="8"/>
        <v xml:space="preserve">Principal Architect </v>
      </c>
      <c r="T31" s="29" t="str">
        <f t="shared" si="9"/>
        <v>U-006</v>
      </c>
      <c r="U31" s="7" t="s">
        <v>182</v>
      </c>
      <c r="V31" s="5" t="str">
        <f t="shared" si="10"/>
        <v xml:space="preserve">IAB Member Architect 2 </v>
      </c>
      <c r="W31" s="5" t="str">
        <f t="shared" si="11"/>
        <v xml:space="preserve">Architectural Graduate 1 </v>
      </c>
      <c r="X31" s="5" t="str">
        <f t="shared" si="12"/>
        <v xml:space="preserve">Total 3 </v>
      </c>
      <c r="Y31" s="1" t="str">
        <f t="shared" si="13"/>
        <v xml:space="preserve">2 </v>
      </c>
      <c r="Z31" s="1" t="str">
        <f t="shared" si="14"/>
        <v xml:space="preserve">1 </v>
      </c>
      <c r="AA31" s="1" t="str">
        <f t="shared" si="15"/>
        <v xml:space="preserve">3 </v>
      </c>
    </row>
    <row r="32" spans="2:27" x14ac:dyDescent="0.35">
      <c r="B32" s="29" t="s">
        <v>183</v>
      </c>
      <c r="C32" s="6" t="s">
        <v>184</v>
      </c>
      <c r="D32" s="29" t="str">
        <f t="shared" si="0"/>
        <v>ARCHITECTS’ HORIZON</v>
      </c>
      <c r="E32" s="6" t="str">
        <f t="shared" si="1"/>
        <v xml:space="preserve">Est-2017) </v>
      </c>
      <c r="F32" s="6" t="str">
        <f t="shared" si="2"/>
        <v xml:space="preserve">2017) </v>
      </c>
      <c r="G32" s="29" t="str">
        <f t="shared" si="3"/>
        <v>2017</v>
      </c>
      <c r="H32" s="6" t="s">
        <v>185</v>
      </c>
      <c r="I32" s="29" t="str">
        <f t="shared" si="16"/>
        <v>House-05, Road-14, Nikunja2, Khilkhat, Dhaka-1229</v>
      </c>
      <c r="J32" s="29" t="str">
        <f t="shared" si="4"/>
        <v>Khilkhat</v>
      </c>
      <c r="K32" s="6" t="s">
        <v>1464</v>
      </c>
      <c r="L32" s="29" t="str">
        <f t="shared" si="5"/>
        <v xml:space="preserve">biplob.azone@gmail.com </v>
      </c>
      <c r="M32" s="6" t="str">
        <f t="shared" si="17"/>
        <v>Contact: +88-02-55098138, +8801755599208</v>
      </c>
      <c r="N32" s="29" t="str">
        <f t="shared" si="18"/>
        <v>+88-02-55098138, +8801755599208</v>
      </c>
      <c r="O32" s="6" t="s">
        <v>187</v>
      </c>
      <c r="P32" s="29" t="str">
        <f t="shared" si="6"/>
        <v>No Website</v>
      </c>
      <c r="Q32" s="6" t="s">
        <v>188</v>
      </c>
      <c r="R32" s="29" t="str">
        <f t="shared" si="7"/>
        <v xml:space="preserve">Ar. Biplob Kumar Mondal </v>
      </c>
      <c r="S32" s="29" t="str">
        <f t="shared" si="8"/>
        <v xml:space="preserve">Founder &amp; Lead Architect </v>
      </c>
      <c r="T32" s="29" t="str">
        <f t="shared" si="9"/>
        <v>M-116</v>
      </c>
      <c r="U32" s="7" t="s">
        <v>133</v>
      </c>
      <c r="V32" s="5" t="str">
        <f t="shared" si="10"/>
        <v xml:space="preserve">IAB Member Architect 3 </v>
      </c>
      <c r="W32" s="5" t="str">
        <f t="shared" si="11"/>
        <v xml:space="preserve">Architectural Graduate 0 </v>
      </c>
      <c r="X32" s="5" t="str">
        <f t="shared" si="12"/>
        <v xml:space="preserve">Total 3 </v>
      </c>
      <c r="Y32" s="1" t="str">
        <f t="shared" si="13"/>
        <v xml:space="preserve">3 </v>
      </c>
      <c r="Z32" s="1" t="str">
        <f t="shared" si="14"/>
        <v xml:space="preserve">0 </v>
      </c>
      <c r="AA32" s="1" t="str">
        <f t="shared" si="15"/>
        <v xml:space="preserve">3 </v>
      </c>
    </row>
    <row r="33" spans="2:27" x14ac:dyDescent="0.35">
      <c r="B33" s="29" t="s">
        <v>190</v>
      </c>
      <c r="C33" s="6" t="s">
        <v>191</v>
      </c>
      <c r="D33" s="29" t="str">
        <f t="shared" si="0"/>
        <v>ASSOCONSULT LTD.</v>
      </c>
      <c r="E33" s="6" t="str">
        <f t="shared" si="1"/>
        <v xml:space="preserve">Est-1985) </v>
      </c>
      <c r="F33" s="6" t="str">
        <f t="shared" si="2"/>
        <v xml:space="preserve">1985) </v>
      </c>
      <c r="G33" s="29" t="str">
        <f t="shared" si="3"/>
        <v>1985</v>
      </c>
      <c r="H33" s="6" t="s">
        <v>192</v>
      </c>
      <c r="I33" s="29" t="str">
        <f t="shared" si="16"/>
        <v xml:space="preserve">849/3, Begum Rokeya Sharani, 2nd Floor, Shewrapara, Mirpur, Dhaka-1216 </v>
      </c>
      <c r="J33" s="29" t="str">
        <f t="shared" si="4"/>
        <v>Mirpur</v>
      </c>
      <c r="K33" s="6" t="s">
        <v>1465</v>
      </c>
      <c r="L33" s="29" t="str">
        <f t="shared" si="5"/>
        <v xml:space="preserve">assoconbangla@yahoo.com </v>
      </c>
      <c r="M33" s="6" t="str">
        <f t="shared" si="17"/>
        <v xml:space="preserve">Contact: +88-02-9004662, +88-02-9004663 </v>
      </c>
      <c r="N33" s="29" t="str">
        <f t="shared" si="18"/>
        <v xml:space="preserve">+88-02-9004662, +88-02-9004663 </v>
      </c>
      <c r="O33" s="6" t="s">
        <v>194</v>
      </c>
      <c r="P33" s="29" t="str">
        <f t="shared" si="6"/>
        <v>No Website</v>
      </c>
      <c r="Q33" s="6" t="s">
        <v>195</v>
      </c>
      <c r="R33" s="29" t="str">
        <f t="shared" si="7"/>
        <v xml:space="preserve">Ar. Mubasshar Hussain </v>
      </c>
      <c r="S33" s="29" t="str">
        <f t="shared" si="8"/>
        <v xml:space="preserve">Managing Director </v>
      </c>
      <c r="T33" s="29" t="str">
        <f t="shared" si="9"/>
        <v>H-013</v>
      </c>
      <c r="U33" s="7" t="s">
        <v>2160</v>
      </c>
      <c r="V33" s="5" t="str">
        <f t="shared" si="10"/>
        <v xml:space="preserve">IAB Member Architect 2 </v>
      </c>
      <c r="W33" s="5" t="str">
        <f t="shared" si="11"/>
        <v xml:space="preserve">Architectural Graduate 0 </v>
      </c>
      <c r="X33" s="5" t="str">
        <f t="shared" si="12"/>
        <v xml:space="preserve">Total 2 </v>
      </c>
      <c r="Y33" s="1" t="str">
        <f t="shared" si="13"/>
        <v xml:space="preserve">2 </v>
      </c>
      <c r="Z33" s="1" t="str">
        <f t="shared" si="14"/>
        <v xml:space="preserve">0 </v>
      </c>
      <c r="AA33" s="1" t="str">
        <f t="shared" si="15"/>
        <v xml:space="preserve">2 </v>
      </c>
    </row>
    <row r="34" spans="2:27" x14ac:dyDescent="0.35">
      <c r="B34" s="29" t="s">
        <v>197</v>
      </c>
      <c r="C34" s="6" t="s">
        <v>198</v>
      </c>
      <c r="D34" s="29" t="str">
        <f t="shared" si="0"/>
        <v>AURITRO ARCHITECTS</v>
      </c>
      <c r="E34" s="6" t="str">
        <f t="shared" si="1"/>
        <v xml:space="preserve">Est-2014) </v>
      </c>
      <c r="F34" s="6" t="str">
        <f t="shared" si="2"/>
        <v xml:space="preserve">2014) </v>
      </c>
      <c r="G34" s="29" t="str">
        <f t="shared" si="3"/>
        <v>2014</v>
      </c>
      <c r="H34" s="6" t="s">
        <v>199</v>
      </c>
      <c r="I34" s="29" t="str">
        <f t="shared" si="16"/>
        <v>House-60/A, Road-7/A, Dhanmondi R/A, Dhaka-1209</v>
      </c>
      <c r="J34" s="29" t="str">
        <f t="shared" si="4"/>
        <v>Dhanmondi R/A</v>
      </c>
      <c r="K34" s="6" t="s">
        <v>1466</v>
      </c>
      <c r="L34" s="29" t="str">
        <f t="shared" si="5"/>
        <v xml:space="preserve">aupee0061@gmail.com </v>
      </c>
      <c r="M34" s="6" t="str">
        <f t="shared" si="17"/>
        <v>Contact: +88 01815258257</v>
      </c>
      <c r="N34" s="29" t="str">
        <f t="shared" si="18"/>
        <v>+88 01815258257</v>
      </c>
      <c r="O34" s="6" t="s">
        <v>947</v>
      </c>
      <c r="P34" s="29" t="str">
        <f t="shared" si="6"/>
        <v>No Website</v>
      </c>
      <c r="Q34" s="6" t="s">
        <v>202</v>
      </c>
      <c r="R34" s="29" t="str">
        <f t="shared" si="7"/>
        <v xml:space="preserve">Ar. Nusrat Sumaiya </v>
      </c>
      <c r="S34" s="29" t="str">
        <f t="shared" si="8"/>
        <v xml:space="preserve">Managing Partner </v>
      </c>
      <c r="T34" s="29" t="str">
        <f t="shared" si="9"/>
        <v>S-118</v>
      </c>
      <c r="U34" s="7" t="s">
        <v>203</v>
      </c>
      <c r="V34" s="5" t="str">
        <f t="shared" si="10"/>
        <v xml:space="preserve">IAB Member Architect 4 </v>
      </c>
      <c r="W34" s="5" t="str">
        <f t="shared" si="11"/>
        <v xml:space="preserve">Architectural Graduate 0 </v>
      </c>
      <c r="X34" s="5" t="str">
        <f t="shared" si="12"/>
        <v xml:space="preserve">Total 4 </v>
      </c>
      <c r="Y34" s="1" t="str">
        <f t="shared" si="13"/>
        <v xml:space="preserve">4 </v>
      </c>
      <c r="Z34" s="1" t="str">
        <f t="shared" si="14"/>
        <v xml:space="preserve">0 </v>
      </c>
      <c r="AA34" s="1" t="str">
        <f t="shared" si="15"/>
        <v xml:space="preserve">4 </v>
      </c>
    </row>
    <row r="35" spans="2:27" x14ac:dyDescent="0.35">
      <c r="B35" s="29" t="s">
        <v>204</v>
      </c>
      <c r="C35" s="6" t="s">
        <v>205</v>
      </c>
      <c r="D35" s="29" t="str">
        <f t="shared" si="0"/>
        <v>ARCHITECTS &amp; ASSOCIATES LTD</v>
      </c>
      <c r="E35" s="6" t="str">
        <f t="shared" si="1"/>
        <v>Est-)</v>
      </c>
      <c r="F35" s="6" t="str">
        <f t="shared" si="2"/>
        <v>)</v>
      </c>
      <c r="G35" s="29" t="str">
        <f t="shared" si="3"/>
        <v/>
      </c>
      <c r="H35" s="6" t="s">
        <v>206</v>
      </c>
      <c r="I35" s="29" t="str">
        <f t="shared" si="16"/>
        <v>Plot no-NEO/16, Block-C, Holding no-730, Khilgaon, Dhaka</v>
      </c>
      <c r="J35" s="29" t="str">
        <f t="shared" si="4"/>
        <v>Khilgaon</v>
      </c>
      <c r="K35" s="6" t="s">
        <v>1467</v>
      </c>
      <c r="L35" s="29" t="str">
        <f t="shared" si="5"/>
        <v xml:space="preserve">arch@aaaltd.com.bd </v>
      </c>
      <c r="M35" s="6" t="str">
        <f t="shared" si="17"/>
        <v>Contact: +88 01758742536, +88 02-47215613</v>
      </c>
      <c r="N35" s="29" t="str">
        <f t="shared" si="18"/>
        <v>+88 01758742536, +88 02-47215613</v>
      </c>
      <c r="O35" s="6" t="s">
        <v>208</v>
      </c>
      <c r="P35" s="29" t="str">
        <f t="shared" si="6"/>
        <v>No Website</v>
      </c>
      <c r="Q35" s="6" t="s">
        <v>209</v>
      </c>
      <c r="R35" s="29" t="str">
        <f t="shared" si="7"/>
        <v xml:space="preserve">Ar. Mahbubul Hasan </v>
      </c>
      <c r="S35" s="29" t="str">
        <f t="shared" si="8"/>
        <v>Principal Architect</v>
      </c>
      <c r="T35" s="29" t="str">
        <f t="shared" si="9"/>
        <v>H-209</v>
      </c>
      <c r="U35" s="7" t="s">
        <v>2159</v>
      </c>
      <c r="V35" s="5" t="str">
        <f t="shared" si="10"/>
        <v xml:space="preserve">IAB Member Architect 0 </v>
      </c>
      <c r="W35" s="5" t="str">
        <f t="shared" si="11"/>
        <v xml:space="preserve">Architectural Graduate 0 </v>
      </c>
      <c r="X35" s="5" t="str">
        <f t="shared" si="12"/>
        <v xml:space="preserve">Total 0 </v>
      </c>
      <c r="Y35" s="1" t="str">
        <f t="shared" si="13"/>
        <v xml:space="preserve">0 </v>
      </c>
      <c r="Z35" s="1" t="str">
        <f t="shared" si="14"/>
        <v xml:space="preserve">0 </v>
      </c>
      <c r="AA35" s="1" t="str">
        <f t="shared" si="15"/>
        <v xml:space="preserve">0 </v>
      </c>
    </row>
    <row r="36" spans="2:27" x14ac:dyDescent="0.35">
      <c r="B36" s="29" t="s">
        <v>211</v>
      </c>
      <c r="C36" s="6" t="s">
        <v>67</v>
      </c>
      <c r="D36" s="29" t="str">
        <f t="shared" si="0"/>
        <v>ARCHIWORKS CONSULTANTS</v>
      </c>
      <c r="E36" s="6" t="str">
        <f t="shared" si="1"/>
        <v>Est-2009)</v>
      </c>
      <c r="F36" s="6" t="str">
        <f t="shared" si="2"/>
        <v>2009)</v>
      </c>
      <c r="G36" s="29" t="str">
        <f t="shared" si="3"/>
        <v>2009</v>
      </c>
      <c r="H36" s="6" t="s">
        <v>212</v>
      </c>
      <c r="I36" s="29" t="str">
        <f t="shared" si="16"/>
        <v>House-48, Road-02, Block-B, 1st Floor, Niketan R/A, Gulshan-1, Dhaka-1212</v>
      </c>
      <c r="J36" s="29" t="str">
        <f t="shared" si="4"/>
        <v>Gulshan-1</v>
      </c>
      <c r="K36" s="6" t="s">
        <v>1468</v>
      </c>
      <c r="L36" s="29" t="str">
        <f t="shared" si="5"/>
        <v xml:space="preserve">archiworks.bd@hotmail.com </v>
      </c>
      <c r="M36" s="6" t="str">
        <f t="shared" si="17"/>
        <v>Contact: +88 01715035772</v>
      </c>
      <c r="N36" s="29" t="str">
        <f t="shared" si="18"/>
        <v>+88 01715035772</v>
      </c>
      <c r="O36" s="6" t="s">
        <v>214</v>
      </c>
      <c r="P36" s="29" t="str">
        <f t="shared" si="6"/>
        <v>No Website</v>
      </c>
      <c r="Q36" s="6" t="s">
        <v>215</v>
      </c>
      <c r="R36" s="29" t="str">
        <f t="shared" si="7"/>
        <v xml:space="preserve">Ar. M. Arefeen Ibrahim </v>
      </c>
      <c r="S36" s="29" t="str">
        <f t="shared" si="8"/>
        <v>Principal Architect</v>
      </c>
      <c r="T36" s="29" t="str">
        <f t="shared" si="9"/>
        <v>I-047</v>
      </c>
      <c r="U36" s="7" t="s">
        <v>2159</v>
      </c>
      <c r="V36" s="5" t="str">
        <f t="shared" si="10"/>
        <v xml:space="preserve">IAB Member Architect 0 </v>
      </c>
      <c r="W36" s="5" t="str">
        <f t="shared" si="11"/>
        <v xml:space="preserve">Architectural Graduate 0 </v>
      </c>
      <c r="X36" s="5" t="str">
        <f t="shared" si="12"/>
        <v xml:space="preserve">Total 0 </v>
      </c>
      <c r="Y36" s="1" t="str">
        <f t="shared" si="13"/>
        <v xml:space="preserve">0 </v>
      </c>
      <c r="Z36" s="1" t="str">
        <f t="shared" si="14"/>
        <v xml:space="preserve">0 </v>
      </c>
      <c r="AA36" s="1" t="str">
        <f t="shared" si="15"/>
        <v xml:space="preserve">0 </v>
      </c>
    </row>
    <row r="37" spans="2:27" x14ac:dyDescent="0.35">
      <c r="B37" s="29" t="s">
        <v>216</v>
      </c>
      <c r="C37" s="6" t="s">
        <v>217</v>
      </c>
      <c r="D37" s="29" t="str">
        <f t="shared" si="0"/>
        <v>ANGON ARCHITECTS</v>
      </c>
      <c r="E37" s="6" t="str">
        <f t="shared" si="1"/>
        <v>Est-2017)</v>
      </c>
      <c r="F37" s="6" t="str">
        <f t="shared" si="2"/>
        <v>2017)</v>
      </c>
      <c r="G37" s="29" t="str">
        <f t="shared" si="3"/>
        <v>2017</v>
      </c>
      <c r="H37" s="6" t="s">
        <v>218</v>
      </c>
      <c r="I37" s="29" t="str">
        <f t="shared" si="16"/>
        <v>House-60/A, Road-7/A, Dhanmondi, Dhaka-1216</v>
      </c>
      <c r="J37" s="29" t="str">
        <f t="shared" si="4"/>
        <v>Dhanmondi</v>
      </c>
      <c r="K37" s="6" t="s">
        <v>1469</v>
      </c>
      <c r="L37" s="29" t="str">
        <f t="shared" si="5"/>
        <v xml:space="preserve">emun97@gmail.com </v>
      </c>
      <c r="M37" s="6" t="str">
        <f t="shared" si="17"/>
        <v>Contact: +88 01711829295</v>
      </c>
      <c r="N37" s="29" t="str">
        <f t="shared" si="18"/>
        <v>+88 01711829295</v>
      </c>
      <c r="O37" s="6" t="s">
        <v>208</v>
      </c>
      <c r="P37" s="29" t="str">
        <f t="shared" si="6"/>
        <v>No Website</v>
      </c>
      <c r="Q37" s="6" t="s">
        <v>220</v>
      </c>
      <c r="R37" s="29" t="str">
        <f t="shared" si="7"/>
        <v xml:space="preserve">Ar. Md. Momanul Islam Emun </v>
      </c>
      <c r="S37" s="29" t="str">
        <f t="shared" si="8"/>
        <v xml:space="preserve">Principal Architect </v>
      </c>
      <c r="T37" s="29" t="str">
        <f t="shared" si="9"/>
        <v>E-008</v>
      </c>
      <c r="U37" s="7" t="s">
        <v>146</v>
      </c>
      <c r="V37" s="5" t="str">
        <f t="shared" si="10"/>
        <v xml:space="preserve">IAB Member Architect 3 </v>
      </c>
      <c r="W37" s="5" t="str">
        <f t="shared" si="11"/>
        <v xml:space="preserve">Architectural Graduate 0 </v>
      </c>
      <c r="X37" s="5" t="str">
        <f t="shared" si="12"/>
        <v>Total 03</v>
      </c>
      <c r="Y37" s="1" t="str">
        <f t="shared" si="13"/>
        <v xml:space="preserve">3 </v>
      </c>
      <c r="Z37" s="1" t="str">
        <f t="shared" si="14"/>
        <v xml:space="preserve">0 </v>
      </c>
      <c r="AA37" s="1" t="str">
        <f t="shared" si="15"/>
        <v>03</v>
      </c>
    </row>
    <row r="38" spans="2:27" x14ac:dyDescent="0.35">
      <c r="B38" s="29" t="s">
        <v>222</v>
      </c>
      <c r="C38" s="6" t="s">
        <v>223</v>
      </c>
      <c r="D38" s="29" t="str">
        <f t="shared" si="0"/>
        <v>ARC ANGON CONSORTIUM</v>
      </c>
      <c r="E38" s="6" t="str">
        <f t="shared" si="1"/>
        <v>Est-2017)</v>
      </c>
      <c r="F38" s="6" t="str">
        <f t="shared" si="2"/>
        <v>2017)</v>
      </c>
      <c r="G38" s="29" t="str">
        <f t="shared" si="3"/>
        <v>2017</v>
      </c>
      <c r="H38" s="6" t="s">
        <v>218</v>
      </c>
      <c r="I38" s="29" t="str">
        <f t="shared" si="16"/>
        <v>House-60/A, Road-7/A, Dhanmondi, Dhaka-1216</v>
      </c>
      <c r="J38" s="29" t="str">
        <f t="shared" si="4"/>
        <v>Dhanmondi</v>
      </c>
      <c r="K38" s="6" t="s">
        <v>1469</v>
      </c>
      <c r="L38" s="29" t="str">
        <f t="shared" si="5"/>
        <v xml:space="preserve">emun97@gmail.com </v>
      </c>
      <c r="M38" s="6" t="str">
        <f t="shared" si="17"/>
        <v>Contact: +88 01711829295</v>
      </c>
      <c r="N38" s="29" t="str">
        <f t="shared" si="18"/>
        <v>+88 01711829295</v>
      </c>
      <c r="O38" s="6" t="s">
        <v>208</v>
      </c>
      <c r="P38" s="29" t="str">
        <f t="shared" si="6"/>
        <v>No Website</v>
      </c>
      <c r="Q38" s="6" t="s">
        <v>224</v>
      </c>
      <c r="R38" s="29" t="str">
        <f t="shared" si="7"/>
        <v xml:space="preserve">Ar. Nahas Ahmed Khalil </v>
      </c>
      <c r="S38" s="29" t="str">
        <f t="shared" si="8"/>
        <v xml:space="preserve">Partner </v>
      </c>
      <c r="T38" s="29" t="str">
        <f t="shared" si="9"/>
        <v>K-022</v>
      </c>
      <c r="U38" s="12" t="s">
        <v>2162</v>
      </c>
      <c r="V38" s="5" t="str">
        <f t="shared" si="10"/>
        <v xml:space="preserve">IAB Member Architect 4 </v>
      </c>
      <c r="W38" s="5" t="str">
        <f t="shared" si="11"/>
        <v xml:space="preserve">Architectural Graduate 0 </v>
      </c>
      <c r="X38" s="5" t="str">
        <f t="shared" si="12"/>
        <v>Total 04</v>
      </c>
      <c r="Y38" s="1" t="str">
        <f t="shared" si="13"/>
        <v xml:space="preserve">4 </v>
      </c>
      <c r="Z38" s="1" t="str">
        <f t="shared" si="14"/>
        <v xml:space="preserve">0 </v>
      </c>
      <c r="AA38" s="1" t="str">
        <f t="shared" si="15"/>
        <v>04</v>
      </c>
    </row>
    <row r="39" spans="2:27" x14ac:dyDescent="0.35">
      <c r="B39" s="29" t="s">
        <v>227</v>
      </c>
      <c r="C39" s="14" t="s">
        <v>1124</v>
      </c>
      <c r="D39" s="29" t="str">
        <f t="shared" si="0"/>
        <v>BASATIKALPA</v>
      </c>
      <c r="E39" s="6" t="str">
        <f>RIGHT(C39,(LEN(C39)-FIND("(E",C39,1)))</f>
        <v xml:space="preserve">Est-1988) </v>
      </c>
      <c r="F39" s="6" t="str">
        <f t="shared" si="2"/>
        <v xml:space="preserve">1988) </v>
      </c>
      <c r="G39" s="29" t="str">
        <f t="shared" si="3"/>
        <v>1988</v>
      </c>
      <c r="H39" s="6" t="s">
        <v>2271</v>
      </c>
      <c r="I39" s="29" t="str">
        <f t="shared" si="16"/>
        <v xml:space="preserve">70/1, VIP Road, Naya Paltan, Dhaka‐1000 </v>
      </c>
      <c r="J39" s="29" t="str">
        <f t="shared" si="4"/>
        <v>Naya Paltan</v>
      </c>
      <c r="K39" s="6" t="s">
        <v>1485</v>
      </c>
      <c r="L39" s="29" t="str">
        <f t="shared" si="5"/>
        <v xml:space="preserve">asfar@global‐bd.net,  </v>
      </c>
      <c r="M39" s="6" t="str">
        <f t="shared" si="17"/>
        <v/>
      </c>
      <c r="N39" s="29" t="str">
        <f>RIGHT(O39,LEN(O39)-FIND("t:",O39,1)-2)</f>
        <v xml:space="preserve">+88‐02‐7252314 </v>
      </c>
      <c r="O39" s="6" t="s">
        <v>231</v>
      </c>
      <c r="P39" s="29" t="str">
        <f t="shared" si="6"/>
        <v xml:space="preserve"> www.basatikalpa.com                                                                                           </v>
      </c>
      <c r="Q39" s="6" t="s">
        <v>232</v>
      </c>
      <c r="R39" s="29" t="str">
        <f t="shared" si="7"/>
        <v xml:space="preserve">Ar. Asfarul Islam </v>
      </c>
      <c r="S39" s="29" t="str">
        <f t="shared" si="8"/>
        <v xml:space="preserve"> Proprietor</v>
      </c>
      <c r="T39" s="29" t="str">
        <f t="shared" si="9"/>
        <v>I‐020</v>
      </c>
      <c r="U39" s="7" t="s">
        <v>2161</v>
      </c>
      <c r="V39" s="5" t="str">
        <f t="shared" si="10"/>
        <v xml:space="preserve">IAB Member Architect 1 </v>
      </c>
      <c r="W39" s="5" t="str">
        <f t="shared" si="11"/>
        <v xml:space="preserve">Architectural Graduate 6 </v>
      </c>
      <c r="X39" s="5" t="str">
        <f t="shared" si="12"/>
        <v xml:space="preserve">Total 7 </v>
      </c>
      <c r="Y39" s="1" t="str">
        <f t="shared" si="13"/>
        <v xml:space="preserve">1 </v>
      </c>
      <c r="Z39" s="1" t="str">
        <f t="shared" si="14"/>
        <v xml:space="preserve">6 </v>
      </c>
      <c r="AA39" s="1" t="str">
        <f t="shared" si="15"/>
        <v xml:space="preserve">7 </v>
      </c>
    </row>
    <row r="40" spans="2:27" x14ac:dyDescent="0.35">
      <c r="B40" s="29" t="s">
        <v>234</v>
      </c>
      <c r="C40" s="14" t="s">
        <v>1125</v>
      </c>
      <c r="D40" s="29" t="str">
        <f t="shared" si="0"/>
        <v>BESTEC INFOTECH</v>
      </c>
      <c r="E40" s="6" t="str">
        <f t="shared" si="1"/>
        <v xml:space="preserve">Est-2013) </v>
      </c>
      <c r="F40" s="6" t="str">
        <f t="shared" si="2"/>
        <v xml:space="preserve">2013) </v>
      </c>
      <c r="G40" s="29" t="str">
        <f t="shared" si="3"/>
        <v>2013</v>
      </c>
      <c r="H40" s="6" t="s">
        <v>1178</v>
      </c>
      <c r="I40" s="29" t="str">
        <f t="shared" si="16"/>
        <v xml:space="preserve">House‐02, Road‐14/A, Sector‐4, Uttara Model Town, Dhaka‐1230   </v>
      </c>
      <c r="J40" s="29" t="str">
        <f t="shared" si="4"/>
        <v>Uttara Model Town</v>
      </c>
      <c r="K40" s="6" t="s">
        <v>1486</v>
      </c>
      <c r="L40" s="29" t="str">
        <f t="shared" si="5"/>
        <v xml:space="preserve">tariqul@bestecgroup.com                                                                                                   </v>
      </c>
      <c r="M40" s="6" t="str">
        <f t="shared" si="17"/>
        <v xml:space="preserve">Contact: 09611689575‐6   </v>
      </c>
      <c r="N40" s="29" t="str">
        <f t="shared" si="18"/>
        <v xml:space="preserve">09611689575‐6   </v>
      </c>
      <c r="O40" s="6" t="s">
        <v>947</v>
      </c>
      <c r="P40" s="29" t="str">
        <f t="shared" si="6"/>
        <v>No Website</v>
      </c>
      <c r="Q40" s="6" t="s">
        <v>238</v>
      </c>
      <c r="R40" s="29" t="str">
        <f t="shared" si="7"/>
        <v xml:space="preserve">Ar. Tariqul Islam </v>
      </c>
      <c r="S40" s="29" t="str">
        <f t="shared" si="8"/>
        <v xml:space="preserve"> Proprietor           </v>
      </c>
      <c r="T40" s="29" t="str">
        <f t="shared" si="9"/>
        <v>I‐028</v>
      </c>
      <c r="U40" s="7" t="s">
        <v>2171</v>
      </c>
      <c r="V40" s="5" t="str">
        <f t="shared" si="10"/>
        <v xml:space="preserve">IAB Member Architect 5 </v>
      </c>
      <c r="W40" s="5" t="str">
        <f t="shared" si="11"/>
        <v xml:space="preserve">Architectural Graduate 15 </v>
      </c>
      <c r="X40" s="5" t="str">
        <f t="shared" si="12"/>
        <v xml:space="preserve">Total 20 </v>
      </c>
      <c r="Y40" s="1" t="str">
        <f t="shared" si="13"/>
        <v xml:space="preserve">5 </v>
      </c>
      <c r="Z40" s="1" t="str">
        <f t="shared" si="14"/>
        <v xml:space="preserve">15 </v>
      </c>
      <c r="AA40" s="1" t="str">
        <f t="shared" si="15"/>
        <v xml:space="preserve">20 </v>
      </c>
    </row>
    <row r="41" spans="2:27" x14ac:dyDescent="0.35">
      <c r="B41" s="29" t="s">
        <v>240</v>
      </c>
      <c r="C41" s="14" t="s">
        <v>2300</v>
      </c>
      <c r="D41" s="29" t="str">
        <f t="shared" si="0"/>
        <v>BINYASH</v>
      </c>
      <c r="E41" s="6" t="str">
        <f>RIGHT(C41,(LEN(C41)-FIND("(E",C41,1)))</f>
        <v xml:space="preserve">Est-2005) </v>
      </c>
      <c r="F41" s="6" t="str">
        <f t="shared" si="2"/>
        <v xml:space="preserve">2005) </v>
      </c>
      <c r="G41" s="29" t="str">
        <f t="shared" si="3"/>
        <v>2005</v>
      </c>
      <c r="H41" s="6" t="s">
        <v>1179</v>
      </c>
      <c r="I41" s="29" t="str">
        <f t="shared" si="16"/>
        <v xml:space="preserve">House‐480, Road‐32, New DOHS, Mohakhali, Dhaka‐1206 </v>
      </c>
      <c r="J41" s="29" t="str">
        <f t="shared" si="4"/>
        <v>Mohakhali</v>
      </c>
      <c r="K41" s="6" t="s">
        <v>1487</v>
      </c>
      <c r="L41" s="29" t="str">
        <f t="shared" si="5"/>
        <v xml:space="preserve">rahat.niaz@gmail.com     </v>
      </c>
      <c r="M41" s="6" t="str">
        <f t="shared" si="17"/>
        <v/>
      </c>
      <c r="N41" s="29" t="str">
        <f t="shared" ref="N41:N42" si="20">RIGHT(O41,LEN(O41)-FIND("t:",O41,1)-2)</f>
        <v xml:space="preserve">+88‐02‐8715368 </v>
      </c>
      <c r="O41" s="6" t="s">
        <v>244</v>
      </c>
      <c r="P41" s="29" t="str">
        <f t="shared" si="6"/>
        <v xml:space="preserve"> www.binyashltd.com                                                                                                        </v>
      </c>
      <c r="Q41" s="6" t="s">
        <v>245</v>
      </c>
      <c r="R41" s="29" t="str">
        <f t="shared" si="7"/>
        <v xml:space="preserve">Ar. Rahat Mujib Niaz </v>
      </c>
      <c r="S41" s="29" t="str">
        <f t="shared" si="8"/>
        <v xml:space="preserve"> Principal Architect         </v>
      </c>
      <c r="T41" s="29" t="str">
        <f t="shared" si="9"/>
        <v>N‐029</v>
      </c>
      <c r="U41" s="12" t="s">
        <v>2163</v>
      </c>
      <c r="V41" s="5" t="str">
        <f t="shared" si="10"/>
        <v xml:space="preserve">IAB Member Architect 7 </v>
      </c>
      <c r="W41" s="5" t="str">
        <f t="shared" si="11"/>
        <v xml:space="preserve">Architectural Graduate 9 </v>
      </c>
      <c r="X41" s="5" t="str">
        <f t="shared" si="12"/>
        <v xml:space="preserve">Total 16 </v>
      </c>
      <c r="Y41" s="1" t="str">
        <f t="shared" si="13"/>
        <v xml:space="preserve">7 </v>
      </c>
      <c r="Z41" s="1" t="str">
        <f t="shared" si="14"/>
        <v xml:space="preserve">9 </v>
      </c>
      <c r="AA41" s="1" t="str">
        <f t="shared" si="15"/>
        <v xml:space="preserve">16 </v>
      </c>
    </row>
    <row r="42" spans="2:27" x14ac:dyDescent="0.35">
      <c r="B42" s="29" t="s">
        <v>247</v>
      </c>
      <c r="C42" s="14" t="s">
        <v>1126</v>
      </c>
      <c r="D42" s="29" t="str">
        <f t="shared" si="0"/>
        <v>BKS &amp; ASSOCIATES</v>
      </c>
      <c r="E42" s="6" t="str">
        <f t="shared" si="1"/>
        <v xml:space="preserve">Est-2008) </v>
      </c>
      <c r="F42" s="6" t="str">
        <f t="shared" si="2"/>
        <v xml:space="preserve">2008) </v>
      </c>
      <c r="G42" s="29" t="str">
        <f t="shared" si="3"/>
        <v>2008</v>
      </c>
      <c r="H42" s="6" t="s">
        <v>1180</v>
      </c>
      <c r="I42" s="29" t="str">
        <f t="shared" si="16"/>
        <v xml:space="preserve">House‐07, Road‐05, Apt‐5B, Block‐I, Banani, Dkaka‐1213 </v>
      </c>
      <c r="J42" s="29" t="str">
        <f t="shared" si="4"/>
        <v>Banani</v>
      </c>
      <c r="K42" s="6" t="s">
        <v>1488</v>
      </c>
      <c r="L42" s="29" t="str">
        <f t="shared" si="5"/>
        <v xml:space="preserve">marathon_architects@yahoo.com </v>
      </c>
      <c r="M42" s="6" t="str">
        <f t="shared" si="17"/>
        <v/>
      </c>
      <c r="N42" s="29" t="str">
        <f t="shared" si="20"/>
        <v xml:space="preserve">+88‐02‐9677467 </v>
      </c>
      <c r="O42" s="6" t="s">
        <v>251</v>
      </c>
      <c r="P42" s="29" t="str">
        <f t="shared" si="6"/>
        <v xml:space="preserve">  www.bksandassociates.com                                                                                         </v>
      </c>
      <c r="Q42" s="6" t="s">
        <v>252</v>
      </c>
      <c r="R42" s="29" t="str">
        <f t="shared" si="7"/>
        <v xml:space="preserve">Ar. Bidhan Kumar Saha </v>
      </c>
      <c r="S42" s="29" t="str">
        <f t="shared" si="8"/>
        <v xml:space="preserve"> Proprietor               </v>
      </c>
      <c r="T42" s="29" t="str">
        <f t="shared" si="9"/>
        <v>S‐062</v>
      </c>
      <c r="U42" s="7" t="s">
        <v>171</v>
      </c>
      <c r="V42" s="5" t="str">
        <f t="shared" si="10"/>
        <v xml:space="preserve">IAB Member Architect 2 </v>
      </c>
      <c r="W42" s="5" t="str">
        <f t="shared" si="11"/>
        <v xml:space="preserve">Architectural Graduate 3 </v>
      </c>
      <c r="X42" s="5" t="str">
        <f t="shared" si="12"/>
        <v xml:space="preserve">Total 5 </v>
      </c>
      <c r="Y42" s="1" t="str">
        <f t="shared" si="13"/>
        <v xml:space="preserve">2 </v>
      </c>
      <c r="Z42" s="1" t="str">
        <f t="shared" si="14"/>
        <v xml:space="preserve">3 </v>
      </c>
      <c r="AA42" s="1" t="str">
        <f t="shared" si="15"/>
        <v xml:space="preserve">5 </v>
      </c>
    </row>
    <row r="43" spans="2:27" x14ac:dyDescent="0.35">
      <c r="B43" s="29" t="s">
        <v>254</v>
      </c>
      <c r="C43" s="14" t="s">
        <v>1127</v>
      </c>
      <c r="D43" s="29" t="str">
        <f t="shared" si="0"/>
        <v>BABUIBASHA: A SUSTAINABLE ARCHITECTURE.</v>
      </c>
      <c r="E43" s="6" t="str">
        <f t="shared" si="1"/>
        <v xml:space="preserve">Est-2013) </v>
      </c>
      <c r="F43" s="6" t="str">
        <f t="shared" si="2"/>
        <v xml:space="preserve">2013) </v>
      </c>
      <c r="G43" s="29" t="str">
        <f t="shared" si="3"/>
        <v>2013</v>
      </c>
      <c r="H43" s="6" t="s">
        <v>1181</v>
      </c>
      <c r="I43" s="29" t="str">
        <f t="shared" si="16"/>
        <v xml:space="preserve">The Emporium, D‐05, 14/1, Mirpur Road, Shyamoli, Dhaka‐1207 </v>
      </c>
      <c r="J43" s="29" t="str">
        <f t="shared" si="4"/>
        <v>Shyamoli</v>
      </c>
      <c r="K43" s="6" t="s">
        <v>1489</v>
      </c>
      <c r="L43" s="29" t="str">
        <f t="shared" si="5"/>
        <v xml:space="preserve">babuibasha@gmail.com                                    </v>
      </c>
      <c r="M43" s="6" t="str">
        <f t="shared" si="17"/>
        <v xml:space="preserve">Contact: +8801711593658, </v>
      </c>
      <c r="N43" s="29" t="str">
        <f t="shared" si="18"/>
        <v xml:space="preserve">+8801711593658, </v>
      </c>
      <c r="O43" s="6">
        <v>8801713453239</v>
      </c>
      <c r="P43" s="29" t="str">
        <f t="shared" si="6"/>
        <v>No Website</v>
      </c>
      <c r="Q43" s="6" t="s">
        <v>258</v>
      </c>
      <c r="R43" s="29" t="str">
        <f t="shared" si="7"/>
        <v xml:space="preserve">Ar. Ruksana Sultana </v>
      </c>
      <c r="S43" s="29" t="str">
        <f t="shared" si="8"/>
        <v xml:space="preserve"> Principal             </v>
      </c>
      <c r="T43" s="29" t="str">
        <f t="shared" si="9"/>
        <v>S‐155</v>
      </c>
      <c r="U43" s="7" t="s">
        <v>110</v>
      </c>
      <c r="V43" s="5" t="str">
        <f t="shared" si="10"/>
        <v xml:space="preserve">IAB Member Architect 2 </v>
      </c>
      <c r="W43" s="5" t="str">
        <f t="shared" si="11"/>
        <v xml:space="preserve">Architectural Graduate 2 </v>
      </c>
      <c r="X43" s="5" t="str">
        <f t="shared" si="12"/>
        <v xml:space="preserve">Total 4 </v>
      </c>
      <c r="Y43" s="1" t="str">
        <f t="shared" si="13"/>
        <v xml:space="preserve">2 </v>
      </c>
      <c r="Z43" s="1" t="str">
        <f t="shared" si="14"/>
        <v xml:space="preserve">2 </v>
      </c>
      <c r="AA43" s="1" t="str">
        <f t="shared" si="15"/>
        <v xml:space="preserve">4 </v>
      </c>
    </row>
    <row r="44" spans="2:27" x14ac:dyDescent="0.35">
      <c r="B44" s="29" t="s">
        <v>260</v>
      </c>
      <c r="C44" s="14" t="s">
        <v>1128</v>
      </c>
      <c r="D44" s="29" t="str">
        <f t="shared" si="0"/>
        <v>37 BRIDGE</v>
      </c>
      <c r="E44" s="6" t="str">
        <f t="shared" si="1"/>
        <v xml:space="preserve">Est-2009) </v>
      </c>
      <c r="F44" s="6" t="str">
        <f t="shared" si="2"/>
        <v xml:space="preserve">2009) </v>
      </c>
      <c r="G44" s="29" t="str">
        <f t="shared" si="3"/>
        <v>2009</v>
      </c>
      <c r="H44" s="6" t="s">
        <v>1182</v>
      </c>
      <c r="I44" s="29" t="str">
        <f t="shared" si="16"/>
        <v xml:space="preserve">138, Darus Salam, Mirpur, Dhaka </v>
      </c>
      <c r="J44" s="29" t="str">
        <f t="shared" si="4"/>
        <v>Mirpur</v>
      </c>
      <c r="K44" s="6" t="s">
        <v>1490</v>
      </c>
      <c r="L44" s="29" t="str">
        <f t="shared" si="5"/>
        <v xml:space="preserve">contact@37bridge.net   </v>
      </c>
      <c r="M44" s="6" t="str">
        <f t="shared" si="17"/>
        <v/>
      </c>
      <c r="N44" s="29" t="str">
        <f>RIGHT(O44,LEN(O44)-FIND("t:",O44,1)-2)</f>
        <v xml:space="preserve">+88‐02‐8051994 </v>
      </c>
      <c r="O44" s="6" t="s">
        <v>264</v>
      </c>
      <c r="P44" s="29" t="str">
        <f t="shared" si="6"/>
        <v xml:space="preserve"> www.37bridge.net                                                                                                      </v>
      </c>
      <c r="Q44" s="6" t="s">
        <v>265</v>
      </c>
      <c r="R44" s="29" t="str">
        <f t="shared" si="7"/>
        <v xml:space="preserve">Ar. Faysal Kabir </v>
      </c>
      <c r="S44" s="29" t="str">
        <f t="shared" si="8"/>
        <v xml:space="preserve"> Principal Architect                 </v>
      </c>
      <c r="T44" s="29" t="str">
        <f t="shared" si="9"/>
        <v>K‐108</v>
      </c>
      <c r="U44" s="7" t="s">
        <v>110</v>
      </c>
      <c r="V44" s="5" t="str">
        <f t="shared" si="10"/>
        <v xml:space="preserve">IAB Member Architect 2 </v>
      </c>
      <c r="W44" s="5" t="str">
        <f t="shared" si="11"/>
        <v xml:space="preserve">Architectural Graduate 2 </v>
      </c>
      <c r="X44" s="5" t="str">
        <f t="shared" si="12"/>
        <v xml:space="preserve">Total 4 </v>
      </c>
      <c r="Y44" s="1" t="str">
        <f t="shared" si="13"/>
        <v xml:space="preserve">2 </v>
      </c>
      <c r="Z44" s="1" t="str">
        <f t="shared" si="14"/>
        <v xml:space="preserve">2 </v>
      </c>
      <c r="AA44" s="1" t="str">
        <f t="shared" si="15"/>
        <v xml:space="preserve">4 </v>
      </c>
    </row>
    <row r="45" spans="2:27" x14ac:dyDescent="0.35">
      <c r="B45" s="29" t="s">
        <v>266</v>
      </c>
      <c r="C45" s="14" t="s">
        <v>1129</v>
      </c>
      <c r="D45" s="29" t="str">
        <f t="shared" si="0"/>
        <v>BASHA BARI LTD.</v>
      </c>
      <c r="E45" s="6" t="str">
        <f t="shared" si="1"/>
        <v xml:space="preserve">Est-2012) </v>
      </c>
      <c r="F45" s="6" t="str">
        <f t="shared" si="2"/>
        <v xml:space="preserve">2012) </v>
      </c>
      <c r="G45" s="29" t="str">
        <f t="shared" si="3"/>
        <v>2012</v>
      </c>
      <c r="H45" s="6" t="s">
        <v>1183</v>
      </c>
      <c r="I45" s="29" t="str">
        <f t="shared" si="16"/>
        <v xml:space="preserve">3rd Floor, 332, Elephant Road, Dhaka‐1205 </v>
      </c>
      <c r="J45" s="29" t="str">
        <f t="shared" si="4"/>
        <v>Elephant Road</v>
      </c>
      <c r="K45" s="6" t="s">
        <v>1491</v>
      </c>
      <c r="L45" s="29" t="str">
        <f t="shared" si="5"/>
        <v xml:space="preserve">bashabari.architects@gmail.com                                                                              </v>
      </c>
      <c r="M45" s="6" t="str">
        <f t="shared" si="17"/>
        <v xml:space="preserve">Contact: +88‐01711534290 </v>
      </c>
      <c r="N45" s="29" t="str">
        <f t="shared" si="18"/>
        <v xml:space="preserve">+88‐01711534290 </v>
      </c>
      <c r="O45" s="6" t="s">
        <v>270</v>
      </c>
      <c r="P45" s="29" t="str">
        <f t="shared" si="6"/>
        <v>No Website</v>
      </c>
      <c r="Q45" s="6" t="s">
        <v>271</v>
      </c>
      <c r="R45" s="29" t="str">
        <f t="shared" si="7"/>
        <v xml:space="preserve">Ar. Dr. Prof. Nizamuddin Ahmed </v>
      </c>
      <c r="S45" s="29" t="str">
        <f t="shared" si="8"/>
        <v xml:space="preserve"> Managing Director   </v>
      </c>
      <c r="T45" s="29" t="str">
        <f t="shared" si="9"/>
        <v>A‐040</v>
      </c>
      <c r="U45" s="7" t="s">
        <v>182</v>
      </c>
      <c r="V45" s="5" t="str">
        <f t="shared" si="10"/>
        <v xml:space="preserve">IAB Member Architect 2 </v>
      </c>
      <c r="W45" s="5" t="str">
        <f t="shared" si="11"/>
        <v xml:space="preserve">Architectural Graduate 1 </v>
      </c>
      <c r="X45" s="5" t="str">
        <f t="shared" si="12"/>
        <v xml:space="preserve">Total 3 </v>
      </c>
      <c r="Y45" s="1" t="str">
        <f t="shared" si="13"/>
        <v xml:space="preserve">2 </v>
      </c>
      <c r="Z45" s="1" t="str">
        <f t="shared" si="14"/>
        <v xml:space="preserve">1 </v>
      </c>
      <c r="AA45" s="1" t="str">
        <f t="shared" si="15"/>
        <v xml:space="preserve">3 </v>
      </c>
    </row>
    <row r="46" spans="2:27" x14ac:dyDescent="0.35">
      <c r="B46" s="29" t="s">
        <v>273</v>
      </c>
      <c r="C46" s="14" t="s">
        <v>1130</v>
      </c>
      <c r="D46" s="29" t="str">
        <f t="shared" si="0"/>
        <v>CAD LTD</v>
      </c>
      <c r="E46" s="6" t="str">
        <f t="shared" si="1"/>
        <v>Est-1986)</v>
      </c>
      <c r="F46" s="6" t="str">
        <f t="shared" si="2"/>
        <v>1986)</v>
      </c>
      <c r="G46" s="29" t="str">
        <f t="shared" si="3"/>
        <v>1986</v>
      </c>
      <c r="H46" s="6" t="s">
        <v>275</v>
      </c>
      <c r="I46" s="29" t="str">
        <f t="shared" si="16"/>
        <v>CWN (B), 18/B, Road‐44, Gulshan‐2, Dhaka‐1212</v>
      </c>
      <c r="J46" s="29" t="str">
        <f t="shared" si="4"/>
        <v>Gulshan‐2</v>
      </c>
      <c r="K46" s="6" t="s">
        <v>1470</v>
      </c>
      <c r="L46" s="29" t="str">
        <f t="shared" si="5"/>
        <v xml:space="preserve">cadinan@gmail.com, cadsayeda@gmail.com                                                    </v>
      </c>
      <c r="M46" s="6" t="str">
        <f t="shared" si="17"/>
        <v>Contact: +8801671119933</v>
      </c>
      <c r="N46" s="29" t="str">
        <f t="shared" si="18"/>
        <v>+8801671119933</v>
      </c>
      <c r="O46" s="6" t="s">
        <v>947</v>
      </c>
      <c r="P46" s="29" t="str">
        <f t="shared" si="6"/>
        <v>No Website</v>
      </c>
      <c r="Q46" s="6" t="s">
        <v>278</v>
      </c>
      <c r="R46" s="29" t="str">
        <f t="shared" si="7"/>
        <v xml:space="preserve">Ar. Sayeda Sultana </v>
      </c>
      <c r="S46" s="29" t="str">
        <f t="shared" si="8"/>
        <v xml:space="preserve">   Director</v>
      </c>
      <c r="T46" s="29" t="str">
        <f t="shared" si="9"/>
        <v>S‐017</v>
      </c>
      <c r="U46" s="7" t="s">
        <v>2164</v>
      </c>
      <c r="V46" s="5" t="str">
        <f t="shared" si="10"/>
        <v xml:space="preserve">IAB Member Architect 7 </v>
      </c>
      <c r="W46" s="5" t="str">
        <f t="shared" si="11"/>
        <v xml:space="preserve">Architectural Graduate 0 </v>
      </c>
      <c r="X46" s="5" t="str">
        <f t="shared" si="12"/>
        <v>Total 7</v>
      </c>
      <c r="Y46" s="1" t="str">
        <f t="shared" si="13"/>
        <v xml:space="preserve">7 </v>
      </c>
      <c r="Z46" s="1" t="str">
        <f t="shared" si="14"/>
        <v xml:space="preserve">0 </v>
      </c>
      <c r="AA46" s="1" t="str">
        <f t="shared" si="15"/>
        <v>7</v>
      </c>
    </row>
    <row r="47" spans="2:27" x14ac:dyDescent="0.35">
      <c r="B47" s="29" t="s">
        <v>281</v>
      </c>
      <c r="C47" s="14" t="s">
        <v>1131</v>
      </c>
      <c r="D47" s="29" t="str">
        <f t="shared" si="0"/>
        <v>COCREATE STUDIO</v>
      </c>
      <c r="E47" s="6" t="str">
        <f t="shared" si="1"/>
        <v>Est-2018)</v>
      </c>
      <c r="F47" s="6" t="str">
        <f t="shared" si="2"/>
        <v>2018)</v>
      </c>
      <c r="G47" s="29" t="str">
        <f t="shared" si="3"/>
        <v>2018</v>
      </c>
      <c r="H47" s="6" t="s">
        <v>283</v>
      </c>
      <c r="I47" s="29" t="str">
        <f t="shared" si="16"/>
        <v>65, Suvastu Imam Square, 5</v>
      </c>
      <c r="J47" s="29" t="str">
        <f t="shared" si="4"/>
        <v>Suvastu Imam Square</v>
      </c>
      <c r="K47" s="6" t="s">
        <v>284</v>
      </c>
      <c r="L47" s="29" t="str">
        <f t="shared" si="5"/>
        <v>th Floor, Gulshan Avenue, Gulshan‐1, Dhaka‐1212</v>
      </c>
      <c r="M47" s="6" t="str">
        <f t="shared" si="17"/>
        <v/>
      </c>
      <c r="N47" s="29" t="str">
        <f t="shared" ref="N47:N49" si="21">RIGHT(O47,LEN(O47)-FIND("t:",O47,1)-2)</f>
        <v>+8801819272915</v>
      </c>
      <c r="O47" s="6" t="s">
        <v>285</v>
      </c>
      <c r="P47" s="29" t="str">
        <f t="shared" si="6"/>
        <v xml:space="preserve">cocreate@suvastu.com.bd                                                                           </v>
      </c>
      <c r="Q47" s="6" t="s">
        <v>286</v>
      </c>
      <c r="R47" s="29" t="str">
        <f t="shared" si="7"/>
        <v xml:space="preserve">Ar. Nazmul Haque Khan </v>
      </c>
      <c r="S47" s="29" t="str">
        <f t="shared" si="8"/>
        <v xml:space="preserve">Managing Partner       </v>
      </c>
      <c r="T47" s="29" t="str">
        <f t="shared" si="9"/>
        <v>K‐056</v>
      </c>
      <c r="U47" s="7" t="s">
        <v>2165</v>
      </c>
      <c r="V47" s="5" t="str">
        <f t="shared" si="10"/>
        <v xml:space="preserve">IAB Member Architect 1 </v>
      </c>
      <c r="W47" s="5" t="str">
        <f t="shared" si="11"/>
        <v xml:space="preserve">Architectural Graduate 0 </v>
      </c>
      <c r="X47" s="5" t="str">
        <f t="shared" si="12"/>
        <v>Total 1</v>
      </c>
      <c r="Y47" s="1" t="str">
        <f t="shared" si="13"/>
        <v xml:space="preserve">1 </v>
      </c>
      <c r="Z47" s="1" t="str">
        <f t="shared" si="14"/>
        <v xml:space="preserve">0 </v>
      </c>
      <c r="AA47" s="1" t="str">
        <f t="shared" si="15"/>
        <v>1</v>
      </c>
    </row>
    <row r="48" spans="2:27" x14ac:dyDescent="0.35">
      <c r="B48" s="29" t="s">
        <v>288</v>
      </c>
      <c r="C48" s="14" t="s">
        <v>1132</v>
      </c>
      <c r="D48" s="29" t="str">
        <f t="shared" si="0"/>
        <v>CUBEINSIDE DESIGN LTD.</v>
      </c>
      <c r="E48" s="6" t="str">
        <f t="shared" si="1"/>
        <v>Est-2009)</v>
      </c>
      <c r="F48" s="6" t="str">
        <f t="shared" si="2"/>
        <v>2009)</v>
      </c>
      <c r="G48" s="29" t="str">
        <f t="shared" si="3"/>
        <v>2009</v>
      </c>
      <c r="H48" s="6" t="s">
        <v>1184</v>
      </c>
      <c r="I48" s="29" t="str">
        <f t="shared" si="16"/>
        <v xml:space="preserve">House‐5B, Road‐05, Block‐I, Banani, Dhaka‐1213 </v>
      </c>
      <c r="J48" s="29" t="str">
        <f t="shared" si="4"/>
        <v>Banani</v>
      </c>
      <c r="K48" s="6" t="s">
        <v>1471</v>
      </c>
      <c r="L48" s="29" t="str">
        <f t="shared" si="5"/>
        <v xml:space="preserve">cubeinside@gmail.com    </v>
      </c>
      <c r="M48" s="6" t="str">
        <f t="shared" si="17"/>
        <v/>
      </c>
      <c r="N48" s="29" t="str">
        <f t="shared" si="21"/>
        <v>+88‐02‐9870193</v>
      </c>
      <c r="O48" s="6" t="s">
        <v>292</v>
      </c>
      <c r="P48" s="29" t="str">
        <f t="shared" si="6"/>
        <v xml:space="preserve">www.cubeinsidebd.com                                                                                      </v>
      </c>
      <c r="Q48" s="6" t="s">
        <v>293</v>
      </c>
      <c r="R48" s="29" t="str">
        <f t="shared" si="7"/>
        <v xml:space="preserve">Ar. Khandaker Ashifuzzaman </v>
      </c>
      <c r="S48" s="29" t="str">
        <f t="shared" si="8"/>
        <v xml:space="preserve">  Managing Director      </v>
      </c>
      <c r="T48" s="29" t="str">
        <f t="shared" si="9"/>
        <v>A‐194</v>
      </c>
      <c r="U48" s="12" t="s">
        <v>2166</v>
      </c>
      <c r="V48" s="5" t="str">
        <f t="shared" si="10"/>
        <v xml:space="preserve">IAB Member Architect 7 </v>
      </c>
      <c r="W48" s="5" t="str">
        <f t="shared" si="11"/>
        <v xml:space="preserve">Architectural Graduate 3 </v>
      </c>
      <c r="X48" s="5" t="str">
        <f t="shared" si="12"/>
        <v>Total 10</v>
      </c>
      <c r="Y48" s="1" t="str">
        <f t="shared" si="13"/>
        <v xml:space="preserve">7 </v>
      </c>
      <c r="Z48" s="1" t="str">
        <f t="shared" si="14"/>
        <v xml:space="preserve">3 </v>
      </c>
      <c r="AA48" s="1" t="str">
        <f t="shared" si="15"/>
        <v>10</v>
      </c>
    </row>
    <row r="49" spans="2:27" x14ac:dyDescent="0.35">
      <c r="B49" s="29" t="s">
        <v>297</v>
      </c>
      <c r="C49" s="14" t="s">
        <v>1133</v>
      </c>
      <c r="D49" s="29" t="str">
        <f t="shared" si="0"/>
        <v>DESH UPODESH LT</v>
      </c>
      <c r="E49" s="6" t="str">
        <f t="shared" si="1"/>
        <v xml:space="preserve">Est-1978) </v>
      </c>
      <c r="F49" s="6" t="str">
        <f t="shared" si="2"/>
        <v xml:space="preserve">1978) </v>
      </c>
      <c r="G49" s="29" t="str">
        <f t="shared" si="3"/>
        <v>1978</v>
      </c>
      <c r="H49" s="6" t="s">
        <v>1185</v>
      </c>
      <c r="I49" s="29" t="str">
        <f t="shared" si="16"/>
        <v xml:space="preserve">House 80/C (4th floor), Block‐D, Asad Avenue, Mohammadpur, Dhaka‐1207 </v>
      </c>
      <c r="J49" s="29" t="str">
        <f t="shared" si="4"/>
        <v>Mohammadpur</v>
      </c>
      <c r="K49" s="6" t="s">
        <v>1492</v>
      </c>
      <c r="L49" s="29" t="str">
        <f t="shared" si="5"/>
        <v xml:space="preserve">munirullah@gmail.com, alfaz.hossain1@gmail.com    </v>
      </c>
      <c r="M49" s="6" t="str">
        <f t="shared" si="17"/>
        <v/>
      </c>
      <c r="N49" s="29" t="str">
        <f t="shared" si="21"/>
        <v xml:space="preserve">+88‐02‐8117694, 9137154 </v>
      </c>
      <c r="O49" s="6" t="s">
        <v>301</v>
      </c>
      <c r="P49" s="29" t="str">
        <f t="shared" si="6"/>
        <v xml:space="preserve"> www.deshupodesh.com                                                                                  </v>
      </c>
      <c r="Q49" s="6" t="s">
        <v>302</v>
      </c>
      <c r="R49" s="29" t="str">
        <f t="shared" si="7"/>
        <v xml:space="preserve">Ar. Munirul Haque </v>
      </c>
      <c r="S49" s="29" t="str">
        <f t="shared" si="8"/>
        <v xml:space="preserve"> Managing Director    </v>
      </c>
      <c r="T49" s="29" t="str">
        <f t="shared" si="9"/>
        <v>H‐011</v>
      </c>
      <c r="U49" s="12" t="s">
        <v>2172</v>
      </c>
      <c r="V49" s="5" t="str">
        <f t="shared" si="10"/>
        <v xml:space="preserve">IAB Member Architect 2 </v>
      </c>
      <c r="W49" s="5" t="str">
        <f t="shared" si="11"/>
        <v xml:space="preserve">Architectural Graduate 17 </v>
      </c>
      <c r="X49" s="5" t="str">
        <f t="shared" si="12"/>
        <v xml:space="preserve">Total 19 </v>
      </c>
      <c r="Y49" s="1" t="str">
        <f t="shared" si="13"/>
        <v xml:space="preserve">2 </v>
      </c>
      <c r="Z49" s="1" t="str">
        <f t="shared" si="14"/>
        <v xml:space="preserve">17 </v>
      </c>
      <c r="AA49" s="1" t="str">
        <f t="shared" si="15"/>
        <v xml:space="preserve">19 </v>
      </c>
    </row>
    <row r="50" spans="2:27" x14ac:dyDescent="0.35">
      <c r="B50" s="29" t="s">
        <v>305</v>
      </c>
      <c r="C50" s="14" t="s">
        <v>1134</v>
      </c>
      <c r="D50" s="29" t="str">
        <f t="shared" si="0"/>
        <v>DESIGN CELL</v>
      </c>
      <c r="E50" s="6" t="str">
        <f t="shared" si="1"/>
        <v xml:space="preserve">Est-       ) </v>
      </c>
      <c r="F50" s="6" t="str">
        <f t="shared" si="2"/>
        <v xml:space="preserve">       ) </v>
      </c>
      <c r="G50" s="29" t="str">
        <f t="shared" si="3"/>
        <v xml:space="preserve">       </v>
      </c>
      <c r="H50" s="6" t="s">
        <v>2272</v>
      </c>
      <c r="I50" s="29" t="str">
        <f t="shared" si="16"/>
        <v xml:space="preserve">75 Indera Road, Metro Garden, Ground Floor, Flat‐GC, Farm Gate, Dhaka‐1215 </v>
      </c>
      <c r="J50" s="29" t="str">
        <f t="shared" si="4"/>
        <v>Farm Gate</v>
      </c>
      <c r="K50" s="6" t="s">
        <v>1493</v>
      </c>
      <c r="L50" s="29" t="str">
        <f t="shared" si="5"/>
        <v xml:space="preserve">designcell.cell@gmail.com                                                                                               </v>
      </c>
      <c r="M50" s="6" t="str">
        <f t="shared" si="17"/>
        <v xml:space="preserve">Contact: +88‐02‐ 8150612  </v>
      </c>
      <c r="N50" s="29" t="str">
        <f t="shared" si="18"/>
        <v xml:space="preserve">+88‐02‐ 8150612  </v>
      </c>
      <c r="O50" s="6" t="s">
        <v>947</v>
      </c>
      <c r="P50" s="29" t="str">
        <f t="shared" si="6"/>
        <v>No Website</v>
      </c>
      <c r="Q50" s="6" t="s">
        <v>309</v>
      </c>
      <c r="R50" s="29" t="str">
        <f t="shared" si="7"/>
        <v xml:space="preserve">Ar. Arif Hasan </v>
      </c>
      <c r="S50" s="29" t="str">
        <f t="shared" si="8"/>
        <v xml:space="preserve">  CEO             </v>
      </c>
      <c r="T50" s="29" t="str">
        <f t="shared" si="9"/>
        <v>H‐136</v>
      </c>
      <c r="U50" s="7" t="s">
        <v>956</v>
      </c>
      <c r="V50" s="5" t="str">
        <f t="shared" si="10"/>
        <v xml:space="preserve">IAB Member Architect 1 </v>
      </c>
      <c r="W50" s="5" t="str">
        <f t="shared" si="11"/>
        <v xml:space="preserve">Architectural Graduate 3 </v>
      </c>
      <c r="X50" s="5" t="str">
        <f t="shared" si="12"/>
        <v xml:space="preserve">Total 4 </v>
      </c>
      <c r="Y50" s="1" t="str">
        <f t="shared" si="13"/>
        <v xml:space="preserve">1 </v>
      </c>
      <c r="Z50" s="1" t="str">
        <f t="shared" si="14"/>
        <v xml:space="preserve">3 </v>
      </c>
      <c r="AA50" s="1" t="str">
        <f t="shared" si="15"/>
        <v xml:space="preserve">4 </v>
      </c>
    </row>
    <row r="51" spans="2:27" x14ac:dyDescent="0.35">
      <c r="B51" s="29" t="s">
        <v>311</v>
      </c>
      <c r="C51" s="14" t="s">
        <v>1135</v>
      </c>
      <c r="D51" s="29" t="str">
        <f t="shared" si="0"/>
        <v>DESIGN ENGINEERS &amp; ARCHITECTS</v>
      </c>
      <c r="E51" s="6" t="str">
        <f t="shared" si="1"/>
        <v xml:space="preserve">Est-1992) </v>
      </c>
      <c r="F51" s="6" t="str">
        <f t="shared" si="2"/>
        <v xml:space="preserve">1992) </v>
      </c>
      <c r="G51" s="29" t="str">
        <f t="shared" si="3"/>
        <v>1992</v>
      </c>
      <c r="H51" s="6" t="s">
        <v>2274</v>
      </c>
      <c r="I51" s="29" t="str">
        <f t="shared" si="16"/>
        <v>House‐14, Road‐9, Sector‐4, Uttara, Dhaka</v>
      </c>
      <c r="J51" s="29" t="str">
        <f t="shared" si="4"/>
        <v>Uttara</v>
      </c>
      <c r="K51" s="6" t="s">
        <v>1494</v>
      </c>
      <c r="L51" s="29" t="str">
        <f t="shared" si="5"/>
        <v xml:space="preserve">tjl_slm@yahoo.com                                                                                                           </v>
      </c>
      <c r="M51" s="6" t="str">
        <f t="shared" si="17"/>
        <v xml:space="preserve">Contact: +88‐02‐9886055  </v>
      </c>
      <c r="N51" s="29" t="str">
        <f t="shared" si="18"/>
        <v xml:space="preserve">+88‐02‐9886055  </v>
      </c>
      <c r="O51" s="6" t="s">
        <v>947</v>
      </c>
      <c r="P51" s="29" t="str">
        <f t="shared" si="6"/>
        <v>No Website</v>
      </c>
      <c r="Q51" s="6" t="s">
        <v>315</v>
      </c>
      <c r="R51" s="29" t="str">
        <f t="shared" si="7"/>
        <v xml:space="preserve">Ar. Tajul Islam </v>
      </c>
      <c r="S51" s="29" t="str">
        <f t="shared" si="8"/>
        <v xml:space="preserve">  Managing Director        </v>
      </c>
      <c r="T51" s="29" t="str">
        <f t="shared" si="9"/>
        <v>I‐019</v>
      </c>
      <c r="U51" s="7" t="s">
        <v>2173</v>
      </c>
      <c r="V51" s="5" t="str">
        <f t="shared" si="10"/>
        <v xml:space="preserve">IAB Member Architect 2 </v>
      </c>
      <c r="W51" s="5" t="str">
        <f t="shared" si="11"/>
        <v xml:space="preserve">Architectural Graduate 7 </v>
      </c>
      <c r="X51" s="5" t="str">
        <f t="shared" si="12"/>
        <v xml:space="preserve">Total 9 </v>
      </c>
      <c r="Y51" s="1" t="str">
        <f t="shared" si="13"/>
        <v xml:space="preserve">2 </v>
      </c>
      <c r="Z51" s="1" t="str">
        <f t="shared" si="14"/>
        <v xml:space="preserve">7 </v>
      </c>
      <c r="AA51" s="1" t="str">
        <f t="shared" si="15"/>
        <v xml:space="preserve">9 </v>
      </c>
    </row>
    <row r="52" spans="2:27" x14ac:dyDescent="0.35">
      <c r="B52" s="29" t="s">
        <v>317</v>
      </c>
      <c r="C52" s="14" t="s">
        <v>1136</v>
      </c>
      <c r="D52" s="29" t="str">
        <f t="shared" si="0"/>
        <v>DESIGN VISION ASSOCIATES LTD</v>
      </c>
      <c r="E52" s="6" t="str">
        <f t="shared" si="1"/>
        <v xml:space="preserve">Est-1998) </v>
      </c>
      <c r="F52" s="6" t="str">
        <f t="shared" si="2"/>
        <v xml:space="preserve">1998) </v>
      </c>
      <c r="G52" s="29" t="str">
        <f t="shared" si="3"/>
        <v>1998</v>
      </c>
      <c r="H52" s="6" t="s">
        <v>1186</v>
      </c>
      <c r="I52" s="29" t="str">
        <f t="shared" si="16"/>
        <v xml:space="preserve">AAA Tower, Plot‐80, Block‐J, baridhara pragati Sharani, Dhaka‐1212 </v>
      </c>
      <c r="J52" s="29" t="str">
        <f t="shared" si="4"/>
        <v>baridhara pragati Sharani</v>
      </c>
      <c r="K52" s="6" t="s">
        <v>1495</v>
      </c>
      <c r="L52" s="29" t="str">
        <f t="shared" si="5"/>
        <v xml:space="preserve">info@designvision.com.bd  </v>
      </c>
      <c r="M52" s="6" t="str">
        <f t="shared" si="17"/>
        <v/>
      </c>
      <c r="N52" s="29" t="str">
        <f t="shared" ref="N52:N53" si="22">RIGHT(O52,LEN(O52)-FIND("t:",O52,1)-2)</f>
        <v xml:space="preserve">+88‐02‐9895183, 8834353 </v>
      </c>
      <c r="O52" s="6" t="s">
        <v>321</v>
      </c>
      <c r="P52" s="29" t="str">
        <f t="shared" si="6"/>
        <v xml:space="preserve">  www.designvision.com.bd                                                                           </v>
      </c>
      <c r="Q52" s="6" t="s">
        <v>322</v>
      </c>
      <c r="R52" s="29" t="str">
        <f t="shared" si="7"/>
        <v xml:space="preserve">Ar. Alamgir Jalil </v>
      </c>
      <c r="S52" s="29" t="str">
        <f t="shared" si="8"/>
        <v xml:space="preserve"> Managing Director </v>
      </c>
      <c r="T52" s="29" t="str">
        <f t="shared" si="9"/>
        <v>J‐014</v>
      </c>
      <c r="U52" s="12" t="s">
        <v>2174</v>
      </c>
      <c r="V52" s="5" t="str">
        <f t="shared" si="10"/>
        <v xml:space="preserve">IAB Member Architect 7 </v>
      </c>
      <c r="W52" s="5" t="str">
        <f t="shared" si="11"/>
        <v xml:space="preserve">Architectural Graduate 5 </v>
      </c>
      <c r="X52" s="5" t="str">
        <f t="shared" si="12"/>
        <v xml:space="preserve">Total 12 </v>
      </c>
      <c r="Y52" s="1" t="str">
        <f t="shared" si="13"/>
        <v xml:space="preserve">7 </v>
      </c>
      <c r="Z52" s="1" t="str">
        <f t="shared" si="14"/>
        <v xml:space="preserve">5 </v>
      </c>
      <c r="AA52" s="1" t="str">
        <f t="shared" si="15"/>
        <v xml:space="preserve">12 </v>
      </c>
    </row>
    <row r="53" spans="2:27" x14ac:dyDescent="0.35">
      <c r="B53" s="29" t="s">
        <v>325</v>
      </c>
      <c r="C53" s="14" t="s">
        <v>1137</v>
      </c>
      <c r="D53" s="29" t="str">
        <f t="shared" si="0"/>
        <v>DOMUS</v>
      </c>
      <c r="E53" s="6" t="str">
        <f t="shared" si="1"/>
        <v xml:space="preserve">Est-may 1977) </v>
      </c>
      <c r="F53" s="6" t="str">
        <f t="shared" si="2"/>
        <v xml:space="preserve">may 1977) </v>
      </c>
      <c r="G53" s="29" t="str">
        <f t="shared" si="3"/>
        <v>may 1977</v>
      </c>
      <c r="H53" s="6" t="s">
        <v>1187</v>
      </c>
      <c r="I53" s="29" t="str">
        <f t="shared" si="16"/>
        <v xml:space="preserve">Safura Tower(level 14), 20 Kamal Atartuk Avenue,Banani C/A, Banani ,Dhaka 1213 </v>
      </c>
      <c r="J53" s="29" t="str">
        <f t="shared" si="4"/>
        <v xml:space="preserve">Banani </v>
      </c>
      <c r="K53" s="6" t="s">
        <v>1496</v>
      </c>
      <c r="L53" s="29" t="str">
        <f t="shared" si="5"/>
        <v xml:space="preserve">domus@accesstel.net , domusdesk@gmail.com   </v>
      </c>
      <c r="M53" s="6" t="str">
        <f t="shared" si="17"/>
        <v/>
      </c>
      <c r="N53" s="29" t="str">
        <f t="shared" si="22"/>
        <v xml:space="preserve">+88‐02‐8822629,9820968,9820969,9889418 </v>
      </c>
      <c r="O53" s="6" t="s">
        <v>329</v>
      </c>
      <c r="P53" s="29" t="str">
        <f t="shared" si="6"/>
        <v xml:space="preserve">  www.domusbdarchitects.com     </v>
      </c>
      <c r="Q53" s="6" t="s">
        <v>330</v>
      </c>
      <c r="R53" s="29" t="str">
        <f t="shared" si="7"/>
        <v xml:space="preserve">Ar. Mustafa Ameen </v>
      </c>
      <c r="S53" s="29" t="str">
        <f t="shared" si="8"/>
        <v xml:space="preserve"> Proprietor             </v>
      </c>
      <c r="T53" s="29" t="str">
        <f t="shared" si="9"/>
        <v>A‐010</v>
      </c>
      <c r="U53" s="7" t="s">
        <v>2175</v>
      </c>
      <c r="V53" s="5" t="str">
        <f t="shared" si="10"/>
        <v xml:space="preserve">IAB Member Architect 6 </v>
      </c>
      <c r="W53" s="5" t="str">
        <f t="shared" si="11"/>
        <v xml:space="preserve">Architectural Graduate 12 </v>
      </c>
      <c r="X53" s="5" t="str">
        <f t="shared" si="12"/>
        <v xml:space="preserve">Total 18 </v>
      </c>
      <c r="Y53" s="1" t="str">
        <f t="shared" si="13"/>
        <v xml:space="preserve">6 </v>
      </c>
      <c r="Z53" s="1" t="str">
        <f t="shared" si="14"/>
        <v xml:space="preserve">12 </v>
      </c>
      <c r="AA53" s="1" t="str">
        <f t="shared" si="15"/>
        <v xml:space="preserve">18 </v>
      </c>
    </row>
    <row r="54" spans="2:27" x14ac:dyDescent="0.35">
      <c r="B54" s="29" t="s">
        <v>332</v>
      </c>
      <c r="C54" s="14" t="s">
        <v>1138</v>
      </c>
      <c r="D54" s="29" t="str">
        <f t="shared" si="0"/>
        <v>DCON DESIGN STUDIO</v>
      </c>
      <c r="E54" s="6" t="str">
        <f t="shared" si="1"/>
        <v xml:space="preserve">Est-2005) </v>
      </c>
      <c r="F54" s="6" t="str">
        <f t="shared" si="2"/>
        <v xml:space="preserve">2005) </v>
      </c>
      <c r="G54" s="29" t="str">
        <f t="shared" si="3"/>
        <v>2005</v>
      </c>
      <c r="H54" s="6" t="s">
        <v>2273</v>
      </c>
      <c r="I54" s="29" t="str">
        <f t="shared" si="16"/>
        <v xml:space="preserve">6/10, 1st Floor,, Block‐A, Lalmatia, Dhaka </v>
      </c>
      <c r="J54" s="29" t="str">
        <f t="shared" si="4"/>
        <v>Lalmatia</v>
      </c>
      <c r="K54" s="6" t="s">
        <v>1587</v>
      </c>
      <c r="L54" s="29" t="str">
        <f t="shared" si="5"/>
        <v xml:space="preserve">dcon.design@gmail.com, faisal2395@hotmail.com                                 </v>
      </c>
      <c r="M54" s="6" t="str">
        <f t="shared" si="17"/>
        <v xml:space="preserve">Contact: +8801711614551 </v>
      </c>
      <c r="N54" s="29" t="str">
        <f t="shared" si="18"/>
        <v xml:space="preserve">+8801711614551 </v>
      </c>
      <c r="O54" s="6" t="s">
        <v>947</v>
      </c>
      <c r="P54" s="29" t="str">
        <f t="shared" si="6"/>
        <v>No Website</v>
      </c>
      <c r="Q54" s="6" t="s">
        <v>336</v>
      </c>
      <c r="R54" s="29" t="str">
        <f t="shared" si="7"/>
        <v xml:space="preserve">Ar. Abu Anas Faisal </v>
      </c>
      <c r="S54" s="29" t="str">
        <f t="shared" si="8"/>
        <v xml:space="preserve"> Partner             </v>
      </c>
      <c r="T54" s="29" t="str">
        <f t="shared" si="9"/>
        <v>F‐012</v>
      </c>
      <c r="U54" s="7" t="s">
        <v>2176</v>
      </c>
      <c r="V54" s="5" t="str">
        <f t="shared" si="10"/>
        <v xml:space="preserve">IAB Member Architect 3 </v>
      </c>
      <c r="W54" s="5" t="str">
        <f t="shared" si="11"/>
        <v xml:space="preserve">Architectural Graduate 3 </v>
      </c>
      <c r="X54" s="5" t="str">
        <f t="shared" si="12"/>
        <v xml:space="preserve">Total 6 </v>
      </c>
      <c r="Y54" s="1" t="str">
        <f t="shared" si="13"/>
        <v xml:space="preserve">3 </v>
      </c>
      <c r="Z54" s="1" t="str">
        <f t="shared" si="14"/>
        <v xml:space="preserve">3 </v>
      </c>
      <c r="AA54" s="1" t="str">
        <f t="shared" si="15"/>
        <v xml:space="preserve">6 </v>
      </c>
    </row>
    <row r="55" spans="2:27" x14ac:dyDescent="0.35">
      <c r="B55" s="29" t="s">
        <v>338</v>
      </c>
      <c r="C55" s="14" t="s">
        <v>1139</v>
      </c>
      <c r="D55" s="29" t="str">
        <f t="shared" si="0"/>
        <v>DEHSAR WORKS</v>
      </c>
      <c r="E55" s="6" t="str">
        <f t="shared" si="1"/>
        <v xml:space="preserve">Est-2015) </v>
      </c>
      <c r="F55" s="6" t="str">
        <f t="shared" si="2"/>
        <v xml:space="preserve">2015) </v>
      </c>
      <c r="G55" s="29" t="str">
        <f t="shared" si="3"/>
        <v>2015</v>
      </c>
      <c r="H55" s="6" t="s">
        <v>1173</v>
      </c>
      <c r="I55" s="29" t="str">
        <f t="shared" si="16"/>
        <v xml:space="preserve">Apt‐LV8, House‐10, Road‐6/A, Dhanmondi R/A, Dhaka‐1209 </v>
      </c>
      <c r="J55" s="29" t="str">
        <f t="shared" si="4"/>
        <v>Dhanmondi R/A</v>
      </c>
      <c r="K55" s="6" t="s">
        <v>1497</v>
      </c>
      <c r="L55" s="29" t="str">
        <f t="shared" si="5"/>
        <v xml:space="preserve">rashed@dehsarworks.com  </v>
      </c>
      <c r="M55" s="6" t="str">
        <f t="shared" si="17"/>
        <v/>
      </c>
      <c r="N55" s="29" t="str">
        <f>RIGHT(O55,LEN(O55)-FIND("t:",O55,1)-2)</f>
        <v xml:space="preserve">+8801818064118 </v>
      </c>
      <c r="O55" s="6" t="s">
        <v>342</v>
      </c>
      <c r="P55" s="29" t="str">
        <f t="shared" si="6"/>
        <v xml:space="preserve"> www.dehsarworks.com                                                                                             </v>
      </c>
      <c r="Q55" s="6" t="s">
        <v>343</v>
      </c>
      <c r="R55" s="29" t="str">
        <f t="shared" si="7"/>
        <v xml:space="preserve">Ar. Rashed Hassan Chowdhury </v>
      </c>
      <c r="S55" s="29" t="str">
        <f t="shared" si="8"/>
        <v xml:space="preserve"> Principal Architect     </v>
      </c>
      <c r="T55" s="29" t="str">
        <f t="shared" si="9"/>
        <v>C‐069</v>
      </c>
      <c r="U55" s="7" t="s">
        <v>2177</v>
      </c>
      <c r="V55" s="5" t="str">
        <f t="shared" si="10"/>
        <v xml:space="preserve">IAB Member Architect 4 </v>
      </c>
      <c r="W55" s="5" t="str">
        <f t="shared" si="11"/>
        <v xml:space="preserve">Architectural Graduate 5 </v>
      </c>
      <c r="X55" s="5" t="str">
        <f t="shared" si="12"/>
        <v xml:space="preserve">Total 9 </v>
      </c>
      <c r="Y55" s="1" t="str">
        <f t="shared" si="13"/>
        <v xml:space="preserve">4 </v>
      </c>
      <c r="Z55" s="1" t="str">
        <f t="shared" si="14"/>
        <v xml:space="preserve">5 </v>
      </c>
      <c r="AA55" s="1" t="str">
        <f t="shared" si="15"/>
        <v xml:space="preserve">9 </v>
      </c>
    </row>
    <row r="56" spans="2:27" x14ac:dyDescent="0.35">
      <c r="B56" s="29" t="s">
        <v>345</v>
      </c>
      <c r="C56" s="14" t="s">
        <v>1140</v>
      </c>
      <c r="D56" s="29" t="str">
        <f t="shared" si="0"/>
        <v>DIAGONAL ARCHITECTS</v>
      </c>
      <c r="E56" s="6" t="str">
        <f t="shared" si="1"/>
        <v xml:space="preserve">Est-2014) </v>
      </c>
      <c r="F56" s="6" t="str">
        <f t="shared" si="2"/>
        <v xml:space="preserve">2014) </v>
      </c>
      <c r="G56" s="29" t="str">
        <f t="shared" si="3"/>
        <v>2014</v>
      </c>
      <c r="H56" s="6" t="s">
        <v>1188</v>
      </c>
      <c r="I56" s="29" t="str">
        <f t="shared" si="16"/>
        <v xml:space="preserve">Flat‐A‐14, (14th Floor), Building‐12, Bashati Provati, Ring Road, Shyamoli, Dhaka‐1207. </v>
      </c>
      <c r="J56" s="29" t="str">
        <f t="shared" si="4"/>
        <v>Shyamoli</v>
      </c>
      <c r="K56" s="6" t="s">
        <v>1498</v>
      </c>
      <c r="L56" s="29" t="str">
        <f t="shared" si="5"/>
        <v xml:space="preserve">fairoze@diagonalarchitects‐bd.com                                                          </v>
      </c>
      <c r="M56" s="6" t="str">
        <f t="shared" si="17"/>
        <v xml:space="preserve">Contact: +88‐02‐9126473, </v>
      </c>
      <c r="N56" s="29" t="str">
        <f t="shared" si="18"/>
        <v xml:space="preserve">+88‐02‐9126473, </v>
      </c>
      <c r="O56" s="6" t="s">
        <v>947</v>
      </c>
      <c r="P56" s="29" t="str">
        <f t="shared" si="6"/>
        <v>No Website</v>
      </c>
      <c r="Q56" t="s">
        <v>350</v>
      </c>
      <c r="R56" s="29" t="str">
        <f t="shared" si="7"/>
        <v xml:space="preserve">Ar. Fairoze Shamim </v>
      </c>
      <c r="S56" s="29" t="str">
        <f t="shared" si="8"/>
        <v xml:space="preserve"> CEO &amp; Principal Architect   </v>
      </c>
      <c r="T56" s="29" t="str">
        <f t="shared" si="9"/>
        <v>S‐067</v>
      </c>
      <c r="U56" s="12" t="s">
        <v>2178</v>
      </c>
      <c r="V56" s="5" t="str">
        <f t="shared" si="10"/>
        <v xml:space="preserve">IAB Member Architect 1 </v>
      </c>
      <c r="W56" s="5" t="str">
        <f t="shared" si="11"/>
        <v xml:space="preserve">Architectural Graduate 2 </v>
      </c>
      <c r="X56" s="5" t="str">
        <f t="shared" si="12"/>
        <v xml:space="preserve">Total 3 </v>
      </c>
      <c r="Y56" s="1" t="str">
        <f t="shared" si="13"/>
        <v xml:space="preserve">1 </v>
      </c>
      <c r="Z56" s="1" t="str">
        <f t="shared" si="14"/>
        <v xml:space="preserve">2 </v>
      </c>
      <c r="AA56" s="1" t="str">
        <f t="shared" si="15"/>
        <v xml:space="preserve">3 </v>
      </c>
    </row>
    <row r="57" spans="2:27" x14ac:dyDescent="0.35">
      <c r="B57" s="29" t="s">
        <v>352</v>
      </c>
      <c r="C57" s="14" t="s">
        <v>1141</v>
      </c>
      <c r="D57" s="29" t="str">
        <f t="shared" si="0"/>
        <v>DOT ARCHITECTS</v>
      </c>
      <c r="E57" s="6" t="str">
        <f t="shared" si="1"/>
        <v xml:space="preserve">Est-2014) </v>
      </c>
      <c r="F57" s="6" t="str">
        <f t="shared" si="2"/>
        <v xml:space="preserve">2014) </v>
      </c>
      <c r="G57" s="29" t="str">
        <f t="shared" si="3"/>
        <v>2014</v>
      </c>
      <c r="H57" s="6" t="s">
        <v>1174</v>
      </c>
      <c r="I57" s="29" t="str">
        <f t="shared" si="16"/>
        <v xml:space="preserve">House‐40, Road‐12, Block‐Kha, PC Culture Housing Society, Mohammadpur, Dhaka‐1207 </v>
      </c>
      <c r="J57" s="29" t="str">
        <f t="shared" si="4"/>
        <v>Mohammadpur</v>
      </c>
      <c r="K57" s="6" t="s">
        <v>1499</v>
      </c>
      <c r="L57" s="29" t="str">
        <f t="shared" si="5"/>
        <v xml:space="preserve">Dot.architects@hotmail.com                                                          </v>
      </c>
      <c r="M57" s="6" t="str">
        <f t="shared" si="17"/>
        <v xml:space="preserve">Contact: +8801612880595, +8801965370464 </v>
      </c>
      <c r="N57" s="29" t="str">
        <f t="shared" si="18"/>
        <v xml:space="preserve">+8801612880595, +8801965370464 </v>
      </c>
      <c r="O57" s="6" t="s">
        <v>947</v>
      </c>
      <c r="P57" s="29" t="str">
        <f t="shared" si="6"/>
        <v>No Website</v>
      </c>
      <c r="Q57" s="6" t="s">
        <v>357</v>
      </c>
      <c r="R57" s="29" t="str">
        <f t="shared" si="7"/>
        <v xml:space="preserve">Ar. M Shihabul Wares </v>
      </c>
      <c r="S57" s="29" t="str">
        <f t="shared" si="8"/>
        <v xml:space="preserve"> Partner Architect           </v>
      </c>
      <c r="T57" s="29" t="str">
        <f t="shared" si="9"/>
        <v>AW‐007</v>
      </c>
      <c r="U57" s="13" t="s">
        <v>65</v>
      </c>
      <c r="V57" s="5" t="str">
        <f t="shared" si="10"/>
        <v xml:space="preserve">IAB Member Architect 3 </v>
      </c>
      <c r="W57" s="5" t="str">
        <f t="shared" si="11"/>
        <v xml:space="preserve">Architectural Graduate 1 </v>
      </c>
      <c r="X57" s="5" t="str">
        <f t="shared" si="12"/>
        <v xml:space="preserve">Total 4 </v>
      </c>
      <c r="Y57" s="1" t="str">
        <f t="shared" si="13"/>
        <v xml:space="preserve">3 </v>
      </c>
      <c r="Z57" s="1" t="str">
        <f t="shared" si="14"/>
        <v xml:space="preserve">1 </v>
      </c>
      <c r="AA57" s="1" t="str">
        <f t="shared" si="15"/>
        <v xml:space="preserve">4 </v>
      </c>
    </row>
    <row r="58" spans="2:27" x14ac:dyDescent="0.35">
      <c r="B58" s="29" t="s">
        <v>360</v>
      </c>
      <c r="C58" s="14" t="s">
        <v>1142</v>
      </c>
      <c r="D58" s="29" t="str">
        <f t="shared" si="0"/>
        <v>DWG</v>
      </c>
      <c r="E58" s="6" t="str">
        <f t="shared" si="1"/>
        <v xml:space="preserve">Est-2008) </v>
      </c>
      <c r="F58" s="6" t="str">
        <f t="shared" si="2"/>
        <v xml:space="preserve">2008) </v>
      </c>
      <c r="G58" s="29" t="str">
        <f t="shared" si="3"/>
        <v>2008</v>
      </c>
      <c r="H58" s="6" t="s">
        <v>1175</v>
      </c>
      <c r="I58" s="29" t="str">
        <f t="shared" si="16"/>
        <v xml:space="preserve">House‐56,Road‐27,Apt‐1 C1, Dhanmond R/A, Dhaka‐1209 </v>
      </c>
      <c r="J58" s="29" t="str">
        <f t="shared" si="4"/>
        <v>Dhanmond R/A</v>
      </c>
      <c r="K58" s="6" t="s">
        <v>1500</v>
      </c>
      <c r="L58" s="29" t="str">
        <f t="shared" si="5"/>
        <v xml:space="preserve">info@dwg‐office.com   </v>
      </c>
      <c r="M58" s="6" t="str">
        <f t="shared" si="17"/>
        <v/>
      </c>
      <c r="N58" s="29" t="str">
        <f>RIGHT(O58,LEN(O58)-FIND("t:",O58,1)-2)</f>
        <v xml:space="preserve">+88‐02‐9125596, </v>
      </c>
      <c r="O58" s="6" t="s">
        <v>364</v>
      </c>
      <c r="P58" s="29" t="str">
        <f t="shared" si="6"/>
        <v xml:space="preserve"> www.dwg‐office.com                                                                         </v>
      </c>
      <c r="Q58" s="7" t="s">
        <v>366</v>
      </c>
      <c r="R58" s="29" t="str">
        <f t="shared" si="7"/>
        <v xml:space="preserve">Ar. Tanzim Hasan Salim </v>
      </c>
      <c r="S58" s="29" t="str">
        <f t="shared" si="8"/>
        <v xml:space="preserve"> Partner Architect       </v>
      </c>
      <c r="T58" s="29" t="str">
        <f t="shared" si="9"/>
        <v>S‐063</v>
      </c>
      <c r="U58" s="12" t="s">
        <v>8</v>
      </c>
      <c r="V58" s="5" t="str">
        <f t="shared" si="10"/>
        <v xml:space="preserve">IAB Member Architect 3 </v>
      </c>
      <c r="W58" s="5" t="str">
        <f t="shared" si="11"/>
        <v xml:space="preserve">Architectural Graduate 2 </v>
      </c>
      <c r="X58" s="5" t="str">
        <f t="shared" si="12"/>
        <v xml:space="preserve">Total 5 </v>
      </c>
      <c r="Y58" s="1" t="str">
        <f t="shared" si="13"/>
        <v xml:space="preserve">3 </v>
      </c>
      <c r="Z58" s="1" t="str">
        <f t="shared" si="14"/>
        <v xml:space="preserve">2 </v>
      </c>
      <c r="AA58" s="1" t="str">
        <f t="shared" si="15"/>
        <v xml:space="preserve">5 </v>
      </c>
    </row>
    <row r="59" spans="2:27" x14ac:dyDescent="0.35">
      <c r="B59" s="29" t="s">
        <v>368</v>
      </c>
      <c r="C59" s="14" t="s">
        <v>1143</v>
      </c>
      <c r="D59" s="29" t="str">
        <f t="shared" si="0"/>
        <v>DA‐SEIN ARCHITECTS</v>
      </c>
      <c r="E59" s="6" t="str">
        <f t="shared" si="1"/>
        <v xml:space="preserve">Est-2004) </v>
      </c>
      <c r="F59" s="6" t="str">
        <f t="shared" si="2"/>
        <v xml:space="preserve">2004) </v>
      </c>
      <c r="G59" s="29" t="str">
        <f t="shared" si="3"/>
        <v>2004</v>
      </c>
      <c r="H59" s="6" t="s">
        <v>1176</v>
      </c>
      <c r="I59" s="29" t="str">
        <f t="shared" si="16"/>
        <v xml:space="preserve">Unit: 1/C/1, House: 56, Road: 27(old), 16 (new), Dhanmondi, Dhaka‐1209. </v>
      </c>
      <c r="J59" s="29" t="str">
        <f t="shared" si="4"/>
        <v>Dhanmondi</v>
      </c>
      <c r="K59" s="6" t="s">
        <v>1501</v>
      </c>
      <c r="L59" s="29" t="str">
        <f t="shared" si="5"/>
        <v xml:space="preserve">shawon.dasein@gmail.com                                                         </v>
      </c>
      <c r="M59" s="6" t="str">
        <f t="shared" si="17"/>
        <v>Contact: +88 01711937254, +88 02‐9125596</v>
      </c>
      <c r="N59" s="29" t="str">
        <f t="shared" si="18"/>
        <v>+88 01711937254, +88 02‐9125596</v>
      </c>
      <c r="O59" s="6" t="s">
        <v>372</v>
      </c>
      <c r="P59" s="29" t="str">
        <f t="shared" si="6"/>
        <v>No Website</v>
      </c>
      <c r="Q59" s="6" t="s">
        <v>373</v>
      </c>
      <c r="R59" s="29" t="str">
        <f t="shared" si="7"/>
        <v xml:space="preserve">Ar. Md Rashidur Rahman </v>
      </c>
      <c r="S59" s="29" t="str">
        <f t="shared" si="8"/>
        <v xml:space="preserve"> Principal Architect </v>
      </c>
      <c r="T59" s="29" t="str">
        <f t="shared" si="9"/>
        <v>R‐134</v>
      </c>
      <c r="U59" s="12" t="s">
        <v>2178</v>
      </c>
      <c r="V59" s="5" t="str">
        <f t="shared" si="10"/>
        <v xml:space="preserve">IAB Member Architect 1 </v>
      </c>
      <c r="W59" s="5" t="str">
        <f t="shared" si="11"/>
        <v xml:space="preserve">Architectural Graduate 2 </v>
      </c>
      <c r="X59" s="5" t="str">
        <f t="shared" si="12"/>
        <v xml:space="preserve">Total 3 </v>
      </c>
      <c r="Y59" s="1" t="str">
        <f t="shared" si="13"/>
        <v xml:space="preserve">1 </v>
      </c>
      <c r="Z59" s="1" t="str">
        <f t="shared" si="14"/>
        <v xml:space="preserve">2 </v>
      </c>
      <c r="AA59" s="1" t="str">
        <f t="shared" si="15"/>
        <v xml:space="preserve">3 </v>
      </c>
    </row>
    <row r="60" spans="2:27" x14ac:dyDescent="0.35">
      <c r="B60" s="29" t="s">
        <v>375</v>
      </c>
      <c r="C60" s="14" t="s">
        <v>1144</v>
      </c>
      <c r="D60" s="29" t="str">
        <f t="shared" si="0"/>
        <v>DWm4 ARCHITECTS</v>
      </c>
      <c r="E60" s="6" t="str">
        <f t="shared" si="1"/>
        <v xml:space="preserve">Est-1995) </v>
      </c>
      <c r="F60" s="6" t="str">
        <f t="shared" si="2"/>
        <v xml:space="preserve">1995) </v>
      </c>
      <c r="G60" s="29" t="str">
        <f t="shared" si="3"/>
        <v>1995</v>
      </c>
      <c r="H60" s="6" t="s">
        <v>1189</v>
      </c>
      <c r="I60" s="29" t="str">
        <f t="shared" si="16"/>
        <v xml:space="preserve">236, Lake Road , New DOHS , Mohkhali , Dhaka ‐1206 </v>
      </c>
      <c r="J60" s="29" t="str">
        <f t="shared" si="4"/>
        <v xml:space="preserve">Mohkhali </v>
      </c>
      <c r="K60" s="6" t="s">
        <v>1502</v>
      </c>
      <c r="L60" s="29" t="str">
        <f t="shared" si="5"/>
        <v xml:space="preserve">                                                                                                             </v>
      </c>
      <c r="M60" s="6" t="str">
        <f t="shared" si="17"/>
        <v>Contact: +88 01712921323, +88 02‐9885564</v>
      </c>
      <c r="N60" s="29" t="str">
        <f t="shared" si="18"/>
        <v>+88 01712921323, +88 02‐9885564</v>
      </c>
      <c r="O60" s="6" t="s">
        <v>379</v>
      </c>
      <c r="P60" s="29" t="str">
        <f t="shared" si="6"/>
        <v>No Website</v>
      </c>
      <c r="Q60" s="6" t="s">
        <v>380</v>
      </c>
      <c r="R60" s="29" t="str">
        <f t="shared" si="7"/>
        <v xml:space="preserve">Ar. Mamnoon M. Chowdhury </v>
      </c>
      <c r="S60" s="29" t="str">
        <f t="shared" si="8"/>
        <v xml:space="preserve"> Architect &amp; Partner </v>
      </c>
      <c r="T60" s="29" t="str">
        <f t="shared" si="9"/>
        <v>C‐031</v>
      </c>
      <c r="U60" s="12" t="s">
        <v>2167</v>
      </c>
      <c r="V60" s="5" t="str">
        <f t="shared" si="10"/>
        <v xml:space="preserve">IAB Member Architect 0 </v>
      </c>
      <c r="W60" s="5" t="str">
        <f t="shared" si="11"/>
        <v xml:space="preserve">Architectural Graduate 0 </v>
      </c>
      <c r="X60" s="5" t="str">
        <f t="shared" si="12"/>
        <v>Total 0</v>
      </c>
      <c r="Y60" s="1" t="str">
        <f t="shared" si="13"/>
        <v xml:space="preserve">0 </v>
      </c>
      <c r="Z60" s="1" t="str">
        <f t="shared" si="14"/>
        <v xml:space="preserve">0 </v>
      </c>
      <c r="AA60" s="1" t="str">
        <f t="shared" si="15"/>
        <v>0</v>
      </c>
    </row>
    <row r="61" spans="2:27" x14ac:dyDescent="0.35">
      <c r="B61" s="29" t="s">
        <v>383</v>
      </c>
      <c r="C61" s="14" t="s">
        <v>384</v>
      </c>
      <c r="D61" s="29" t="str">
        <f t="shared" si="0"/>
        <v>DWm4 INTRENDS LTD.</v>
      </c>
      <c r="E61" s="6" t="str">
        <f t="shared" si="1"/>
        <v xml:space="preserve">Est‐2014) </v>
      </c>
      <c r="F61" s="6" t="str">
        <f>(RIGHT(E61,(LEN(E61)-FIND("‐",E61,1))))</f>
        <v xml:space="preserve">2014) </v>
      </c>
      <c r="G61" s="29" t="str">
        <f t="shared" si="3"/>
        <v>2014</v>
      </c>
      <c r="H61" s="6" t="s">
        <v>1177</v>
      </c>
      <c r="I61" s="29" t="str">
        <f t="shared" si="16"/>
        <v>236, Lake Road, New DOHS, Mohakhali, Dhaka‐1206</v>
      </c>
      <c r="J61" s="29" t="str">
        <f t="shared" si="4"/>
        <v>Mohakhali</v>
      </c>
      <c r="K61" s="6" t="s">
        <v>1503</v>
      </c>
      <c r="L61" s="29" t="str">
        <f t="shared" si="5"/>
        <v xml:space="preserve">info@dwm4intrends.com                                                              </v>
      </c>
      <c r="M61" s="6" t="str">
        <f t="shared" si="17"/>
        <v>Contact: +88 02‐222280802</v>
      </c>
      <c r="N61" s="29" t="str">
        <f t="shared" si="18"/>
        <v>+88 02‐222280802</v>
      </c>
      <c r="O61" s="6" t="s">
        <v>387</v>
      </c>
      <c r="P61" s="29" t="str">
        <f t="shared" si="6"/>
        <v>No Website</v>
      </c>
      <c r="Q61" s="6" t="s">
        <v>388</v>
      </c>
      <c r="R61" s="29" t="str">
        <f t="shared" si="7"/>
        <v xml:space="preserve">Ar. Mamnoon M. Chowdhury </v>
      </c>
      <c r="S61" s="29" t="str">
        <f t="shared" si="8"/>
        <v xml:space="preserve"> Chairman </v>
      </c>
      <c r="T61" s="29" t="str">
        <f t="shared" si="9"/>
        <v>C‐031</v>
      </c>
      <c r="U61" s="12" t="s">
        <v>2159</v>
      </c>
      <c r="V61" s="5" t="str">
        <f t="shared" si="10"/>
        <v xml:space="preserve">IAB Member Architect 0 </v>
      </c>
      <c r="W61" s="5" t="str">
        <f t="shared" si="11"/>
        <v xml:space="preserve">Architectural Graduate 0 </v>
      </c>
      <c r="X61" s="5" t="str">
        <f t="shared" si="12"/>
        <v xml:space="preserve">Total 0 </v>
      </c>
      <c r="Y61" s="1" t="str">
        <f t="shared" si="13"/>
        <v xml:space="preserve">0 </v>
      </c>
      <c r="Z61" s="1" t="str">
        <f t="shared" si="14"/>
        <v xml:space="preserve">0 </v>
      </c>
      <c r="AA61" s="1" t="str">
        <f t="shared" si="15"/>
        <v xml:space="preserve">0 </v>
      </c>
    </row>
    <row r="62" spans="2:27" x14ac:dyDescent="0.35">
      <c r="B62" s="29" t="s">
        <v>390</v>
      </c>
      <c r="C62" s="14" t="s">
        <v>391</v>
      </c>
      <c r="D62" s="29" t="str">
        <f t="shared" si="0"/>
        <v>ENVIRON STRUCTURE LTD.</v>
      </c>
      <c r="E62" s="6" t="str">
        <f t="shared" si="1"/>
        <v>Est‐1989)</v>
      </c>
      <c r="F62" s="6" t="str">
        <f t="shared" ref="F62:F125" si="23">(RIGHT(E62,(LEN(E62)-FIND("‐",E62,1))))</f>
        <v>1989)</v>
      </c>
      <c r="G62" s="29" t="str">
        <f t="shared" si="3"/>
        <v>1989</v>
      </c>
      <c r="H62" s="6" t="s">
        <v>1190</v>
      </c>
      <c r="I62" s="29" t="str">
        <f t="shared" si="16"/>
        <v>86 Laboratory Road, Dhanmondi R/A, Dhaka‐1205</v>
      </c>
      <c r="J62" s="29" t="str">
        <f t="shared" si="4"/>
        <v>Dhanmondi R/A</v>
      </c>
      <c r="K62" s="6" t="s">
        <v>1472</v>
      </c>
      <c r="L62" s="29" t="str">
        <f t="shared" si="5"/>
        <v xml:space="preserve">esl_arch@yahoo.com                                                                                   </v>
      </c>
      <c r="M62" s="6" t="str">
        <f t="shared" si="17"/>
        <v>Contact: +88‐02‐9660876,  9660851</v>
      </c>
      <c r="N62" s="29" t="str">
        <f t="shared" si="18"/>
        <v>+88‐02‐9660876,  9660851</v>
      </c>
      <c r="O62" s="6" t="s">
        <v>947</v>
      </c>
      <c r="P62" s="29" t="str">
        <f t="shared" si="6"/>
        <v>No Website</v>
      </c>
      <c r="Q62" s="6" t="s">
        <v>394</v>
      </c>
      <c r="R62" s="29" t="str">
        <f t="shared" si="7"/>
        <v xml:space="preserve">Ar. Moid Ul Ahsan </v>
      </c>
      <c r="S62" s="29" t="str">
        <f t="shared" si="8"/>
        <v>Managing Director</v>
      </c>
      <c r="T62" s="29" t="str">
        <f t="shared" si="9"/>
        <v>A‐028</v>
      </c>
      <c r="U62" s="7" t="s">
        <v>2179</v>
      </c>
      <c r="V62" s="5" t="str">
        <f t="shared" si="10"/>
        <v xml:space="preserve">IAB Member Architect 6 </v>
      </c>
      <c r="W62" s="5" t="str">
        <f t="shared" si="11"/>
        <v xml:space="preserve">Architectural Graduate 9 </v>
      </c>
      <c r="X62" s="5" t="str">
        <f t="shared" si="12"/>
        <v>Total 15</v>
      </c>
      <c r="Y62" s="1" t="str">
        <f t="shared" si="13"/>
        <v xml:space="preserve">6 </v>
      </c>
      <c r="Z62" s="1" t="str">
        <f t="shared" si="14"/>
        <v xml:space="preserve">9 </v>
      </c>
      <c r="AA62" s="1" t="str">
        <f t="shared" si="15"/>
        <v>15</v>
      </c>
    </row>
    <row r="63" spans="2:27" x14ac:dyDescent="0.35">
      <c r="B63" s="29" t="s">
        <v>397</v>
      </c>
      <c r="C63" s="14" t="s">
        <v>398</v>
      </c>
      <c r="D63" s="29" t="str">
        <f t="shared" si="0"/>
        <v>ECLIPTIC</v>
      </c>
      <c r="E63" s="6" t="str">
        <f t="shared" si="1"/>
        <v>Est‐2009)</v>
      </c>
      <c r="F63" s="6" t="str">
        <f t="shared" si="23"/>
        <v>2009)</v>
      </c>
      <c r="G63" s="29" t="str">
        <f t="shared" si="3"/>
        <v>2009</v>
      </c>
      <c r="H63" s="6" t="s">
        <v>399</v>
      </c>
      <c r="I63" s="29" t="str">
        <f t="shared" si="16"/>
        <v>27/D, Monipuripara, Tejgaon, Dhaka‐1215</v>
      </c>
      <c r="J63" s="29" t="str">
        <f t="shared" si="4"/>
        <v>Tejgaon</v>
      </c>
      <c r="K63" s="6" t="s">
        <v>1473</v>
      </c>
      <c r="L63" s="29" t="str">
        <f t="shared" si="5"/>
        <v xml:space="preserve">eclipticbd@gmail.com                                                                       </v>
      </c>
      <c r="M63" s="6" t="str">
        <f t="shared" si="17"/>
        <v>Contact: +88‐02‐9145364, +8801819244544</v>
      </c>
      <c r="N63" s="29" t="str">
        <f t="shared" si="18"/>
        <v>+88‐02‐9145364, +8801819244544</v>
      </c>
      <c r="O63" s="6" t="s">
        <v>947</v>
      </c>
      <c r="P63" s="29" t="str">
        <f t="shared" si="6"/>
        <v>No Website</v>
      </c>
      <c r="Q63" s="6" t="s">
        <v>401</v>
      </c>
      <c r="R63" s="29" t="str">
        <f t="shared" si="7"/>
        <v xml:space="preserve">Ar. Tanwir Serajuddowla </v>
      </c>
      <c r="S63" s="29" t="str">
        <f t="shared" si="8"/>
        <v xml:space="preserve">Chairman &amp; Principal Architect         </v>
      </c>
      <c r="T63" s="29" t="str">
        <f t="shared" si="9"/>
        <v>S‐075</v>
      </c>
      <c r="U63" s="7" t="s">
        <v>2180</v>
      </c>
      <c r="V63" s="5" t="str">
        <f t="shared" si="10"/>
        <v xml:space="preserve">IAB Member Architect 3 </v>
      </c>
      <c r="W63" s="5" t="str">
        <f t="shared" si="11"/>
        <v xml:space="preserve">Architectural Graduate 2 </v>
      </c>
      <c r="X63" s="5" t="str">
        <f t="shared" si="12"/>
        <v>Total 5</v>
      </c>
      <c r="Y63" s="1" t="str">
        <f t="shared" si="13"/>
        <v xml:space="preserve">3 </v>
      </c>
      <c r="Z63" s="1" t="str">
        <f t="shared" si="14"/>
        <v xml:space="preserve">2 </v>
      </c>
      <c r="AA63" s="1" t="str">
        <f t="shared" si="15"/>
        <v>5</v>
      </c>
    </row>
    <row r="64" spans="2:27" x14ac:dyDescent="0.35">
      <c r="B64" s="29" t="s">
        <v>403</v>
      </c>
      <c r="C64" s="14" t="s">
        <v>404</v>
      </c>
      <c r="D64" s="29" t="str">
        <f t="shared" si="0"/>
        <v>EHSAN KHAN ARCHITECTS LTD.</v>
      </c>
      <c r="E64" s="6" t="str">
        <f t="shared" si="1"/>
        <v>Est‐2010)</v>
      </c>
      <c r="F64" s="6" t="str">
        <f t="shared" si="23"/>
        <v>2010)</v>
      </c>
      <c r="G64" s="29" t="str">
        <f t="shared" si="3"/>
        <v>2010</v>
      </c>
      <c r="H64" s="6" t="s">
        <v>1191</v>
      </c>
      <c r="I64" s="29" t="str">
        <f t="shared" si="16"/>
        <v xml:space="preserve">25, Gulshan Avenue, Taj Casilina (5th Floor), 6/E, Gulshan‐1, Dhaka‐1212   </v>
      </c>
      <c r="J64" s="29" t="str">
        <f t="shared" si="4"/>
        <v>Gulshan‐1</v>
      </c>
      <c r="K64" s="6" t="s">
        <v>1474</v>
      </c>
      <c r="L64" s="29" t="str">
        <f t="shared" si="5"/>
        <v xml:space="preserve">ehsan@ekarchitects.com.bd, admin@ekarchitects.com.bd                                   </v>
      </c>
      <c r="M64" s="6" t="str">
        <f t="shared" si="17"/>
        <v xml:space="preserve">Contact: +88‐02‐9890855       </v>
      </c>
      <c r="N64" s="29" t="str">
        <f t="shared" si="18"/>
        <v xml:space="preserve">+88‐02‐9890855       </v>
      </c>
      <c r="O64" s="6" t="s">
        <v>947</v>
      </c>
      <c r="P64" s="29" t="str">
        <f t="shared" si="6"/>
        <v>No Website</v>
      </c>
      <c r="Q64" s="6" t="s">
        <v>407</v>
      </c>
      <c r="R64" s="29" t="str">
        <f t="shared" si="7"/>
        <v xml:space="preserve">Ar. Md. Ehsan Khan </v>
      </c>
      <c r="S64" s="29" t="str">
        <f t="shared" si="8"/>
        <v>Managing Director</v>
      </c>
      <c r="T64" s="29" t="str">
        <f t="shared" si="9"/>
        <v>K‐047</v>
      </c>
      <c r="U64" s="7" t="s">
        <v>2181</v>
      </c>
      <c r="V64" s="5" t="str">
        <f t="shared" si="10"/>
        <v xml:space="preserve">IAB Member Architect 10 </v>
      </c>
      <c r="W64" s="5" t="str">
        <f t="shared" si="11"/>
        <v xml:space="preserve">Architectural Graduate 3 </v>
      </c>
      <c r="X64" s="5" t="str">
        <f t="shared" si="12"/>
        <v>Total 13</v>
      </c>
      <c r="Y64" s="1" t="str">
        <f t="shared" si="13"/>
        <v xml:space="preserve">10 </v>
      </c>
      <c r="Z64" s="1" t="str">
        <f t="shared" si="14"/>
        <v xml:space="preserve">3 </v>
      </c>
      <c r="AA64" s="1" t="str">
        <f t="shared" si="15"/>
        <v>13</v>
      </c>
    </row>
    <row r="65" spans="2:27" x14ac:dyDescent="0.35">
      <c r="B65" s="29" t="s">
        <v>409</v>
      </c>
      <c r="C65" s="14" t="s">
        <v>410</v>
      </c>
      <c r="D65" s="29" t="str">
        <f t="shared" si="0"/>
        <v xml:space="preserve">ENVISION ARCHITECTS </v>
      </c>
      <c r="E65" s="6" t="str">
        <f t="shared" si="1"/>
        <v>Est‐1999)</v>
      </c>
      <c r="F65" s="6" t="str">
        <f t="shared" si="23"/>
        <v>1999)</v>
      </c>
      <c r="G65" s="29" t="str">
        <f t="shared" si="3"/>
        <v>1999</v>
      </c>
      <c r="H65" s="6" t="s">
        <v>1581</v>
      </c>
      <c r="I65" s="29" t="str">
        <f t="shared" si="16"/>
        <v xml:space="preserve">6/2, Block‐B, 1st Floor, Lalmatia, Dhaka‐1207  </v>
      </c>
      <c r="J65" s="29" t="str">
        <f t="shared" si="4"/>
        <v>Lalmatia</v>
      </c>
      <c r="K65" s="6" t="s">
        <v>1583</v>
      </c>
      <c r="L65" s="29" t="str">
        <f t="shared" si="5"/>
        <v xml:space="preserve">qazimarif2012@gmail.com, principal@envision‐arch.org                                 </v>
      </c>
      <c r="M65" s="6" t="str">
        <f t="shared" si="17"/>
        <v>Contact: +88‐02‐58151763</v>
      </c>
      <c r="N65" s="29" t="str">
        <f t="shared" si="18"/>
        <v>+88‐02‐58151763</v>
      </c>
      <c r="O65" s="6" t="s">
        <v>413</v>
      </c>
      <c r="P65" s="29" t="str">
        <f t="shared" si="6"/>
        <v xml:space="preserve">qazimarif2012@gmail.com, principal@envision‐arch.org                                </v>
      </c>
      <c r="Q65" t="s">
        <v>415</v>
      </c>
      <c r="R65" s="29" t="str">
        <f t="shared" si="7"/>
        <v xml:space="preserve">Ar. Qazi Muhammad Arif </v>
      </c>
      <c r="S65" s="29" t="str">
        <f t="shared" si="8"/>
        <v xml:space="preserve">Principal Architect   </v>
      </c>
      <c r="T65" s="29" t="str">
        <f t="shared" si="9"/>
        <v>A‐059</v>
      </c>
      <c r="U65" s="12" t="s">
        <v>2182</v>
      </c>
      <c r="V65" s="5" t="str">
        <f t="shared" si="10"/>
        <v xml:space="preserve">IAB Member Architect 3 </v>
      </c>
      <c r="W65" s="5" t="str">
        <f t="shared" si="11"/>
        <v xml:space="preserve">Architectural Graduate 1 </v>
      </c>
      <c r="X65" s="5" t="str">
        <f t="shared" si="12"/>
        <v>Total 4</v>
      </c>
      <c r="Y65" s="1" t="str">
        <f t="shared" si="13"/>
        <v xml:space="preserve">3 </v>
      </c>
      <c r="Z65" s="1" t="str">
        <f t="shared" si="14"/>
        <v xml:space="preserve">1 </v>
      </c>
      <c r="AA65" s="1" t="str">
        <f t="shared" si="15"/>
        <v>4</v>
      </c>
    </row>
    <row r="66" spans="2:27" x14ac:dyDescent="0.35">
      <c r="B66" s="29" t="s">
        <v>417</v>
      </c>
      <c r="C66" s="14" t="s">
        <v>418</v>
      </c>
      <c r="D66" s="29" t="str">
        <f t="shared" si="0"/>
        <v>FOURTH DIMENSION</v>
      </c>
      <c r="E66" s="6" t="str">
        <f t="shared" si="1"/>
        <v>Est‐2007)</v>
      </c>
      <c r="F66" s="6" t="str">
        <f t="shared" si="23"/>
        <v>2007)</v>
      </c>
      <c r="G66" s="29" t="str">
        <f t="shared" si="3"/>
        <v>2007</v>
      </c>
      <c r="H66" s="6" t="s">
        <v>419</v>
      </c>
      <c r="I66" s="29" t="str">
        <f t="shared" si="16"/>
        <v>House‐25/A, Road‐18, Sector‐3, Uttara Model Town, Dhaka‐1230</v>
      </c>
      <c r="J66" s="29" t="str">
        <f t="shared" si="4"/>
        <v>Uttara Model Town</v>
      </c>
      <c r="K66" s="6" t="s">
        <v>1475</v>
      </c>
      <c r="L66" s="29" t="str">
        <f t="shared" si="5"/>
        <v xml:space="preserve">turjo_96inte@yahoo.com  </v>
      </c>
      <c r="M66" s="6" t="str">
        <f t="shared" si="17"/>
        <v/>
      </c>
      <c r="N66" s="29" t="str">
        <f>RIGHT(O66,LEN(O66)-FIND("t:",O66,1)-2)</f>
        <v>+88‐02‐7913394, 8957701</v>
      </c>
      <c r="O66" s="6" t="s">
        <v>421</v>
      </c>
      <c r="P66" s="29" t="str">
        <f t="shared" si="6"/>
        <v xml:space="preserve">  www.fourthdimensionbd.com                                                                 </v>
      </c>
      <c r="Q66" s="6" t="s">
        <v>422</v>
      </c>
      <c r="R66" s="29" t="str">
        <f t="shared" si="7"/>
        <v xml:space="preserve">Ar. A. F. M. Ashek Imran </v>
      </c>
      <c r="S66" s="29" t="str">
        <f t="shared" si="8"/>
        <v>Proprietor &amp; Principal Architect</v>
      </c>
      <c r="T66" s="29" t="str">
        <f t="shared" si="9"/>
        <v>I‐061</v>
      </c>
      <c r="U66" s="7" t="s">
        <v>2183</v>
      </c>
      <c r="V66" s="5" t="str">
        <f t="shared" si="10"/>
        <v xml:space="preserve">IAB Member Architect 2 </v>
      </c>
      <c r="W66" s="5" t="str">
        <f t="shared" si="11"/>
        <v xml:space="preserve">Architectural Graduate 12 </v>
      </c>
      <c r="X66" s="5" t="str">
        <f t="shared" si="12"/>
        <v>Total 14</v>
      </c>
      <c r="Y66" s="1" t="str">
        <f t="shared" si="13"/>
        <v xml:space="preserve">2 </v>
      </c>
      <c r="Z66" s="1" t="str">
        <f t="shared" si="14"/>
        <v xml:space="preserve">12 </v>
      </c>
      <c r="AA66" s="1" t="str">
        <f t="shared" si="15"/>
        <v>14</v>
      </c>
    </row>
    <row r="67" spans="2:27" x14ac:dyDescent="0.35">
      <c r="B67" s="29" t="s">
        <v>424</v>
      </c>
      <c r="C67" s="14" t="s">
        <v>425</v>
      </c>
      <c r="D67" s="29" t="str">
        <f t="shared" si="0"/>
        <v>FALGUNI MALLICK &amp; ASSOCIATES</v>
      </c>
      <c r="E67" s="6" t="str">
        <f t="shared" si="1"/>
        <v>Est‐ 2011)</v>
      </c>
      <c r="F67" s="6" t="str">
        <f t="shared" si="23"/>
        <v xml:space="preserve"> 2011)</v>
      </c>
      <c r="G67" s="29" t="str">
        <f t="shared" si="3"/>
        <v xml:space="preserve"> 2011</v>
      </c>
      <c r="H67" s="6" t="s">
        <v>1192</v>
      </c>
      <c r="I67" s="29" t="str">
        <f t="shared" si="16"/>
        <v xml:space="preserve">Flat‐B2, House‐29&amp;31, Road‐18, Sector‐7, Uttara, Dhaka‐1230 </v>
      </c>
      <c r="J67" s="29" t="str">
        <f t="shared" si="4"/>
        <v>Uttara</v>
      </c>
      <c r="K67" s="6" t="s">
        <v>1476</v>
      </c>
      <c r="L67" s="29" t="str">
        <f t="shared" si="5"/>
        <v xml:space="preserve">fma_architects@yahoo.com, fmallick74@gmail.com                                 </v>
      </c>
      <c r="M67" s="6" t="str">
        <f t="shared" si="17"/>
        <v>Contact: +8801970112299</v>
      </c>
      <c r="N67" s="29" t="str">
        <f t="shared" si="18"/>
        <v>+8801970112299</v>
      </c>
      <c r="O67" s="6" t="s">
        <v>947</v>
      </c>
      <c r="P67" s="29" t="str">
        <f t="shared" si="6"/>
        <v>No Website</v>
      </c>
      <c r="Q67" s="6" t="s">
        <v>428</v>
      </c>
      <c r="R67" s="29" t="str">
        <f t="shared" si="7"/>
        <v xml:space="preserve">Ar. Falguni Mallick </v>
      </c>
      <c r="S67" s="29" t="str">
        <f t="shared" si="8"/>
        <v xml:space="preserve">  Principal Architect         </v>
      </c>
      <c r="T67" s="29" t="str">
        <f t="shared" si="9"/>
        <v>M‐046</v>
      </c>
      <c r="U67" s="7" t="s">
        <v>2184</v>
      </c>
      <c r="V67" s="5" t="str">
        <f t="shared" si="10"/>
        <v xml:space="preserve">IAB Member Architect 2 </v>
      </c>
      <c r="W67" s="5" t="str">
        <f t="shared" si="11"/>
        <v xml:space="preserve">Architectural Graduate 4 </v>
      </c>
      <c r="X67" s="5" t="str">
        <f t="shared" si="12"/>
        <v>Total 6</v>
      </c>
      <c r="Y67" s="1" t="str">
        <f t="shared" si="13"/>
        <v xml:space="preserve">2 </v>
      </c>
      <c r="Z67" s="1" t="str">
        <f t="shared" si="14"/>
        <v xml:space="preserve">4 </v>
      </c>
      <c r="AA67" s="1" t="str">
        <f t="shared" si="15"/>
        <v>6</v>
      </c>
    </row>
    <row r="68" spans="2:27" x14ac:dyDescent="0.35">
      <c r="B68" s="29" t="s">
        <v>430</v>
      </c>
      <c r="C68" s="14" t="s">
        <v>431</v>
      </c>
      <c r="D68" s="29" t="str">
        <f t="shared" ref="D68:D131" si="24">LEFT(C68,FIND("(Est",C68,1)-2)</f>
        <v>FIALKA</v>
      </c>
      <c r="E68" s="6" t="str">
        <f t="shared" ref="E68:E131" si="25">RIGHT(C68,(LEN(C68)-FIND("(E",C68,1)))</f>
        <v>Est‐1999)</v>
      </c>
      <c r="F68" s="6" t="str">
        <f t="shared" si="23"/>
        <v>1999)</v>
      </c>
      <c r="G68" s="29" t="str">
        <f t="shared" ref="G68:G131" si="26">LEFT(F68,FIND(")",F68,1)-1)</f>
        <v>1999</v>
      </c>
      <c r="H68" s="6" t="s">
        <v>1193</v>
      </c>
      <c r="I68" s="29" t="str">
        <f t="shared" si="16"/>
        <v xml:space="preserve">Press Club Building, (2nd Floor), Jamal Khan Road, Chittagong. </v>
      </c>
      <c r="J68" s="29" t="str">
        <f t="shared" ref="J68:J131" si="27">MID(I68,FIND("@",SUBSTITUTE(I68,",","@",LEN(I68)-LEN(SUBSTITUTE(I68,",",""))-1))+2,FIND("@",SUBSTITUTE(I68,",","@",LEN(I68)-LEN(SUBSTITUTE(I68,",",""))))-2-(FIND("@",SUBSTITUTE(I68,",","@",LEN(I68)-LEN(SUBSTITUTE(I68,",",""))-1))))</f>
        <v>Jamal Khan Road</v>
      </c>
      <c r="K68" s="6" t="s">
        <v>1477</v>
      </c>
      <c r="L68" s="29" t="str">
        <f t="shared" ref="L68:L131" si="28">IF(IFERROR(FIND("Contact",K68,1),0)&gt;0,LEFT(K68,FIND("Contact",K68,1)-1),T(K68))</f>
        <v xml:space="preserve">ashiq.fialka@gmail.com                                                 </v>
      </c>
      <c r="M68" s="6" t="str">
        <f t="shared" si="17"/>
        <v>Contact: +88‐031‐618599, +88‐031‐</v>
      </c>
      <c r="N68" s="29" t="str">
        <f t="shared" si="18"/>
        <v>+88‐031‐618599, +88‐031‐</v>
      </c>
      <c r="O68" s="6">
        <v>2863269</v>
      </c>
      <c r="P68" s="29" t="str">
        <f t="shared" ref="P68:P131" si="29">IFERROR(LEFT(IFERROR(RIGHT(O68,LEN(O68)-FIND(":",O68,1)-1),"No Website"),FIND("Contact:",IFERROR(RIGHT(O68,LEN(O68)-FIND(":",O68,1)-1),"No Website"),1)-2),"No Website")</f>
        <v>No Website</v>
      </c>
      <c r="Q68" s="6" t="s">
        <v>434</v>
      </c>
      <c r="R68" s="29" t="str">
        <f t="shared" ref="R68:R131" si="30">LEFT(Q68,FIND("(",Q68,1)-1)</f>
        <v xml:space="preserve">Ar. Ashiq Imran </v>
      </c>
      <c r="S68" s="29" t="str">
        <f t="shared" ref="S68:S131" si="31">RIGHT(Q68,LEN(Q68)-FIND(")",Q68,1)-1)</f>
        <v xml:space="preserve">Principal Architect           </v>
      </c>
      <c r="T68" s="29" t="str">
        <f t="shared" ref="T68:T131" si="32">MID(Q68,FIND("(",Q68,1)+1,FIND(")",Q68,1)-FIND("(",Q68,1)-1)</f>
        <v>I‐044</v>
      </c>
      <c r="U68" s="7" t="s">
        <v>2180</v>
      </c>
      <c r="V68" s="5" t="str">
        <f t="shared" ref="V68:V131" si="33">LEFT(U68,FIND(" ",U68,FIND(" ",U68,FIND(" ",U68,FIND(" ",U68,1)+1)+1)+1))</f>
        <v xml:space="preserve">IAB Member Architect 3 </v>
      </c>
      <c r="W68" s="5" t="str">
        <f t="shared" ref="W68:W131" si="34">MID(U68,LEN(V68)+1,LEN(U68)-(LEN(V68)+LEN(X68)))</f>
        <v xml:space="preserve">Architectural Graduate 2 </v>
      </c>
      <c r="X68" s="5" t="str">
        <f t="shared" ref="X68:X131" si="35">RIGHT(U68,LEN(U68)-FIND("T",U68,1)+1)</f>
        <v>Total 5</v>
      </c>
      <c r="Y68" s="1" t="str">
        <f t="shared" ref="Y68:Y131" si="36">RIGHT(V68,LEN(V68)-FIND(" ",V68,FIND(" ",V68,FIND(" ",V68,1)+1)+1))</f>
        <v xml:space="preserve">3 </v>
      </c>
      <c r="Z68" s="1" t="str">
        <f t="shared" ref="Z68:Z131" si="37">RIGHT(W68,LEN(W68)-FIND(" ",W68,FIND(" ",W68,1)+1))</f>
        <v xml:space="preserve">2 </v>
      </c>
      <c r="AA68" s="1" t="str">
        <f t="shared" ref="AA68:AA131" si="38">RIGHT(X68,LEN(X68)-FIND(" ",X68,1))</f>
        <v>5</v>
      </c>
    </row>
    <row r="69" spans="2:27" x14ac:dyDescent="0.35">
      <c r="B69" s="29" t="s">
        <v>435</v>
      </c>
      <c r="C69" s="14" t="s">
        <v>436</v>
      </c>
      <c r="D69" s="29" t="str">
        <f t="shared" si="24"/>
        <v xml:space="preserve">GKA &amp; ASSOCIATES </v>
      </c>
      <c r="E69" s="6" t="str">
        <f t="shared" si="25"/>
        <v xml:space="preserve">Est‐may 2009) </v>
      </c>
      <c r="F69" s="6" t="str">
        <f t="shared" si="23"/>
        <v xml:space="preserve">may 2009) </v>
      </c>
      <c r="G69" s="29" t="str">
        <f t="shared" si="26"/>
        <v>may 2009</v>
      </c>
      <c r="H69" s="6" t="s">
        <v>1194</v>
      </c>
      <c r="I69" s="29" t="str">
        <f t="shared" ref="I69:I132" si="39">RIGHT(H69,LEN(H69)-LEN(LEFT(H69,FIND(":",H69,1)))-1)</f>
        <v xml:space="preserve">5A, 5th Floor, House‐99, Road‐11/A, Dhanmondi R/A, Dhaka‐1209 </v>
      </c>
      <c r="J69" s="29" t="str">
        <f t="shared" si="27"/>
        <v>Dhanmondi R/A</v>
      </c>
      <c r="K69" s="6" t="s">
        <v>1504</v>
      </c>
      <c r="L69" s="29" t="str">
        <f t="shared" si="28"/>
        <v xml:space="preserve">gakhan0306@yahoo.com     </v>
      </c>
      <c r="M69" s="6" t="str">
        <f t="shared" ref="M69:M132" si="40">RIGHT(K69,LEN(K69)-LEN(L69))</f>
        <v/>
      </c>
      <c r="N69" s="29" t="str">
        <f>RIGHT(O69,LEN(O69)-FIND("t:",O69,1)-2)</f>
        <v xml:space="preserve">+88‐02‐8191082 </v>
      </c>
      <c r="O69" s="6" t="s">
        <v>439</v>
      </c>
      <c r="P69" s="29" t="str">
        <f t="shared" si="29"/>
        <v xml:space="preserve">  www.gka‐bd.com                                                                         </v>
      </c>
      <c r="Q69" s="6" t="s">
        <v>440</v>
      </c>
      <c r="R69" s="29" t="str">
        <f t="shared" si="30"/>
        <v xml:space="preserve">Ar. Ghausul Alam Khan </v>
      </c>
      <c r="S69" s="29" t="str">
        <f t="shared" si="31"/>
        <v xml:space="preserve"> CEO/Proprietor  </v>
      </c>
      <c r="T69" s="29" t="str">
        <f t="shared" si="32"/>
        <v>K‐027</v>
      </c>
      <c r="U69" s="7" t="s">
        <v>85</v>
      </c>
      <c r="V69" s="5" t="str">
        <f t="shared" si="33"/>
        <v xml:space="preserve">IAB Member Architect 1 </v>
      </c>
      <c r="W69" s="5" t="str">
        <f t="shared" si="34"/>
        <v xml:space="preserve">Architectural Graduate 4 </v>
      </c>
      <c r="X69" s="5" t="str">
        <f t="shared" si="35"/>
        <v xml:space="preserve">Total 5 </v>
      </c>
      <c r="Y69" s="1" t="str">
        <f t="shared" si="36"/>
        <v xml:space="preserve">1 </v>
      </c>
      <c r="Z69" s="1" t="str">
        <f t="shared" si="37"/>
        <v xml:space="preserve">4 </v>
      </c>
      <c r="AA69" s="1" t="str">
        <f t="shared" si="38"/>
        <v xml:space="preserve">5 </v>
      </c>
    </row>
    <row r="70" spans="2:27" x14ac:dyDescent="0.35">
      <c r="B70" s="29" t="s">
        <v>442</v>
      </c>
      <c r="C70" s="14" t="s">
        <v>443</v>
      </c>
      <c r="D70" s="29" t="str">
        <f t="shared" si="24"/>
        <v>GENESIS ARCHITECTS</v>
      </c>
      <c r="E70" s="6" t="str">
        <f t="shared" si="25"/>
        <v xml:space="preserve">Est‐2017) </v>
      </c>
      <c r="F70" s="6" t="str">
        <f t="shared" si="23"/>
        <v xml:space="preserve">2017) </v>
      </c>
      <c r="G70" s="29" t="str">
        <f t="shared" si="26"/>
        <v>2017</v>
      </c>
      <c r="H70" s="6" t="s">
        <v>1195</v>
      </c>
      <c r="I70" s="29" t="str">
        <f t="shared" si="39"/>
        <v xml:space="preserve">House‐F‐214/3, Uttar Chaya Bithy, Gazipur Sadar, Gazipur‐1700 </v>
      </c>
      <c r="J70" s="29" t="str">
        <f t="shared" si="27"/>
        <v>Gazipur Sadar</v>
      </c>
      <c r="K70" s="6" t="s">
        <v>1505</v>
      </c>
      <c r="L70" s="29" t="str">
        <f t="shared" si="28"/>
        <v xml:space="preserve">info@genesis.archi                                                                                                     </v>
      </c>
      <c r="M70" s="6" t="str">
        <f t="shared" si="40"/>
        <v xml:space="preserve">Contact: +8801812807687 </v>
      </c>
      <c r="N70" s="29" t="str">
        <f t="shared" ref="N70:N131" si="41">IFERROR(RIGHT(M70,LEN(M70)-FIND("t:",M70,1)-2),)</f>
        <v xml:space="preserve">+8801812807687 </v>
      </c>
      <c r="O70" s="6" t="s">
        <v>446</v>
      </c>
      <c r="P70" s="29" t="str">
        <f t="shared" si="29"/>
        <v>No Website</v>
      </c>
      <c r="Q70" s="6" t="s">
        <v>447</v>
      </c>
      <c r="R70" s="29" t="str">
        <f t="shared" si="30"/>
        <v xml:space="preserve">Ar. Noymul Haque Nohon </v>
      </c>
      <c r="S70" s="29" t="str">
        <f t="shared" si="31"/>
        <v xml:space="preserve"> CEO </v>
      </c>
      <c r="T70" s="29" t="str">
        <f t="shared" si="32"/>
        <v>N‐040</v>
      </c>
      <c r="U70" s="7" t="s">
        <v>85</v>
      </c>
      <c r="V70" s="5" t="str">
        <f t="shared" si="33"/>
        <v xml:space="preserve">IAB Member Architect 1 </v>
      </c>
      <c r="W70" s="5" t="str">
        <f t="shared" si="34"/>
        <v xml:space="preserve">Architectural Graduate 4 </v>
      </c>
      <c r="X70" s="5" t="str">
        <f t="shared" si="35"/>
        <v xml:space="preserve">Total 5 </v>
      </c>
      <c r="Y70" s="1" t="str">
        <f t="shared" si="36"/>
        <v xml:space="preserve">1 </v>
      </c>
      <c r="Z70" s="1" t="str">
        <f t="shared" si="37"/>
        <v xml:space="preserve">4 </v>
      </c>
      <c r="AA70" s="1" t="str">
        <f t="shared" si="38"/>
        <v xml:space="preserve">5 </v>
      </c>
    </row>
    <row r="71" spans="2:27" x14ac:dyDescent="0.35">
      <c r="B71" s="29" t="s">
        <v>448</v>
      </c>
      <c r="C71" s="14" t="s">
        <v>449</v>
      </c>
      <c r="D71" s="29" t="str">
        <f t="shared" si="24"/>
        <v>GRAVITY ARCHITECTURE STUDIO</v>
      </c>
      <c r="E71" s="6" t="str">
        <f t="shared" si="25"/>
        <v xml:space="preserve">Est‐2017) </v>
      </c>
      <c r="F71" s="6" t="str">
        <f t="shared" si="23"/>
        <v xml:space="preserve">2017) </v>
      </c>
      <c r="G71" s="29" t="str">
        <f t="shared" si="26"/>
        <v>2017</v>
      </c>
      <c r="H71" s="6" t="s">
        <v>1196</v>
      </c>
      <c r="I71" s="29" t="str">
        <f t="shared" si="39"/>
        <v xml:space="preserve">House 268 (4th Floor‐Right), Road 19, New DOHS Mohakhali, Dhaka‐1206. </v>
      </c>
      <c r="J71" s="29" t="str">
        <f t="shared" si="27"/>
        <v>New DOHS Mohakhali</v>
      </c>
      <c r="K71" s="6" t="s">
        <v>1506</v>
      </c>
      <c r="L71" s="29" t="str">
        <f t="shared" si="28"/>
        <v xml:space="preserve">gravity.asbd@gmail.com                                                             </v>
      </c>
      <c r="M71" s="6" t="str">
        <f t="shared" si="40"/>
        <v>Contact: +88 01730096986, +88 01676057570</v>
      </c>
      <c r="N71" s="29" t="str">
        <f t="shared" si="41"/>
        <v>+88 01730096986, +88 01676057570</v>
      </c>
      <c r="O71" s="6" t="s">
        <v>452</v>
      </c>
      <c r="P71" s="29" t="str">
        <f t="shared" si="29"/>
        <v>No Website</v>
      </c>
      <c r="Q71" s="6" t="s">
        <v>453</v>
      </c>
      <c r="R71" s="29" t="str">
        <f t="shared" si="30"/>
        <v xml:space="preserve">Ar. Md. Nahid Hasan </v>
      </c>
      <c r="S71" s="29" t="str">
        <f t="shared" si="31"/>
        <v xml:space="preserve"> Managing Partner </v>
      </c>
      <c r="T71" s="29" t="str">
        <f t="shared" si="32"/>
        <v>H‐186</v>
      </c>
      <c r="U71" s="12" t="s">
        <v>2185</v>
      </c>
      <c r="V71" s="5" t="str">
        <f t="shared" si="33"/>
        <v xml:space="preserve">IAB Member Architect 5 </v>
      </c>
      <c r="W71" s="5" t="str">
        <f t="shared" si="34"/>
        <v xml:space="preserve">Architectural Graduate 1 </v>
      </c>
      <c r="X71" s="5" t="str">
        <f t="shared" si="35"/>
        <v xml:space="preserve">Total 6 </v>
      </c>
      <c r="Y71" s="1" t="str">
        <f t="shared" si="36"/>
        <v xml:space="preserve">5 </v>
      </c>
      <c r="Z71" s="1" t="str">
        <f t="shared" si="37"/>
        <v xml:space="preserve">1 </v>
      </c>
      <c r="AA71" s="1" t="str">
        <f t="shared" si="38"/>
        <v xml:space="preserve">6 </v>
      </c>
    </row>
    <row r="72" spans="2:27" x14ac:dyDescent="0.35">
      <c r="B72" s="29" t="s">
        <v>457</v>
      </c>
      <c r="C72" s="14" t="s">
        <v>458</v>
      </c>
      <c r="D72" s="29" t="str">
        <f t="shared" si="24"/>
        <v>H I ARCHITECTS</v>
      </c>
      <c r="E72" s="6" t="str">
        <f t="shared" si="25"/>
        <v xml:space="preserve">Est‐2019) </v>
      </c>
      <c r="F72" s="6" t="str">
        <f t="shared" si="23"/>
        <v xml:space="preserve">2019) </v>
      </c>
      <c r="G72" s="29" t="str">
        <f t="shared" si="26"/>
        <v>2019</v>
      </c>
      <c r="H72" s="6" t="s">
        <v>1197</v>
      </c>
      <c r="I72" s="29" t="str">
        <f t="shared" si="39"/>
        <v xml:space="preserve">101, R M Centre (Level‐3), CWN (C) 5, Gulshan Avenue, Gulshan, Dhaka‐121 </v>
      </c>
      <c r="J72" s="29" t="str">
        <f t="shared" si="27"/>
        <v>Gulshan</v>
      </c>
      <c r="K72" s="6" t="s">
        <v>1507</v>
      </c>
      <c r="L72" s="29" t="str">
        <f t="shared" si="28"/>
        <v xml:space="preserve">md.hasan.imam23@gmail.com                                                                                 </v>
      </c>
      <c r="M72" s="6" t="str">
        <f t="shared" si="40"/>
        <v>Contact: +88 01714110471</v>
      </c>
      <c r="N72" s="29" t="str">
        <f t="shared" si="41"/>
        <v>+88 01714110471</v>
      </c>
      <c r="O72" s="6" t="s">
        <v>947</v>
      </c>
      <c r="P72" s="29" t="str">
        <f t="shared" si="29"/>
        <v>No Website</v>
      </c>
      <c r="Q72" s="6" t="s">
        <v>461</v>
      </c>
      <c r="R72" s="29" t="str">
        <f t="shared" si="30"/>
        <v xml:space="preserve">Ar. Mohammad Hasan Imam </v>
      </c>
      <c r="S72" s="29" t="str">
        <f t="shared" si="31"/>
        <v xml:space="preserve"> Principal Architect </v>
      </c>
      <c r="T72" s="29" t="str">
        <f t="shared" si="32"/>
        <v>I‐037</v>
      </c>
      <c r="U72" s="7" t="s">
        <v>116</v>
      </c>
      <c r="V72" s="5" t="str">
        <f t="shared" si="33"/>
        <v xml:space="preserve">IAB Member Architect 1 </v>
      </c>
      <c r="W72" s="5" t="str">
        <f t="shared" si="34"/>
        <v xml:space="preserve">Architectural Graduate 0 </v>
      </c>
      <c r="X72" s="5" t="str">
        <f t="shared" si="35"/>
        <v xml:space="preserve">Total 1 </v>
      </c>
      <c r="Y72" s="1" t="str">
        <f t="shared" si="36"/>
        <v xml:space="preserve">1 </v>
      </c>
      <c r="Z72" s="1" t="str">
        <f t="shared" si="37"/>
        <v xml:space="preserve">0 </v>
      </c>
      <c r="AA72" s="1" t="str">
        <f t="shared" si="38"/>
        <v xml:space="preserve">1 </v>
      </c>
    </row>
    <row r="73" spans="2:27" x14ac:dyDescent="0.35">
      <c r="B73" s="29" t="s">
        <v>463</v>
      </c>
      <c r="C73" s="14" t="s">
        <v>464</v>
      </c>
      <c r="D73" s="29" t="str">
        <f t="shared" si="24"/>
        <v>IDEA</v>
      </c>
      <c r="E73" s="6" t="str">
        <f t="shared" si="25"/>
        <v xml:space="preserve">Est‐2003) </v>
      </c>
      <c r="F73" s="6" t="str">
        <f t="shared" si="23"/>
        <v xml:space="preserve">2003) </v>
      </c>
      <c r="G73" s="29" t="str">
        <f t="shared" si="26"/>
        <v>2003</v>
      </c>
      <c r="H73" s="6" t="s">
        <v>1198</v>
      </c>
      <c r="I73" s="29" t="str">
        <f t="shared" si="39"/>
        <v xml:space="preserve">JMC Plaza, Flat‐A‐6,  House‐8/A/9, Road‐13(New), Dhanmondi, Dhaka‐1209 </v>
      </c>
      <c r="J73" s="29" t="str">
        <f t="shared" si="27"/>
        <v>Dhanmondi</v>
      </c>
      <c r="K73" s="6" t="s">
        <v>1508</v>
      </c>
      <c r="L73" s="29" t="str">
        <f t="shared" si="28"/>
        <v xml:space="preserve">idea@enstudio.org                                                                                                             </v>
      </c>
      <c r="M73" s="6" t="str">
        <f t="shared" si="40"/>
        <v xml:space="preserve">Contact: +88‐02‐9144347 </v>
      </c>
      <c r="N73" s="29" t="str">
        <f t="shared" si="41"/>
        <v xml:space="preserve">+88‐02‐9144347 </v>
      </c>
      <c r="O73" s="6" t="s">
        <v>947</v>
      </c>
      <c r="P73" s="29" t="str">
        <f t="shared" si="29"/>
        <v>No Website</v>
      </c>
      <c r="Q73" s="6" t="s">
        <v>467</v>
      </c>
      <c r="R73" s="29" t="str">
        <f t="shared" si="30"/>
        <v xml:space="preserve">Ar. Moushumi Ahmed </v>
      </c>
      <c r="S73" s="29" t="str">
        <f t="shared" si="31"/>
        <v xml:space="preserve"> Managing Director      </v>
      </c>
      <c r="T73" s="29" t="str">
        <f t="shared" si="32"/>
        <v>A‐159</v>
      </c>
      <c r="U73" s="7" t="s">
        <v>956</v>
      </c>
      <c r="V73" s="5" t="str">
        <f t="shared" si="33"/>
        <v xml:space="preserve">IAB Member Architect 1 </v>
      </c>
      <c r="W73" s="5" t="str">
        <f t="shared" si="34"/>
        <v xml:space="preserve">Architectural Graduate 3 </v>
      </c>
      <c r="X73" s="5" t="str">
        <f t="shared" si="35"/>
        <v xml:space="preserve">Total 4 </v>
      </c>
      <c r="Y73" s="1" t="str">
        <f t="shared" si="36"/>
        <v xml:space="preserve">1 </v>
      </c>
      <c r="Z73" s="1" t="str">
        <f t="shared" si="37"/>
        <v xml:space="preserve">3 </v>
      </c>
      <c r="AA73" s="1" t="str">
        <f t="shared" si="38"/>
        <v xml:space="preserve">4 </v>
      </c>
    </row>
    <row r="74" spans="2:27" x14ac:dyDescent="0.35">
      <c r="B74" s="29" t="s">
        <v>468</v>
      </c>
      <c r="C74" s="14" t="s">
        <v>469</v>
      </c>
      <c r="D74" s="29" t="str">
        <f t="shared" si="24"/>
        <v>IMAGE ARCHITECTS</v>
      </c>
      <c r="E74" s="6" t="str">
        <f t="shared" si="25"/>
        <v xml:space="preserve">Est‐2010) </v>
      </c>
      <c r="F74" s="6" t="str">
        <f t="shared" si="23"/>
        <v xml:space="preserve">2010) </v>
      </c>
      <c r="G74" s="29" t="str">
        <f t="shared" si="26"/>
        <v>2010</v>
      </c>
      <c r="H74" s="6" t="s">
        <v>1199</v>
      </c>
      <c r="I74" s="29" t="str">
        <f t="shared" si="39"/>
        <v xml:space="preserve">House‐10/GA, Road‐2, Shyamoli, Dhaka‐1207 </v>
      </c>
      <c r="J74" s="29" t="str">
        <f t="shared" si="27"/>
        <v>Shyamoli</v>
      </c>
      <c r="K74" s="6" t="s">
        <v>1509</v>
      </c>
      <c r="L74" s="29" t="str">
        <f t="shared" si="28"/>
        <v xml:space="preserve">image_architects@yahoo.com                                                    </v>
      </c>
      <c r="M74" s="6" t="str">
        <f t="shared" si="40"/>
        <v xml:space="preserve">Contact: +8801712573353, +8801681235750 </v>
      </c>
      <c r="N74" s="29" t="str">
        <f t="shared" si="41"/>
        <v xml:space="preserve">+8801712573353, +8801681235750 </v>
      </c>
      <c r="O74" s="6" t="s">
        <v>947</v>
      </c>
      <c r="P74" s="29" t="str">
        <f t="shared" si="29"/>
        <v>No Website</v>
      </c>
      <c r="Q74" s="6" t="s">
        <v>472</v>
      </c>
      <c r="R74" s="29" t="str">
        <f t="shared" si="30"/>
        <v xml:space="preserve">Ar. Md. Emdadul Habib </v>
      </c>
      <c r="S74" s="29" t="str">
        <f t="shared" si="31"/>
        <v xml:space="preserve"> Principal Architect </v>
      </c>
      <c r="T74" s="29" t="str">
        <f t="shared" si="32"/>
        <v>H‐155</v>
      </c>
      <c r="U74" s="7" t="s">
        <v>171</v>
      </c>
      <c r="V74" s="5" t="str">
        <f t="shared" si="33"/>
        <v xml:space="preserve">IAB Member Architect 2 </v>
      </c>
      <c r="W74" s="5" t="str">
        <f t="shared" si="34"/>
        <v xml:space="preserve">Architectural Graduate 3 </v>
      </c>
      <c r="X74" s="5" t="str">
        <f t="shared" si="35"/>
        <v xml:space="preserve">Total 5 </v>
      </c>
      <c r="Y74" s="1" t="str">
        <f t="shared" si="36"/>
        <v xml:space="preserve">2 </v>
      </c>
      <c r="Z74" s="1" t="str">
        <f t="shared" si="37"/>
        <v xml:space="preserve">3 </v>
      </c>
      <c r="AA74" s="1" t="str">
        <f t="shared" si="38"/>
        <v xml:space="preserve">5 </v>
      </c>
    </row>
    <row r="75" spans="2:27" x14ac:dyDescent="0.35">
      <c r="B75" s="29" t="s">
        <v>473</v>
      </c>
      <c r="C75" s="14" t="s">
        <v>474</v>
      </c>
      <c r="D75" s="29" t="str">
        <f t="shared" si="24"/>
        <v>INGRID ARCHITECTS</v>
      </c>
      <c r="E75" s="6" t="str">
        <f t="shared" si="25"/>
        <v xml:space="preserve">Est‐1996) </v>
      </c>
      <c r="F75" s="6" t="str">
        <f t="shared" si="23"/>
        <v xml:space="preserve">1996) </v>
      </c>
      <c r="G75" s="29" t="str">
        <f t="shared" si="26"/>
        <v>1996</v>
      </c>
      <c r="H75" s="6" t="s">
        <v>1200</v>
      </c>
      <c r="I75" s="29" t="str">
        <f t="shared" si="39"/>
        <v xml:space="preserve">House#394(3rd floor), Road#29, DOHS Mohakhali , Dhaka 1206 </v>
      </c>
      <c r="J75" s="29" t="str">
        <f t="shared" si="27"/>
        <v xml:space="preserve">DOHS Mohakhali </v>
      </c>
      <c r="K75" s="6" t="s">
        <v>1510</v>
      </c>
      <c r="L75" s="29" t="str">
        <f t="shared" si="28"/>
        <v xml:space="preserve">ingrid_dhaka@yahoo.com                                                                                               </v>
      </c>
      <c r="M75" s="6" t="str">
        <f t="shared" si="40"/>
        <v xml:space="preserve">Contact: +88‐02‐9880507 </v>
      </c>
      <c r="N75" s="29" t="str">
        <f t="shared" si="41"/>
        <v xml:space="preserve">+88‐02‐9880507 </v>
      </c>
      <c r="O75" s="6" t="s">
        <v>477</v>
      </c>
      <c r="P75" s="29" t="str">
        <f t="shared" si="29"/>
        <v>No Website</v>
      </c>
      <c r="Q75" s="6" t="s">
        <v>478</v>
      </c>
      <c r="R75" s="29" t="str">
        <f t="shared" si="30"/>
        <v xml:space="preserve">Ar. Anwarul Islam Khan </v>
      </c>
      <c r="S75" s="29" t="str">
        <f t="shared" si="31"/>
        <v xml:space="preserve"> Partner </v>
      </c>
      <c r="T75" s="29" t="str">
        <f t="shared" si="32"/>
        <v>K‐083</v>
      </c>
      <c r="U75" t="s">
        <v>2186</v>
      </c>
      <c r="V75" s="5" t="str">
        <f t="shared" si="33"/>
        <v xml:space="preserve">IAB Member Architect 3 </v>
      </c>
      <c r="W75" s="5" t="str">
        <f t="shared" si="34"/>
        <v xml:space="preserve">Architectural Graduate 7 </v>
      </c>
      <c r="X75" s="5" t="str">
        <f t="shared" si="35"/>
        <v xml:space="preserve">Total 10 </v>
      </c>
      <c r="Y75" s="1" t="str">
        <f t="shared" si="36"/>
        <v xml:space="preserve">3 </v>
      </c>
      <c r="Z75" s="1" t="str">
        <f t="shared" si="37"/>
        <v xml:space="preserve">7 </v>
      </c>
      <c r="AA75" s="1" t="str">
        <f t="shared" si="38"/>
        <v xml:space="preserve">10 </v>
      </c>
    </row>
    <row r="76" spans="2:27" x14ac:dyDescent="0.35">
      <c r="B76" s="29" t="s">
        <v>483</v>
      </c>
      <c r="C76" s="14" t="s">
        <v>484</v>
      </c>
      <c r="D76" s="29" t="str">
        <f t="shared" si="24"/>
        <v>ICON DESIGN STUDIO</v>
      </c>
      <c r="E76" s="6" t="str">
        <f t="shared" si="25"/>
        <v xml:space="preserve">Est‐2014) </v>
      </c>
      <c r="F76" s="6" t="str">
        <f t="shared" si="23"/>
        <v xml:space="preserve">2014) </v>
      </c>
      <c r="G76" s="29" t="str">
        <f t="shared" si="26"/>
        <v>2014</v>
      </c>
      <c r="H76" s="6" t="s">
        <v>1201</v>
      </c>
      <c r="I76" s="29" t="str">
        <f t="shared" si="39"/>
        <v xml:space="preserve">Icon Elan, House‐29, Road‐7, 1st Floor, Dhanmondi, Dhaka‐1205 </v>
      </c>
      <c r="J76" s="29" t="str">
        <f t="shared" si="27"/>
        <v>Dhanmondi</v>
      </c>
      <c r="K76" s="6" t="s">
        <v>1511</v>
      </c>
      <c r="L76" s="29" t="str">
        <f t="shared" si="28"/>
        <v xml:space="preserve">suriti@icon‐bd.com                                                                                                   </v>
      </c>
      <c r="M76" s="6" t="str">
        <f t="shared" si="40"/>
        <v xml:space="preserve">Contact: +8801819211608 </v>
      </c>
      <c r="N76" s="29" t="str">
        <f t="shared" si="41"/>
        <v xml:space="preserve">+8801819211608 </v>
      </c>
      <c r="O76" s="6" t="s">
        <v>947</v>
      </c>
      <c r="P76" s="29" t="str">
        <f t="shared" si="29"/>
        <v>No Website</v>
      </c>
      <c r="Q76" s="6" t="s">
        <v>487</v>
      </c>
      <c r="R76" s="29" t="str">
        <f t="shared" si="30"/>
        <v xml:space="preserve">Ar. Suriti Tassannum </v>
      </c>
      <c r="S76" s="29" t="str">
        <f t="shared" si="31"/>
        <v xml:space="preserve"> Principal Architect  </v>
      </c>
      <c r="T76" s="29" t="str">
        <f t="shared" si="32"/>
        <v>T‐022</v>
      </c>
      <c r="U76" s="7" t="s">
        <v>2160</v>
      </c>
      <c r="V76" s="5" t="str">
        <f t="shared" si="33"/>
        <v xml:space="preserve">IAB Member Architect 2 </v>
      </c>
      <c r="W76" s="5" t="str">
        <f t="shared" si="34"/>
        <v xml:space="preserve">Architectural Graduate 0 </v>
      </c>
      <c r="X76" s="5" t="str">
        <f t="shared" si="35"/>
        <v xml:space="preserve">Total 2 </v>
      </c>
      <c r="Y76" s="1" t="str">
        <f t="shared" si="36"/>
        <v xml:space="preserve">2 </v>
      </c>
      <c r="Z76" s="1" t="str">
        <f t="shared" si="37"/>
        <v xml:space="preserve">0 </v>
      </c>
      <c r="AA76" s="1" t="str">
        <f t="shared" si="38"/>
        <v xml:space="preserve">2 </v>
      </c>
    </row>
    <row r="77" spans="2:27" x14ac:dyDescent="0.35">
      <c r="B77" s="29" t="s">
        <v>489</v>
      </c>
      <c r="C77" s="14" t="s">
        <v>490</v>
      </c>
      <c r="D77" s="29" t="str">
        <f t="shared" si="24"/>
        <v>INARCH STUDIO AND CONSTRUCTION LIMITED</v>
      </c>
      <c r="E77" s="6" t="str">
        <f t="shared" si="25"/>
        <v xml:space="preserve">Est‐2010) </v>
      </c>
      <c r="F77" s="6" t="str">
        <f t="shared" si="23"/>
        <v xml:space="preserve">2010) </v>
      </c>
      <c r="G77" s="29" t="str">
        <f t="shared" si="26"/>
        <v>2010</v>
      </c>
      <c r="H77" s="6" t="s">
        <v>1202</v>
      </c>
      <c r="I77" s="29" t="str">
        <f t="shared" si="39"/>
        <v xml:space="preserve">House‐140, 3rd Floor, Road‐04, New DOHS, Mohakhali, Dhaka‐1206 </v>
      </c>
      <c r="J77" s="29" t="str">
        <f t="shared" si="27"/>
        <v>Mohakhali</v>
      </c>
      <c r="K77" s="6" t="s">
        <v>1512</v>
      </c>
      <c r="L77" s="29" t="str">
        <f t="shared" si="28"/>
        <v xml:space="preserve">studio.inarch@gmail.com     </v>
      </c>
      <c r="M77" s="6" t="str">
        <f t="shared" si="40"/>
        <v/>
      </c>
      <c r="N77" s="29" t="str">
        <f>RIGHT(O77,LEN(O77)-FIND("t:",O77,1)-2)</f>
        <v xml:space="preserve">+8801715005352 </v>
      </c>
      <c r="O77" s="6" t="s">
        <v>493</v>
      </c>
      <c r="P77" s="29" t="str">
        <f t="shared" si="29"/>
        <v xml:space="preserve"> www.studioinarch.com.bd                                                                               </v>
      </c>
      <c r="Q77" s="6" t="s">
        <v>494</v>
      </c>
      <c r="R77" s="29" t="str">
        <f t="shared" si="30"/>
        <v xml:space="preserve">Ar. Mohammad Mamunur Rasheed </v>
      </c>
      <c r="S77" s="29" t="str">
        <f t="shared" si="31"/>
        <v xml:space="preserve"> Managing Director &amp; </v>
      </c>
      <c r="T77" s="29" t="str">
        <f t="shared" si="32"/>
        <v>R‐089</v>
      </c>
      <c r="U77" s="12" t="s">
        <v>182</v>
      </c>
      <c r="V77" s="5" t="str">
        <f t="shared" si="33"/>
        <v xml:space="preserve">IAB Member Architect 2 </v>
      </c>
      <c r="W77" s="5" t="str">
        <f t="shared" si="34"/>
        <v xml:space="preserve">Architectural Graduate 1 </v>
      </c>
      <c r="X77" s="5" t="str">
        <f t="shared" si="35"/>
        <v xml:space="preserve">Total 3 </v>
      </c>
      <c r="Y77" s="1" t="str">
        <f t="shared" si="36"/>
        <v xml:space="preserve">2 </v>
      </c>
      <c r="Z77" s="1" t="str">
        <f t="shared" si="37"/>
        <v xml:space="preserve">1 </v>
      </c>
      <c r="AA77" s="1" t="str">
        <f t="shared" si="38"/>
        <v xml:space="preserve">3 </v>
      </c>
    </row>
    <row r="78" spans="2:27" x14ac:dyDescent="0.35">
      <c r="B78" s="29" t="s">
        <v>496</v>
      </c>
      <c r="C78" s="14" t="s">
        <v>497</v>
      </c>
      <c r="D78" s="29" t="str">
        <f t="shared" si="24"/>
        <v xml:space="preserve">INSIGHT ARCHITECTS </v>
      </c>
      <c r="E78" s="6" t="str">
        <f t="shared" si="25"/>
        <v xml:space="preserve">Est‐2010) </v>
      </c>
      <c r="F78" s="6" t="str">
        <f t="shared" si="23"/>
        <v xml:space="preserve">2010) </v>
      </c>
      <c r="G78" s="29" t="str">
        <f t="shared" si="26"/>
        <v>2010</v>
      </c>
      <c r="H78" s="6" t="s">
        <v>1203</v>
      </c>
      <c r="I78" s="29" t="str">
        <f t="shared" si="39"/>
        <v xml:space="preserve">House‐122, Road‐01, Mohammadi Housing Society, Mohammadpur, Dhaka‐1207 </v>
      </c>
      <c r="J78" s="29" t="str">
        <f t="shared" si="27"/>
        <v>Mohammadpur</v>
      </c>
      <c r="K78" s="6" t="s">
        <v>1513</v>
      </c>
      <c r="L78" s="29" t="str">
        <f t="shared" si="28"/>
        <v xml:space="preserve">insightarcdhaka@gmail.com                                                            </v>
      </c>
      <c r="M78" s="6" t="str">
        <f t="shared" si="40"/>
        <v xml:space="preserve">Contact: +8801711577032 </v>
      </c>
      <c r="N78" s="29" t="str">
        <f t="shared" si="41"/>
        <v xml:space="preserve">+8801711577032 </v>
      </c>
      <c r="O78" s="6" t="s">
        <v>500</v>
      </c>
      <c r="P78" s="29" t="str">
        <f t="shared" si="29"/>
        <v>No Website</v>
      </c>
      <c r="Q78" s="6" t="s">
        <v>501</v>
      </c>
      <c r="R78" s="29" t="str">
        <f t="shared" si="30"/>
        <v xml:space="preserve">Ar. Masud Ur Rashid </v>
      </c>
      <c r="S78" s="29" t="str">
        <f t="shared" si="31"/>
        <v xml:space="preserve"> Principal Architect</v>
      </c>
      <c r="T78" s="29" t="str">
        <f t="shared" si="32"/>
        <v>R‐104</v>
      </c>
      <c r="U78" s="7" t="s">
        <v>2187</v>
      </c>
      <c r="V78" s="5" t="str">
        <f t="shared" si="33"/>
        <v xml:space="preserve">IAB Member Architect 6 </v>
      </c>
      <c r="W78" s="5" t="str">
        <f t="shared" si="34"/>
        <v xml:space="preserve">Architectural Graduate 1 </v>
      </c>
      <c r="X78" s="5" t="str">
        <f t="shared" si="35"/>
        <v xml:space="preserve">Total 7 </v>
      </c>
      <c r="Y78" s="1" t="str">
        <f t="shared" si="36"/>
        <v xml:space="preserve">6 </v>
      </c>
      <c r="Z78" s="1" t="str">
        <f t="shared" si="37"/>
        <v xml:space="preserve">1 </v>
      </c>
      <c r="AA78" s="1" t="str">
        <f t="shared" si="38"/>
        <v xml:space="preserve">7 </v>
      </c>
    </row>
    <row r="79" spans="2:27" x14ac:dyDescent="0.35">
      <c r="B79" s="29" t="s">
        <v>503</v>
      </c>
      <c r="C79" s="14" t="s">
        <v>504</v>
      </c>
      <c r="D79" s="29" t="str">
        <f t="shared" si="24"/>
        <v>IN QUEST DESIGN STUDIO</v>
      </c>
      <c r="E79" s="6" t="str">
        <f t="shared" si="25"/>
        <v xml:space="preserve">Est‐2017) </v>
      </c>
      <c r="F79" s="6" t="str">
        <f t="shared" si="23"/>
        <v xml:space="preserve">2017) </v>
      </c>
      <c r="G79" s="29" t="str">
        <f t="shared" si="26"/>
        <v>2017</v>
      </c>
      <c r="H79" s="6" t="s">
        <v>1204</v>
      </c>
      <c r="I79" s="29" t="str">
        <f t="shared" si="39"/>
        <v xml:space="preserve">House‐5/12, Ground Floor, Block‐D, Lalmatia, Dhaka‐1209 </v>
      </c>
      <c r="J79" s="29" t="str">
        <f t="shared" si="27"/>
        <v>Lalmatia</v>
      </c>
      <c r="K79" s="6" t="s">
        <v>1514</v>
      </c>
      <c r="L79" s="29" t="str">
        <f t="shared" si="28"/>
        <v xml:space="preserve">inquestbd@gmail.com                                </v>
      </c>
      <c r="M79" s="6" t="str">
        <f t="shared" si="40"/>
        <v>Contact: 02 58153033, +88 01713038759, +88 01717602792</v>
      </c>
      <c r="N79" s="29" t="str">
        <f t="shared" si="41"/>
        <v>02 58153033, +88 01713038759, +88 01717602792</v>
      </c>
      <c r="O79" s="6" t="s">
        <v>507</v>
      </c>
      <c r="P79" s="29" t="str">
        <f t="shared" si="29"/>
        <v>No Website</v>
      </c>
      <c r="Q79" s="6" t="s">
        <v>508</v>
      </c>
      <c r="R79" s="29" t="str">
        <f t="shared" si="30"/>
        <v xml:space="preserve">Ar. Selim Altaf Biplob </v>
      </c>
      <c r="S79" s="29" t="str">
        <f t="shared" si="31"/>
        <v xml:space="preserve"> Sr. Partner  </v>
      </c>
      <c r="T79" s="29" t="str">
        <f t="shared" si="32"/>
        <v>B‐025</v>
      </c>
      <c r="U79" s="12" t="s">
        <v>2188</v>
      </c>
      <c r="V79" s="5" t="str">
        <f t="shared" si="33"/>
        <v xml:space="preserve">IAB Member Architect 7 </v>
      </c>
      <c r="W79" s="5" t="str">
        <f t="shared" si="34"/>
        <v xml:space="preserve">Architectural Graduate 1 </v>
      </c>
      <c r="X79" s="5" t="str">
        <f t="shared" si="35"/>
        <v xml:space="preserve">Total 8 </v>
      </c>
      <c r="Y79" s="1" t="str">
        <f t="shared" si="36"/>
        <v xml:space="preserve">7 </v>
      </c>
      <c r="Z79" s="1" t="str">
        <f t="shared" si="37"/>
        <v xml:space="preserve">1 </v>
      </c>
      <c r="AA79" s="1" t="str">
        <f t="shared" si="38"/>
        <v xml:space="preserve">8 </v>
      </c>
    </row>
    <row r="80" spans="2:27" x14ac:dyDescent="0.35">
      <c r="B80" s="29" t="s">
        <v>512</v>
      </c>
      <c r="C80" s="14" t="s">
        <v>513</v>
      </c>
      <c r="D80" s="29" t="str">
        <f t="shared" si="24"/>
        <v>INTEGRATED DESIGNERS, ENGINEERS AND ARCHITECTS LIMITED</v>
      </c>
      <c r="E80" s="6" t="str">
        <f t="shared" si="25"/>
        <v>Est‐2020)</v>
      </c>
      <c r="F80" s="6" t="str">
        <f t="shared" si="23"/>
        <v>2020)</v>
      </c>
      <c r="G80" s="29" t="str">
        <f t="shared" si="26"/>
        <v>2020</v>
      </c>
      <c r="H80" s="6" t="s">
        <v>1205</v>
      </c>
      <c r="I80" s="29" t="str">
        <f t="shared" si="39"/>
        <v>Flat‐C5, Mother’s Dream Apartments, 1/2, 1/3 Darussalam, Dhaka‐1216</v>
      </c>
      <c r="J80" s="29" t="str">
        <f t="shared" si="27"/>
        <v>1/3 Darussalam</v>
      </c>
      <c r="K80" s="6" t="s">
        <v>1515</v>
      </c>
      <c r="L80" s="29" t="str">
        <f t="shared" si="28"/>
        <v xml:space="preserve">contact.ideal.consultants@gmail.com                                                           </v>
      </c>
      <c r="M80" s="6" t="str">
        <f t="shared" si="40"/>
        <v>Contact: +88 01912085801</v>
      </c>
      <c r="N80" s="29" t="str">
        <f t="shared" si="41"/>
        <v>+88 01912085801</v>
      </c>
      <c r="O80" s="6" t="s">
        <v>516</v>
      </c>
      <c r="P80" s="29" t="str">
        <f t="shared" si="29"/>
        <v>No Website</v>
      </c>
      <c r="Q80" s="6" t="s">
        <v>517</v>
      </c>
      <c r="R80" s="29" t="str">
        <f t="shared" si="30"/>
        <v xml:space="preserve">Ar. Syed Abdul Halim </v>
      </c>
      <c r="S80" s="29" t="str">
        <f t="shared" si="31"/>
        <v xml:space="preserve">Managing Director </v>
      </c>
      <c r="T80" s="29" t="str">
        <f t="shared" si="32"/>
        <v>H‐233</v>
      </c>
      <c r="U80" s="7" t="s">
        <v>2221</v>
      </c>
      <c r="V80" s="5" t="str">
        <f t="shared" si="33"/>
        <v xml:space="preserve">IAB Member Architect 03 </v>
      </c>
      <c r="W80" s="5" t="str">
        <f t="shared" si="34"/>
        <v xml:space="preserve">Architectural Graduate 0 </v>
      </c>
      <c r="X80" s="5" t="str">
        <f t="shared" si="35"/>
        <v xml:space="preserve">Total 03 </v>
      </c>
      <c r="Y80" s="1" t="str">
        <f t="shared" si="36"/>
        <v xml:space="preserve">03 </v>
      </c>
      <c r="Z80" s="1" t="str">
        <f t="shared" si="37"/>
        <v xml:space="preserve">0 </v>
      </c>
      <c r="AA80" s="1" t="str">
        <f t="shared" si="38"/>
        <v xml:space="preserve">03 </v>
      </c>
    </row>
    <row r="81" spans="2:27" x14ac:dyDescent="0.35">
      <c r="B81" s="29" t="s">
        <v>519</v>
      </c>
      <c r="C81" s="14" t="s">
        <v>520</v>
      </c>
      <c r="D81" s="29" t="str">
        <f t="shared" si="24"/>
        <v>J.A.ARCHITECTS LTD.</v>
      </c>
      <c r="E81" s="6" t="str">
        <f t="shared" si="25"/>
        <v>Est‐2005)</v>
      </c>
      <c r="F81" s="6" t="str">
        <f t="shared" si="23"/>
        <v>2005)</v>
      </c>
      <c r="G81" s="29" t="str">
        <f t="shared" si="26"/>
        <v>2005</v>
      </c>
      <c r="H81" s="6" t="s">
        <v>1580</v>
      </c>
      <c r="I81" s="29" t="str">
        <f t="shared" si="39"/>
        <v>Apt: C1, 1st Floor, Rabbee House, CEN(B)11, Road 99, Gulshan 2, Dhaka‐1212</v>
      </c>
      <c r="J81" s="29" t="str">
        <f t="shared" si="27"/>
        <v>Gulshan 2</v>
      </c>
      <c r="K81" s="21" t="s">
        <v>1584</v>
      </c>
      <c r="L81" s="29" t="str">
        <f t="shared" si="28"/>
        <v xml:space="preserve">mail@jaarchitects.com.bd    </v>
      </c>
      <c r="M81" s="6" t="str">
        <f t="shared" si="40"/>
        <v>Contact: +88‐02‐9889196, 9887311</v>
      </c>
      <c r="N81" s="29" t="str">
        <f t="shared" si="41"/>
        <v>+88‐02‐9889196, 9887311</v>
      </c>
      <c r="O81" s="6" t="s">
        <v>523</v>
      </c>
      <c r="P81" s="29" t="str">
        <f t="shared" si="29"/>
        <v>No Website</v>
      </c>
      <c r="Q81" s="7" t="s">
        <v>526</v>
      </c>
      <c r="R81" s="29" t="str">
        <f t="shared" si="30"/>
        <v xml:space="preserve">Ar. Jalal Ahmed </v>
      </c>
      <c r="S81" s="29" t="str">
        <f t="shared" si="31"/>
        <v>Managing Director</v>
      </c>
      <c r="T81" s="29" t="str">
        <f t="shared" si="32"/>
        <v>A‐036</v>
      </c>
      <c r="U81" t="s">
        <v>2189</v>
      </c>
      <c r="V81" s="5" t="str">
        <f t="shared" si="33"/>
        <v xml:space="preserve">IAB Member Architect 13 </v>
      </c>
      <c r="W81" s="5" t="str">
        <f t="shared" si="34"/>
        <v xml:space="preserve">Architectural Graduate 3 </v>
      </c>
      <c r="X81" s="5" t="str">
        <f t="shared" si="35"/>
        <v>Total 16</v>
      </c>
      <c r="Y81" s="1" t="str">
        <f t="shared" si="36"/>
        <v xml:space="preserve">13 </v>
      </c>
      <c r="Z81" s="1" t="str">
        <f t="shared" si="37"/>
        <v xml:space="preserve">3 </v>
      </c>
      <c r="AA81" s="1" t="str">
        <f t="shared" si="38"/>
        <v>16</v>
      </c>
    </row>
    <row r="82" spans="2:27" x14ac:dyDescent="0.35">
      <c r="B82" s="29" t="s">
        <v>530</v>
      </c>
      <c r="C82" s="14" t="s">
        <v>531</v>
      </c>
      <c r="D82" s="29" t="str">
        <f t="shared" si="24"/>
        <v>J.M. CONSULTANT</v>
      </c>
      <c r="E82" s="6" t="str">
        <f t="shared" si="25"/>
        <v>Est‐2009)</v>
      </c>
      <c r="F82" s="6" t="str">
        <f t="shared" si="23"/>
        <v>2009)</v>
      </c>
      <c r="G82" s="29" t="str">
        <f t="shared" si="26"/>
        <v>2009</v>
      </c>
      <c r="H82" s="6" t="s">
        <v>1206</v>
      </c>
      <c r="I82" s="29" t="str">
        <f t="shared" si="39"/>
        <v xml:space="preserve">937, Flat‐G5, Eidgha Road, Ibrahimpur, Kafrul, Cantonment, Dhaka </v>
      </c>
      <c r="J82" s="29" t="str">
        <f t="shared" si="27"/>
        <v>Cantonment</v>
      </c>
      <c r="K82" s="6" t="s">
        <v>1478</v>
      </c>
      <c r="L82" s="29" t="str">
        <f t="shared" si="28"/>
        <v xml:space="preserve">consultant.jm878@gmail.com, mrinmoyadhakary@yahoo.com  </v>
      </c>
      <c r="M82" s="6" t="str">
        <f t="shared" si="40"/>
        <v>Contact: +8801712621792, +8801942909110</v>
      </c>
      <c r="N82" s="29" t="str">
        <f t="shared" si="41"/>
        <v>+8801712621792, +8801942909110</v>
      </c>
      <c r="O82" s="6" t="s">
        <v>947</v>
      </c>
      <c r="P82" s="29" t="str">
        <f t="shared" si="29"/>
        <v>No Website</v>
      </c>
      <c r="Q82" s="6" t="s">
        <v>534</v>
      </c>
      <c r="R82" s="29" t="str">
        <f t="shared" si="30"/>
        <v xml:space="preserve">Ar. Mrinmoy Adhikary </v>
      </c>
      <c r="S82" s="29" t="str">
        <f t="shared" si="31"/>
        <v xml:space="preserve">Sr. Architect                   </v>
      </c>
      <c r="T82" s="29" t="str">
        <f t="shared" si="32"/>
        <v>A‐121</v>
      </c>
      <c r="U82" s="7" t="s">
        <v>2190</v>
      </c>
      <c r="V82" s="5" t="str">
        <f t="shared" si="33"/>
        <v xml:space="preserve">IAB Member Architect 1 </v>
      </c>
      <c r="W82" s="5" t="str">
        <f t="shared" si="34"/>
        <v xml:space="preserve">Architectural Graduate 2 </v>
      </c>
      <c r="X82" s="5" t="str">
        <f t="shared" si="35"/>
        <v>Total 3</v>
      </c>
      <c r="Y82" s="1" t="str">
        <f t="shared" si="36"/>
        <v xml:space="preserve">1 </v>
      </c>
      <c r="Z82" s="1" t="str">
        <f t="shared" si="37"/>
        <v xml:space="preserve">2 </v>
      </c>
      <c r="AA82" s="1" t="str">
        <f t="shared" si="38"/>
        <v>3</v>
      </c>
    </row>
    <row r="83" spans="2:27" x14ac:dyDescent="0.35">
      <c r="B83" s="29" t="s">
        <v>536</v>
      </c>
      <c r="C83" s="14" t="s">
        <v>537</v>
      </c>
      <c r="D83" s="29" t="str">
        <f t="shared" si="24"/>
        <v>KHETRO</v>
      </c>
      <c r="E83" s="6" t="str">
        <f t="shared" si="25"/>
        <v xml:space="preserve">Est‐2007) </v>
      </c>
      <c r="F83" s="6" t="str">
        <f t="shared" si="23"/>
        <v xml:space="preserve">2007) </v>
      </c>
      <c r="G83" s="29" t="str">
        <f t="shared" si="26"/>
        <v>2007</v>
      </c>
      <c r="H83" s="6" t="s">
        <v>1207</v>
      </c>
      <c r="I83" s="29" t="str">
        <f t="shared" si="39"/>
        <v xml:space="preserve">Flat ‐1, House‐431,Road‐30,New DOHS,Mohakhali, Dhaka‐1206 </v>
      </c>
      <c r="J83" s="29" t="str">
        <f t="shared" si="27"/>
        <v>ohakhali</v>
      </c>
      <c r="K83" s="6" t="s">
        <v>1516</v>
      </c>
      <c r="L83" s="29" t="str">
        <f t="shared" si="28"/>
        <v xml:space="preserve">info@khetro.com  </v>
      </c>
      <c r="M83" s="6" t="str">
        <f t="shared" si="40"/>
        <v/>
      </c>
      <c r="N83" s="29" t="str">
        <f t="shared" ref="N83:N85" si="42">RIGHT(O83,LEN(O83)-FIND("t:",O83,1)-2)</f>
        <v xml:space="preserve">+88‐02‐8872212 </v>
      </c>
      <c r="O83" s="6" t="s">
        <v>540</v>
      </c>
      <c r="P83" s="29" t="str">
        <f t="shared" si="29"/>
        <v xml:space="preserve">  www.khetro.com                                                                                                           </v>
      </c>
      <c r="Q83" s="6" t="s">
        <v>541</v>
      </c>
      <c r="R83" s="29" t="str">
        <f t="shared" si="30"/>
        <v>Ar. Al Numan Md. Yunus</v>
      </c>
      <c r="S83" s="29" t="str">
        <f t="shared" si="31"/>
        <v xml:space="preserve"> Managing Partner     </v>
      </c>
      <c r="T83" s="29" t="str">
        <f t="shared" si="32"/>
        <v>Y‐008</v>
      </c>
      <c r="U83" t="s">
        <v>2177</v>
      </c>
      <c r="V83" s="5" t="str">
        <f t="shared" si="33"/>
        <v xml:space="preserve">IAB Member Architect 4 </v>
      </c>
      <c r="W83" s="5" t="str">
        <f t="shared" si="34"/>
        <v xml:space="preserve">Architectural Graduate 5 </v>
      </c>
      <c r="X83" s="5" t="str">
        <f t="shared" si="35"/>
        <v xml:space="preserve">Total 9 </v>
      </c>
      <c r="Y83" s="1" t="str">
        <f t="shared" si="36"/>
        <v xml:space="preserve">4 </v>
      </c>
      <c r="Z83" s="1" t="str">
        <f t="shared" si="37"/>
        <v xml:space="preserve">5 </v>
      </c>
      <c r="AA83" s="1" t="str">
        <f t="shared" si="38"/>
        <v xml:space="preserve">9 </v>
      </c>
    </row>
    <row r="84" spans="2:27" x14ac:dyDescent="0.35">
      <c r="B84" s="29" t="s">
        <v>546</v>
      </c>
      <c r="C84" s="14" t="s">
        <v>547</v>
      </c>
      <c r="D84" s="29" t="str">
        <f t="shared" si="24"/>
        <v>KHETTRA ARCHITECTS</v>
      </c>
      <c r="E84" s="6" t="str">
        <f t="shared" si="25"/>
        <v xml:space="preserve">Est‐2005) </v>
      </c>
      <c r="F84" s="6" t="str">
        <f t="shared" si="23"/>
        <v xml:space="preserve">2005) </v>
      </c>
      <c r="G84" s="29" t="str">
        <f t="shared" si="26"/>
        <v>2005</v>
      </c>
      <c r="H84" s="6" t="s">
        <v>1208</v>
      </c>
      <c r="I84" s="29" t="str">
        <f t="shared" si="39"/>
        <v xml:space="preserve">H#72,Ground Floor,R#8/A, Dhanmondi,Dhaka‐1209 </v>
      </c>
      <c r="J84" s="29" t="str">
        <f t="shared" si="27"/>
        <v>Dhanmondi</v>
      </c>
      <c r="K84" s="6" t="s">
        <v>1517</v>
      </c>
      <c r="L84" s="29" t="str">
        <f t="shared" si="28"/>
        <v xml:space="preserve">khettra@gmail.com  </v>
      </c>
      <c r="M84" s="6" t="str">
        <f t="shared" si="40"/>
        <v/>
      </c>
      <c r="N84" s="29" t="str">
        <f t="shared" si="42"/>
        <v xml:space="preserve">+88‐02‐ 8142871 </v>
      </c>
      <c r="O84" s="6" t="s">
        <v>550</v>
      </c>
      <c r="P84" s="29" t="str">
        <f t="shared" si="29"/>
        <v xml:space="preserve"> www.khettraarchitects.com                                                                                       </v>
      </c>
      <c r="Q84" s="6" t="s">
        <v>551</v>
      </c>
      <c r="R84" s="29" t="str">
        <f t="shared" si="30"/>
        <v xml:space="preserve">Ar. Mainul Quader Tito </v>
      </c>
      <c r="S84" s="29" t="str">
        <f t="shared" si="31"/>
        <v xml:space="preserve"> CEO </v>
      </c>
      <c r="T84" s="29" t="str">
        <f t="shared" si="32"/>
        <v>T‐006</v>
      </c>
      <c r="U84" s="7" t="s">
        <v>2161</v>
      </c>
      <c r="V84" s="5" t="str">
        <f t="shared" si="33"/>
        <v xml:space="preserve">IAB Member Architect 1 </v>
      </c>
      <c r="W84" s="5" t="str">
        <f t="shared" si="34"/>
        <v xml:space="preserve">Architectural Graduate 6 </v>
      </c>
      <c r="X84" s="5" t="str">
        <f t="shared" si="35"/>
        <v xml:space="preserve">Total 7 </v>
      </c>
      <c r="Y84" s="1" t="str">
        <f t="shared" si="36"/>
        <v xml:space="preserve">1 </v>
      </c>
      <c r="Z84" s="1" t="str">
        <f t="shared" si="37"/>
        <v xml:space="preserve">6 </v>
      </c>
      <c r="AA84" s="1" t="str">
        <f t="shared" si="38"/>
        <v xml:space="preserve">7 </v>
      </c>
    </row>
    <row r="85" spans="2:27" x14ac:dyDescent="0.35">
      <c r="B85" s="29" t="s">
        <v>552</v>
      </c>
      <c r="C85" s="14" t="s">
        <v>553</v>
      </c>
      <c r="D85" s="29" t="str">
        <f t="shared" si="24"/>
        <v>K2AH+ ARCHITECTS</v>
      </c>
      <c r="E85" s="6" t="str">
        <f t="shared" si="25"/>
        <v xml:space="preserve">Est‐2014) </v>
      </c>
      <c r="F85" s="6" t="str">
        <f t="shared" si="23"/>
        <v xml:space="preserve">2014) </v>
      </c>
      <c r="G85" s="29" t="str">
        <f t="shared" si="26"/>
        <v>2014</v>
      </c>
      <c r="H85" s="6" t="s">
        <v>1209</v>
      </c>
      <c r="I85" s="29" t="str">
        <f t="shared" si="39"/>
        <v xml:space="preserve">House‐91, 1st Floor, Road‐9/A, Dhanmondi, Dhaka‐1209 </v>
      </c>
      <c r="J85" s="29" t="str">
        <f t="shared" si="27"/>
        <v>Dhanmondi</v>
      </c>
      <c r="K85" s="6" t="s">
        <v>1518</v>
      </c>
      <c r="L85" s="29" t="str">
        <f t="shared" si="28"/>
        <v xml:space="preserve">k2ah.architects@gmail.com </v>
      </c>
      <c r="M85" s="6" t="str">
        <f t="shared" si="40"/>
        <v/>
      </c>
      <c r="N85" s="29" t="str">
        <f t="shared" si="42"/>
        <v xml:space="preserve">+8801717183918, </v>
      </c>
      <c r="O85" s="6" t="s">
        <v>556</v>
      </c>
      <c r="P85" s="29" t="str">
        <f t="shared" si="29"/>
        <v xml:space="preserve"> https://www.facebook.com/K2AHArchitects                                           </v>
      </c>
      <c r="Q85" s="7" t="s">
        <v>558</v>
      </c>
      <c r="R85" s="29" t="str">
        <f t="shared" si="30"/>
        <v xml:space="preserve">Ar. Kawsary Perveen </v>
      </c>
      <c r="S85" s="29" t="str">
        <f t="shared" si="31"/>
        <v xml:space="preserve"> Managing Partner</v>
      </c>
      <c r="T85" s="29" t="str">
        <f t="shared" si="32"/>
        <v>P‐011</v>
      </c>
      <c r="U85" s="12" t="s">
        <v>2176</v>
      </c>
      <c r="V85" s="5" t="str">
        <f t="shared" si="33"/>
        <v xml:space="preserve">IAB Member Architect 3 </v>
      </c>
      <c r="W85" s="5" t="str">
        <f t="shared" si="34"/>
        <v xml:space="preserve">Architectural Graduate 3 </v>
      </c>
      <c r="X85" s="5" t="str">
        <f t="shared" si="35"/>
        <v xml:space="preserve">Total 6 </v>
      </c>
      <c r="Y85" s="1" t="str">
        <f t="shared" si="36"/>
        <v xml:space="preserve">3 </v>
      </c>
      <c r="Z85" s="1" t="str">
        <f t="shared" si="37"/>
        <v xml:space="preserve">3 </v>
      </c>
      <c r="AA85" s="1" t="str">
        <f t="shared" si="38"/>
        <v xml:space="preserve">6 </v>
      </c>
    </row>
    <row r="86" spans="2:27" x14ac:dyDescent="0.35">
      <c r="B86" s="29" t="s">
        <v>559</v>
      </c>
      <c r="C86" s="14" t="s">
        <v>560</v>
      </c>
      <c r="D86" s="29" t="str">
        <f t="shared" si="24"/>
        <v>KHETTRA ARCHITECTS &amp; ENGINEERS LIMITED</v>
      </c>
      <c r="E86" s="6" t="str">
        <f t="shared" si="25"/>
        <v xml:space="preserve">Est‐2000) </v>
      </c>
      <c r="F86" s="6" t="str">
        <f t="shared" si="23"/>
        <v xml:space="preserve">2000) </v>
      </c>
      <c r="G86" s="29" t="str">
        <f t="shared" si="26"/>
        <v>2000</v>
      </c>
      <c r="H86" s="6" t="s">
        <v>1210</v>
      </c>
      <c r="I86" s="29" t="str">
        <f t="shared" si="39"/>
        <v xml:space="preserve">House‐337, Ground Floor, Road‐23, New DOHS, Mohakhali, Dhaka‐1206 </v>
      </c>
      <c r="J86" s="29" t="str">
        <f t="shared" si="27"/>
        <v>Mohakhali</v>
      </c>
      <c r="K86" s="6" t="s">
        <v>1519</v>
      </c>
      <c r="L86" s="29" t="str">
        <f t="shared" si="28"/>
        <v xml:space="preserve">khettra2000@gmail.com                                                                                   </v>
      </c>
      <c r="M86" s="6" t="str">
        <f t="shared" si="40"/>
        <v xml:space="preserve">Contact: +88‐02‐8835831 </v>
      </c>
      <c r="N86" s="29" t="str">
        <f t="shared" si="41"/>
        <v xml:space="preserve">+88‐02‐8835831 </v>
      </c>
      <c r="O86" s="6" t="s">
        <v>951</v>
      </c>
      <c r="P86" s="29" t="str">
        <f t="shared" si="29"/>
        <v>No Website</v>
      </c>
      <c r="Q86" s="6" t="s">
        <v>563</v>
      </c>
      <c r="R86" s="29" t="str">
        <f t="shared" si="30"/>
        <v xml:space="preserve">Ar. A.K.M Lutful Kabir </v>
      </c>
      <c r="S86" s="29" t="str">
        <f t="shared" si="31"/>
        <v xml:space="preserve"> Managing Director    </v>
      </c>
      <c r="T86" s="29" t="str">
        <f t="shared" si="32"/>
        <v>K‐065</v>
      </c>
      <c r="U86" s="7" t="s">
        <v>72</v>
      </c>
      <c r="V86" s="5" t="str">
        <f t="shared" si="33"/>
        <v xml:space="preserve">IAB Member Architect 4 </v>
      </c>
      <c r="W86" s="5" t="str">
        <f t="shared" si="34"/>
        <v xml:space="preserve">Architectural Graduate 2 </v>
      </c>
      <c r="X86" s="5" t="str">
        <f t="shared" si="35"/>
        <v xml:space="preserve">Total 6 </v>
      </c>
      <c r="Y86" s="1" t="str">
        <f t="shared" si="36"/>
        <v xml:space="preserve">4 </v>
      </c>
      <c r="Z86" s="1" t="str">
        <f t="shared" si="37"/>
        <v xml:space="preserve">2 </v>
      </c>
      <c r="AA86" s="1" t="str">
        <f t="shared" si="38"/>
        <v xml:space="preserve">6 </v>
      </c>
    </row>
    <row r="87" spans="2:27" x14ac:dyDescent="0.35">
      <c r="B87" s="29" t="s">
        <v>565</v>
      </c>
      <c r="C87" s="14" t="s">
        <v>566</v>
      </c>
      <c r="D87" s="29" t="str">
        <f t="shared" si="24"/>
        <v>KALPAK ARCHITECTS</v>
      </c>
      <c r="E87" s="6" t="str">
        <f t="shared" si="25"/>
        <v xml:space="preserve">Est‐2019) </v>
      </c>
      <c r="F87" s="6" t="str">
        <f t="shared" si="23"/>
        <v xml:space="preserve">2019) </v>
      </c>
      <c r="G87" s="29" t="str">
        <f t="shared" si="26"/>
        <v>2019</v>
      </c>
      <c r="H87" s="6" t="s">
        <v>1211</v>
      </c>
      <c r="I87" s="29" t="str">
        <f t="shared" si="39"/>
        <v xml:space="preserve">13‐B, Rupsha Tower, 07, Kemal Ataturk Avenue, Banani, Dhaka </v>
      </c>
      <c r="J87" s="29" t="str">
        <f t="shared" si="27"/>
        <v>Banani</v>
      </c>
      <c r="K87" s="6" t="s">
        <v>1520</v>
      </c>
      <c r="L87" s="29" t="str">
        <f t="shared" si="28"/>
        <v xml:space="preserve">kkalpon@gmail.com                                                                                               </v>
      </c>
      <c r="M87" s="6" t="str">
        <f t="shared" si="40"/>
        <v>Contact: +88 01711899081</v>
      </c>
      <c r="N87" s="29" t="str">
        <f t="shared" si="41"/>
        <v>+88 01711899081</v>
      </c>
      <c r="O87" s="6" t="s">
        <v>951</v>
      </c>
      <c r="P87" s="29" t="str">
        <f t="shared" si="29"/>
        <v>No Website</v>
      </c>
      <c r="Q87" s="6" t="s">
        <v>570</v>
      </c>
      <c r="R87" s="29" t="str">
        <f t="shared" si="30"/>
        <v xml:space="preserve">Ar. Hasina Shams </v>
      </c>
      <c r="S87" s="29" t="str">
        <f t="shared" si="31"/>
        <v xml:space="preserve"> Partner </v>
      </c>
      <c r="T87" s="29" t="str">
        <f t="shared" si="32"/>
        <v>S‐097</v>
      </c>
      <c r="U87" s="7" t="s">
        <v>2160</v>
      </c>
      <c r="V87" s="5" t="str">
        <f t="shared" si="33"/>
        <v xml:space="preserve">IAB Member Architect 2 </v>
      </c>
      <c r="W87" s="5" t="str">
        <f t="shared" si="34"/>
        <v xml:space="preserve">Architectural Graduate 0 </v>
      </c>
      <c r="X87" s="5" t="str">
        <f t="shared" si="35"/>
        <v xml:space="preserve">Total 2 </v>
      </c>
      <c r="Y87" s="1" t="str">
        <f t="shared" si="36"/>
        <v xml:space="preserve">2 </v>
      </c>
      <c r="Z87" s="1" t="str">
        <f t="shared" si="37"/>
        <v xml:space="preserve">0 </v>
      </c>
      <c r="AA87" s="1" t="str">
        <f t="shared" si="38"/>
        <v xml:space="preserve">2 </v>
      </c>
    </row>
    <row r="88" spans="2:27" x14ac:dyDescent="0.35">
      <c r="B88" s="29" t="s">
        <v>571</v>
      </c>
      <c r="C88" s="14" t="s">
        <v>572</v>
      </c>
      <c r="D88" s="29" t="str">
        <f t="shared" si="24"/>
        <v xml:space="preserve">MATRIX  </v>
      </c>
      <c r="E88" s="6" t="str">
        <f t="shared" si="25"/>
        <v xml:space="preserve">Est‐2000) </v>
      </c>
      <c r="F88" s="6" t="str">
        <f t="shared" si="23"/>
        <v xml:space="preserve">2000) </v>
      </c>
      <c r="G88" s="29" t="str">
        <f t="shared" si="26"/>
        <v>2000</v>
      </c>
      <c r="H88" s="6" t="s">
        <v>1212</v>
      </c>
      <c r="I88" s="29" t="str">
        <f t="shared" si="39"/>
        <v xml:space="preserve">House‐B‐181, (3rd Floor), Road‐23, New DOHS, Mohakhali, Dhaka‐1206 </v>
      </c>
      <c r="J88" s="29" t="str">
        <f t="shared" si="27"/>
        <v>Mohakhali</v>
      </c>
      <c r="K88" s="6" t="s">
        <v>1521</v>
      </c>
      <c r="L88" s="29" t="str">
        <f t="shared" si="28"/>
        <v xml:space="preserve">archmiraz@yahoo.com                                                                                           </v>
      </c>
      <c r="M88" s="6" t="str">
        <f t="shared" si="40"/>
        <v xml:space="preserve">Contact: +8801191557292 </v>
      </c>
      <c r="N88" s="29" t="str">
        <f t="shared" si="41"/>
        <v xml:space="preserve">+8801191557292 </v>
      </c>
      <c r="O88" s="6" t="s">
        <v>951</v>
      </c>
      <c r="P88" s="29" t="str">
        <f t="shared" si="29"/>
        <v>No Website</v>
      </c>
      <c r="Q88" s="6" t="s">
        <v>575</v>
      </c>
      <c r="R88" s="29" t="str">
        <f t="shared" si="30"/>
        <v xml:space="preserve">Ar. Muhammed Miraz Ur Rahman </v>
      </c>
      <c r="S88" s="29" t="str">
        <f t="shared" si="31"/>
        <v xml:space="preserve"> Principal Architect </v>
      </c>
      <c r="T88" s="29" t="str">
        <f t="shared" si="32"/>
        <v>R‐087</v>
      </c>
      <c r="U88" s="7" t="s">
        <v>22</v>
      </c>
      <c r="V88" s="5" t="str">
        <f t="shared" si="33"/>
        <v xml:space="preserve">IAB Member Architect 1 </v>
      </c>
      <c r="W88" s="5" t="str">
        <f t="shared" si="34"/>
        <v xml:space="preserve">Architectural Graduate 7 </v>
      </c>
      <c r="X88" s="5" t="str">
        <f t="shared" si="35"/>
        <v xml:space="preserve">Total 8 </v>
      </c>
      <c r="Y88" s="1" t="str">
        <f t="shared" si="36"/>
        <v xml:space="preserve">1 </v>
      </c>
      <c r="Z88" s="1" t="str">
        <f t="shared" si="37"/>
        <v xml:space="preserve">7 </v>
      </c>
      <c r="AA88" s="1" t="str">
        <f t="shared" si="38"/>
        <v xml:space="preserve">8 </v>
      </c>
    </row>
    <row r="89" spans="2:27" x14ac:dyDescent="0.35">
      <c r="B89" s="29" t="s">
        <v>577</v>
      </c>
      <c r="C89" s="14" t="s">
        <v>578</v>
      </c>
      <c r="D89" s="29" t="str">
        <f t="shared" si="24"/>
        <v>MAATRIK ARCHITECTS</v>
      </c>
      <c r="E89" s="6" t="str">
        <f t="shared" si="25"/>
        <v xml:space="preserve">Est‐2000) </v>
      </c>
      <c r="F89" s="6" t="str">
        <f t="shared" si="23"/>
        <v xml:space="preserve">2000) </v>
      </c>
      <c r="G89" s="29" t="str">
        <f t="shared" si="26"/>
        <v>2000</v>
      </c>
      <c r="H89" s="6" t="s">
        <v>1213</v>
      </c>
      <c r="I89" s="29" t="str">
        <f t="shared" si="39"/>
        <v xml:space="preserve">137/A/1, Jahanara Garden, Green Road, Dhaka‐1205 </v>
      </c>
      <c r="J89" s="29" t="str">
        <f t="shared" si="27"/>
        <v>Green Road</v>
      </c>
      <c r="K89" s="6" t="s">
        <v>1522</v>
      </c>
      <c r="L89" s="29" t="str">
        <f t="shared" si="28"/>
        <v xml:space="preserve">maatrikmail@gmail.com                                                        </v>
      </c>
      <c r="M89" s="6" t="str">
        <f t="shared" si="40"/>
        <v xml:space="preserve">Contact: +8801723563209, +8801673545909 </v>
      </c>
      <c r="N89" s="29" t="str">
        <f t="shared" si="41"/>
        <v xml:space="preserve">+8801723563209, +8801673545909 </v>
      </c>
      <c r="O89" s="6" t="s">
        <v>581</v>
      </c>
      <c r="P89" s="29" t="str">
        <f t="shared" si="29"/>
        <v>No Website</v>
      </c>
      <c r="Q89" s="6" t="s">
        <v>582</v>
      </c>
      <c r="R89" s="29" t="str">
        <f t="shared" si="30"/>
        <v xml:space="preserve">Ar. Md. Aminul Islam </v>
      </c>
      <c r="S89" s="29" t="str">
        <f t="shared" si="31"/>
        <v xml:space="preserve"> CEO  </v>
      </c>
      <c r="T89" s="29" t="str">
        <f t="shared" si="32"/>
        <v>I‐051</v>
      </c>
      <c r="U89" s="7" t="s">
        <v>956</v>
      </c>
      <c r="V89" s="5" t="str">
        <f t="shared" si="33"/>
        <v xml:space="preserve">IAB Member Architect 1 </v>
      </c>
      <c r="W89" s="5" t="str">
        <f t="shared" si="34"/>
        <v xml:space="preserve">Architectural Graduate 3 </v>
      </c>
      <c r="X89" s="5" t="str">
        <f t="shared" si="35"/>
        <v xml:space="preserve">Total 4 </v>
      </c>
      <c r="Y89" s="1" t="str">
        <f t="shared" si="36"/>
        <v xml:space="preserve">1 </v>
      </c>
      <c r="Z89" s="1" t="str">
        <f t="shared" si="37"/>
        <v xml:space="preserve">3 </v>
      </c>
      <c r="AA89" s="1" t="str">
        <f t="shared" si="38"/>
        <v xml:space="preserve">4 </v>
      </c>
    </row>
    <row r="90" spans="2:27" x14ac:dyDescent="0.35">
      <c r="B90" s="29" t="s">
        <v>583</v>
      </c>
      <c r="C90" s="14" t="s">
        <v>584</v>
      </c>
      <c r="D90" s="29" t="str">
        <f t="shared" si="24"/>
        <v>MW3 DESIGN + PARTNERS</v>
      </c>
      <c r="E90" s="6" t="str">
        <f t="shared" si="25"/>
        <v xml:space="preserve">Est‐2014) </v>
      </c>
      <c r="F90" s="6" t="str">
        <f t="shared" si="23"/>
        <v xml:space="preserve">2014) </v>
      </c>
      <c r="G90" s="29" t="str">
        <f t="shared" si="26"/>
        <v>2014</v>
      </c>
      <c r="H90" s="6" t="s">
        <v>1214</v>
      </c>
      <c r="I90" s="29" t="str">
        <f t="shared" si="39"/>
        <v xml:space="preserve">House‐24 (7th Floor), Road‐14, Block‐G, Niketon, Gulshan‐1, Dhaka‐1212 </v>
      </c>
      <c r="J90" s="29" t="str">
        <f t="shared" si="27"/>
        <v>Gulshan‐1</v>
      </c>
      <c r="K90" s="6" t="s">
        <v>1523</v>
      </c>
      <c r="L90" s="29" t="str">
        <f t="shared" si="28"/>
        <v xml:space="preserve">mahtab@mw3.com.bd, mw3designpartners@gmail.com                                  </v>
      </c>
      <c r="M90" s="6" t="str">
        <f t="shared" si="40"/>
        <v xml:space="preserve">Contact: +88‐02‐9840957 </v>
      </c>
      <c r="N90" s="29" t="str">
        <f t="shared" si="41"/>
        <v xml:space="preserve">+88‐02‐9840957 </v>
      </c>
      <c r="O90" s="6" t="s">
        <v>587</v>
      </c>
      <c r="P90" s="29" t="str">
        <f t="shared" si="29"/>
        <v>No Website</v>
      </c>
      <c r="Q90" s="6" t="s">
        <v>588</v>
      </c>
      <c r="R90" s="29" t="str">
        <f t="shared" si="30"/>
        <v xml:space="preserve">Ar. Mahtab Hussain Siddique </v>
      </c>
      <c r="S90" s="29" t="str">
        <f t="shared" si="31"/>
        <v xml:space="preserve"> President &amp; Principal Architect </v>
      </c>
      <c r="T90" s="29" t="str">
        <f t="shared" si="32"/>
        <v>S‐101</v>
      </c>
      <c r="U90" s="7" t="s">
        <v>2191</v>
      </c>
      <c r="V90" s="5" t="str">
        <f t="shared" si="33"/>
        <v xml:space="preserve">IAB Member Architect 10 </v>
      </c>
      <c r="W90" s="5" t="str">
        <f t="shared" si="34"/>
        <v xml:space="preserve">Architectural Graduate 0 </v>
      </c>
      <c r="X90" s="5" t="str">
        <f t="shared" si="35"/>
        <v xml:space="preserve">Total 10 </v>
      </c>
      <c r="Y90" s="1" t="str">
        <f t="shared" si="36"/>
        <v xml:space="preserve">10 </v>
      </c>
      <c r="Z90" s="1" t="str">
        <f t="shared" si="37"/>
        <v xml:space="preserve">0 </v>
      </c>
      <c r="AA90" s="1" t="str">
        <f t="shared" si="38"/>
        <v xml:space="preserve">10 </v>
      </c>
    </row>
    <row r="91" spans="2:27" x14ac:dyDescent="0.35">
      <c r="B91" s="29" t="s">
        <v>590</v>
      </c>
      <c r="C91" s="14" t="s">
        <v>591</v>
      </c>
      <c r="D91" s="29" t="str">
        <f t="shared" si="24"/>
        <v>NAYREET ARCHITECTS</v>
      </c>
      <c r="E91" s="6" t="str">
        <f t="shared" si="25"/>
        <v xml:space="preserve">Est‐2007) </v>
      </c>
      <c r="F91" s="6" t="str">
        <f t="shared" si="23"/>
        <v xml:space="preserve">2007) </v>
      </c>
      <c r="G91" s="29" t="str">
        <f t="shared" si="26"/>
        <v>2007</v>
      </c>
      <c r="H91" s="6" t="s">
        <v>1215</v>
      </c>
      <c r="I91" s="29" t="str">
        <f t="shared" si="39"/>
        <v xml:space="preserve">House‐14, Road‐13/C, Block‐E, Banani, Dhaka‐1213 </v>
      </c>
      <c r="J91" s="29" t="str">
        <f t="shared" si="27"/>
        <v>Banani</v>
      </c>
      <c r="K91" s="6" t="s">
        <v>1524</v>
      </c>
      <c r="L91" s="29" t="str">
        <f t="shared" si="28"/>
        <v xml:space="preserve">nayreet_architects@yahoo.com  </v>
      </c>
      <c r="M91" s="6" t="str">
        <f t="shared" si="40"/>
        <v/>
      </c>
      <c r="N91" s="29" t="str">
        <f>RIGHT(O91,LEN(O91)-FIND("t:",O91,1)-2)</f>
        <v xml:space="preserve">+88‐02‐7913394, 8957701 </v>
      </c>
      <c r="O91" s="6" t="s">
        <v>594</v>
      </c>
      <c r="P91" s="29" t="str">
        <f t="shared" si="29"/>
        <v xml:space="preserve"> www.nayreetarchitects.com                                                           </v>
      </c>
      <c r="Q91" s="6" t="s">
        <v>595</v>
      </c>
      <c r="R91" s="29" t="str">
        <f t="shared" si="30"/>
        <v xml:space="preserve">Ar. Shaila Joarder </v>
      </c>
      <c r="S91" s="29" t="str">
        <f t="shared" si="31"/>
        <v xml:space="preserve"> Managing Partner          </v>
      </c>
      <c r="T91" s="29" t="str">
        <f t="shared" si="32"/>
        <v>J‐013</v>
      </c>
      <c r="U91" s="12" t="s">
        <v>2192</v>
      </c>
      <c r="V91" s="5" t="str">
        <f t="shared" si="33"/>
        <v xml:space="preserve">IAB Member Architect 5 </v>
      </c>
      <c r="W91" s="5" t="str">
        <f t="shared" si="34"/>
        <v xml:space="preserve">Architectural Graduate 18 </v>
      </c>
      <c r="X91" s="5" t="str">
        <f t="shared" si="35"/>
        <v xml:space="preserve">Total 23 </v>
      </c>
      <c r="Y91" s="1" t="str">
        <f t="shared" si="36"/>
        <v xml:space="preserve">5 </v>
      </c>
      <c r="Z91" s="1" t="str">
        <f t="shared" si="37"/>
        <v xml:space="preserve">18 </v>
      </c>
      <c r="AA91" s="1" t="str">
        <f t="shared" si="38"/>
        <v xml:space="preserve">23 </v>
      </c>
    </row>
    <row r="92" spans="2:27" x14ac:dyDescent="0.35">
      <c r="B92" s="29" t="s">
        <v>599</v>
      </c>
      <c r="C92" s="14" t="s">
        <v>600</v>
      </c>
      <c r="D92" s="29" t="str">
        <f t="shared" si="24"/>
        <v xml:space="preserve">NOUVEAU ARCHITECTS. </v>
      </c>
      <c r="E92" s="6" t="str">
        <f t="shared" si="25"/>
        <v xml:space="preserve">Est‐2009) </v>
      </c>
      <c r="F92" s="6" t="str">
        <f t="shared" si="23"/>
        <v xml:space="preserve">2009) </v>
      </c>
      <c r="G92" s="29" t="str">
        <f t="shared" si="26"/>
        <v>2009</v>
      </c>
      <c r="H92" s="6" t="s">
        <v>1216</v>
      </c>
      <c r="I92" s="29" t="str">
        <f t="shared" si="39"/>
        <v xml:space="preserve">House‐F5, Ground Floor, Block‐E, Jakir Hossain Road, Mohammadpur, Dhaka‐1207 </v>
      </c>
      <c r="J92" s="29" t="str">
        <f t="shared" si="27"/>
        <v>Mohammadpur</v>
      </c>
      <c r="K92" s="6" t="s">
        <v>1525</v>
      </c>
      <c r="L92" s="29" t="str">
        <f t="shared" si="28"/>
        <v xml:space="preserve">razaoull@gmail.com                                                                                   </v>
      </c>
      <c r="M92" s="6" t="str">
        <f t="shared" si="40"/>
        <v>Contact: +8801912137212</v>
      </c>
      <c r="N92" s="29" t="str">
        <f t="shared" si="41"/>
        <v>+8801912137212</v>
      </c>
      <c r="O92" s="6" t="s">
        <v>951</v>
      </c>
      <c r="P92" s="29" t="str">
        <f t="shared" si="29"/>
        <v>No Website</v>
      </c>
      <c r="Q92" s="6" t="s">
        <v>603</v>
      </c>
      <c r="R92" s="29" t="str">
        <f t="shared" si="30"/>
        <v xml:space="preserve">Ar. Mohammed Razaoull Karim </v>
      </c>
      <c r="S92" s="29" t="str">
        <f t="shared" si="31"/>
        <v xml:space="preserve"> Proprietor </v>
      </c>
      <c r="T92" s="29" t="str">
        <f t="shared" si="32"/>
        <v>K‐132</v>
      </c>
      <c r="U92" s="7" t="s">
        <v>2193</v>
      </c>
      <c r="V92" s="5" t="str">
        <f t="shared" si="33"/>
        <v xml:space="preserve">IAB Member Architect 5 </v>
      </c>
      <c r="W92" s="5" t="str">
        <f t="shared" si="34"/>
        <v xml:space="preserve">Architectural Graduate </v>
      </c>
      <c r="X92" s="5" t="str">
        <f t="shared" si="35"/>
        <v xml:space="preserve">Total 5 </v>
      </c>
      <c r="Y92" s="1" t="str">
        <f t="shared" si="36"/>
        <v xml:space="preserve">5 </v>
      </c>
      <c r="Z92" s="1" t="str">
        <f t="shared" si="37"/>
        <v/>
      </c>
      <c r="AA92" s="1" t="str">
        <f t="shared" si="38"/>
        <v xml:space="preserve">5 </v>
      </c>
    </row>
    <row r="93" spans="2:27" x14ac:dyDescent="0.35">
      <c r="B93" s="29" t="s">
        <v>605</v>
      </c>
      <c r="C93" s="14" t="s">
        <v>606</v>
      </c>
      <c r="D93" s="29" t="str">
        <f t="shared" si="24"/>
        <v>NAKSHABID ARCHITECTS</v>
      </c>
      <c r="E93" s="6" t="str">
        <f t="shared" si="25"/>
        <v>Est‐2006)</v>
      </c>
      <c r="F93" s="6" t="str">
        <f t="shared" si="23"/>
        <v>2006)</v>
      </c>
      <c r="G93" s="29" t="str">
        <f t="shared" si="26"/>
        <v>2006</v>
      </c>
      <c r="H93" s="6" t="s">
        <v>1217</v>
      </c>
      <c r="I93" s="29" t="str">
        <f t="shared" si="39"/>
        <v>8, Kemal Ataturk Avenue, ABC House (5th Floor), Banani C/A, Dhaka‐1213.</v>
      </c>
      <c r="J93" s="29" t="str">
        <f t="shared" si="27"/>
        <v>Banani C/A</v>
      </c>
      <c r="K93" s="6" t="s">
        <v>1526</v>
      </c>
      <c r="L93" s="29" t="str">
        <f t="shared" si="28"/>
        <v xml:space="preserve">nakshabid@gmail.com                                                           </v>
      </c>
      <c r="M93" s="6" t="str">
        <f t="shared" si="40"/>
        <v>Contact: +88 01819221011, +88 02‐9845080</v>
      </c>
      <c r="N93" s="29" t="str">
        <f t="shared" si="41"/>
        <v>+88 01819221011, +88 02‐9845080</v>
      </c>
      <c r="O93" s="6" t="s">
        <v>609</v>
      </c>
      <c r="P93" s="29" t="str">
        <f t="shared" si="29"/>
        <v>No Website</v>
      </c>
      <c r="Q93" s="6" t="s">
        <v>610</v>
      </c>
      <c r="R93" s="29" t="str">
        <f t="shared" si="30"/>
        <v xml:space="preserve">Ar. Bayejid Mahbub Khondker </v>
      </c>
      <c r="S93" s="29" t="str">
        <f t="shared" si="31"/>
        <v>Principal Architect</v>
      </c>
      <c r="T93" s="29" t="str">
        <f t="shared" si="32"/>
        <v>K‐077</v>
      </c>
      <c r="U93" s="7" t="s">
        <v>2194</v>
      </c>
      <c r="V93" s="5" t="str">
        <f t="shared" si="33"/>
        <v xml:space="preserve">IAB Member Architect 0 </v>
      </c>
      <c r="W93" s="5" t="str">
        <f t="shared" si="34"/>
        <v>Architectural Graduate 0</v>
      </c>
      <c r="X93" s="5" t="str">
        <f t="shared" si="35"/>
        <v xml:space="preserve">Total 0 </v>
      </c>
      <c r="Y93" s="1" t="str">
        <f t="shared" si="36"/>
        <v xml:space="preserve">0 </v>
      </c>
      <c r="Z93" s="1" t="str">
        <f t="shared" si="37"/>
        <v>0</v>
      </c>
      <c r="AA93" s="1" t="str">
        <f t="shared" si="38"/>
        <v xml:space="preserve">0 </v>
      </c>
    </row>
    <row r="94" spans="2:27" x14ac:dyDescent="0.35">
      <c r="B94" s="29" t="s">
        <v>611</v>
      </c>
      <c r="C94" s="14" t="s">
        <v>612</v>
      </c>
      <c r="D94" s="29" t="str">
        <f t="shared" si="24"/>
        <v>OLI MAHMUD ARCHITECTS</v>
      </c>
      <c r="E94" s="6" t="str">
        <f t="shared" si="25"/>
        <v>Est‐2008)</v>
      </c>
      <c r="F94" s="6" t="str">
        <f t="shared" si="23"/>
        <v>2008)</v>
      </c>
      <c r="G94" s="29" t="str">
        <f t="shared" si="26"/>
        <v>2008</v>
      </c>
      <c r="H94" s="6" t="s">
        <v>613</v>
      </c>
      <c r="I94" s="29" t="str">
        <f t="shared" si="39"/>
        <v>170‐171,Elephant Road (B‐1),Hatirpool ,Dhaka 1205</v>
      </c>
      <c r="J94" s="29" t="str">
        <f t="shared" si="27"/>
        <v xml:space="preserve">atirpool </v>
      </c>
      <c r="K94" s="6" t="s">
        <v>1479</v>
      </c>
      <c r="L94" s="29" t="str">
        <f t="shared" si="28"/>
        <v xml:space="preserve">olimahmud@gmail.com   </v>
      </c>
      <c r="M94" s="6" t="str">
        <f t="shared" si="40"/>
        <v/>
      </c>
      <c r="N94" s="29" t="str">
        <f t="shared" ref="N94:N99" si="43">RIGHT(O94,LEN(O94)-FIND("t:",O94,1)-2)</f>
        <v>+88‐02‐9668945</v>
      </c>
      <c r="O94" s="6" t="s">
        <v>615</v>
      </c>
      <c r="P94" s="29" t="str">
        <f t="shared" si="29"/>
        <v xml:space="preserve">www.olimahmud.com                                                                                              </v>
      </c>
      <c r="Q94" s="6" t="s">
        <v>616</v>
      </c>
      <c r="R94" s="29" t="str">
        <f t="shared" si="30"/>
        <v xml:space="preserve">Ar. Oli Mahmud </v>
      </c>
      <c r="S94" s="29" t="str">
        <f t="shared" si="31"/>
        <v>Managing Director</v>
      </c>
      <c r="T94" s="29" t="str">
        <f t="shared" si="32"/>
        <v>M‐059</v>
      </c>
      <c r="U94" s="7" t="s">
        <v>2195</v>
      </c>
      <c r="V94" s="5" t="str">
        <f t="shared" si="33"/>
        <v xml:space="preserve">IAB Member Architect 4 </v>
      </c>
      <c r="W94" s="5" t="str">
        <f t="shared" si="34"/>
        <v xml:space="preserve">Architectural Graduate 3 </v>
      </c>
      <c r="X94" s="5" t="str">
        <f t="shared" si="35"/>
        <v>Total 7</v>
      </c>
      <c r="Y94" s="1" t="str">
        <f t="shared" si="36"/>
        <v xml:space="preserve">4 </v>
      </c>
      <c r="Z94" s="1" t="str">
        <f t="shared" si="37"/>
        <v xml:space="preserve">3 </v>
      </c>
      <c r="AA94" s="1" t="str">
        <f t="shared" si="38"/>
        <v>7</v>
      </c>
    </row>
    <row r="95" spans="2:27" x14ac:dyDescent="0.35">
      <c r="B95" s="29" t="s">
        <v>618</v>
      </c>
      <c r="C95" s="14" t="s">
        <v>619</v>
      </c>
      <c r="D95" s="29" t="str">
        <f t="shared" si="24"/>
        <v>PRACHEE STHAPATI</v>
      </c>
      <c r="E95" s="6" t="str">
        <f t="shared" si="25"/>
        <v xml:space="preserve">Est‐2008) </v>
      </c>
      <c r="F95" s="6" t="str">
        <f t="shared" si="23"/>
        <v xml:space="preserve">2008) </v>
      </c>
      <c r="G95" s="29" t="str">
        <f t="shared" si="26"/>
        <v>2008</v>
      </c>
      <c r="H95" s="6" t="s">
        <v>1218</v>
      </c>
      <c r="I95" s="29" t="str">
        <f t="shared" si="39"/>
        <v xml:space="preserve">Room‐F‐5 (3rd Floor), 113 Lake Circus, Kalabagan, Dhaka‐1205 </v>
      </c>
      <c r="J95" s="29" t="str">
        <f t="shared" si="27"/>
        <v>Kalabagan</v>
      </c>
      <c r="K95" s="6" t="s">
        <v>1527</v>
      </c>
      <c r="L95" s="29" t="str">
        <f t="shared" si="28"/>
        <v xml:space="preserve">saumenhazra@yahoo.com    </v>
      </c>
      <c r="M95" s="6" t="str">
        <f t="shared" si="40"/>
        <v/>
      </c>
      <c r="N95" s="29" t="str">
        <f t="shared" si="43"/>
        <v xml:space="preserve">+88‐02‐9112912, +8801713065657 </v>
      </c>
      <c r="O95" s="6" t="s">
        <v>622</v>
      </c>
      <c r="P95" s="29" t="str">
        <f t="shared" si="29"/>
        <v xml:space="preserve"> www.pracheesthapati.com                                                             </v>
      </c>
      <c r="Q95" s="6" t="s">
        <v>623</v>
      </c>
      <c r="R95" s="29" t="str">
        <f t="shared" si="30"/>
        <v xml:space="preserve">Ar. Saumen Hazra </v>
      </c>
      <c r="S95" s="29" t="str">
        <f t="shared" si="31"/>
        <v xml:space="preserve"> Principal Architect         </v>
      </c>
      <c r="T95" s="29" t="str">
        <f t="shared" si="32"/>
        <v>H‐109</v>
      </c>
      <c r="U95" s="7" t="s">
        <v>85</v>
      </c>
      <c r="V95" s="5" t="str">
        <f t="shared" si="33"/>
        <v xml:space="preserve">IAB Member Architect 1 </v>
      </c>
      <c r="W95" s="5" t="str">
        <f t="shared" si="34"/>
        <v xml:space="preserve">Architectural Graduate 4 </v>
      </c>
      <c r="X95" s="5" t="str">
        <f t="shared" si="35"/>
        <v xml:space="preserve">Total 5 </v>
      </c>
      <c r="Y95" s="1" t="str">
        <f t="shared" si="36"/>
        <v xml:space="preserve">1 </v>
      </c>
      <c r="Z95" s="1" t="str">
        <f t="shared" si="37"/>
        <v xml:space="preserve">4 </v>
      </c>
      <c r="AA95" s="1" t="str">
        <f t="shared" si="38"/>
        <v xml:space="preserve">5 </v>
      </c>
    </row>
    <row r="96" spans="2:27" x14ac:dyDescent="0.35">
      <c r="B96" s="29" t="s">
        <v>624</v>
      </c>
      <c r="C96" s="14" t="s">
        <v>625</v>
      </c>
      <c r="D96" s="29" t="str">
        <f t="shared" si="24"/>
        <v>PROFILE LTD</v>
      </c>
      <c r="E96" s="6" t="str">
        <f t="shared" si="25"/>
        <v xml:space="preserve">Est‐28/8/1996) </v>
      </c>
      <c r="F96" s="6" t="str">
        <f t="shared" si="23"/>
        <v xml:space="preserve">28/8/1996) </v>
      </c>
      <c r="G96" s="29" t="str">
        <f t="shared" si="26"/>
        <v>28/8/1996</v>
      </c>
      <c r="H96" s="6" t="s">
        <v>2275</v>
      </c>
      <c r="I96" s="29" t="str">
        <f t="shared" si="39"/>
        <v xml:space="preserve">House 18, Road 6, Gulshan‐1 , Dhaka 1213. </v>
      </c>
      <c r="J96" s="29" t="str">
        <f t="shared" si="27"/>
        <v xml:space="preserve">Gulshan‐1 </v>
      </c>
      <c r="K96" s="6" t="s">
        <v>1528</v>
      </c>
      <c r="L96" s="29" t="str">
        <f t="shared" si="28"/>
        <v xml:space="preserve">profileltd@gmail.com, info@profilelimited.com    </v>
      </c>
      <c r="M96" s="6" t="str">
        <f t="shared" si="40"/>
        <v/>
      </c>
      <c r="N96" s="29" t="str">
        <f t="shared" si="43"/>
        <v xml:space="preserve">+88‐02‐9854672‐5,8812145,8815034,8816538 Fax: 9855153‐4 </v>
      </c>
      <c r="O96" s="6" t="s">
        <v>628</v>
      </c>
      <c r="P96" s="29" t="str">
        <f t="shared" si="29"/>
        <v xml:space="preserve"> www.profilelimited.com                </v>
      </c>
      <c r="Q96" s="6" t="s">
        <v>629</v>
      </c>
      <c r="R96" s="29" t="str">
        <f t="shared" si="30"/>
        <v>Ar. Md. Abdus Salam</v>
      </c>
      <c r="S96" s="29" t="str">
        <f t="shared" si="31"/>
        <v xml:space="preserve"> Managing Director        </v>
      </c>
      <c r="T96" s="29" t="str">
        <f t="shared" si="32"/>
        <v>S‐047</v>
      </c>
      <c r="U96" s="7" t="s">
        <v>2196</v>
      </c>
      <c r="V96" s="5" t="str">
        <f t="shared" si="33"/>
        <v xml:space="preserve">IAB Member Architect 21 </v>
      </c>
      <c r="W96" s="5" t="str">
        <f t="shared" si="34"/>
        <v xml:space="preserve">Architectural Graduate 46 </v>
      </c>
      <c r="X96" s="5" t="str">
        <f t="shared" si="35"/>
        <v xml:space="preserve">Total 67 </v>
      </c>
      <c r="Y96" s="1" t="str">
        <f t="shared" si="36"/>
        <v xml:space="preserve">21 </v>
      </c>
      <c r="Z96" s="1" t="str">
        <f t="shared" si="37"/>
        <v xml:space="preserve">46 </v>
      </c>
      <c r="AA96" s="1" t="str">
        <f t="shared" si="38"/>
        <v xml:space="preserve">67 </v>
      </c>
    </row>
    <row r="97" spans="2:27" x14ac:dyDescent="0.35">
      <c r="B97" s="29" t="s">
        <v>631</v>
      </c>
      <c r="C97" s="14" t="s">
        <v>632</v>
      </c>
      <c r="D97" s="29" t="str">
        <f t="shared" si="24"/>
        <v>PROKALPA UPODESHTA LTD</v>
      </c>
      <c r="E97" s="6" t="str">
        <f t="shared" si="25"/>
        <v xml:space="preserve">Est‐8/11/1984) </v>
      </c>
      <c r="F97" s="6" t="str">
        <f t="shared" si="23"/>
        <v xml:space="preserve">8/11/1984) </v>
      </c>
      <c r="G97" s="29" t="str">
        <f t="shared" si="26"/>
        <v>8/11/1984</v>
      </c>
      <c r="H97" s="6" t="s">
        <v>1219</v>
      </c>
      <c r="I97" s="29" t="str">
        <f t="shared" si="39"/>
        <v xml:space="preserve">House 2/16 (5th &amp; 6th Fl), Block B, Lalmatia, Dhaka‐1207. </v>
      </c>
      <c r="J97" s="29" t="str">
        <f t="shared" si="27"/>
        <v>Lalmatia</v>
      </c>
      <c r="K97" s="6" t="s">
        <v>1529</v>
      </c>
      <c r="L97" s="29" t="str">
        <f t="shared" si="28"/>
        <v xml:space="preserve">info@pulbd.com  </v>
      </c>
      <c r="M97" s="6" t="str">
        <f t="shared" si="40"/>
        <v/>
      </c>
      <c r="N97" s="29" t="str">
        <f t="shared" si="43"/>
        <v xml:space="preserve">+88‐02‐9117689, 9126909 </v>
      </c>
      <c r="O97" s="6" t="s">
        <v>635</v>
      </c>
      <c r="P97" s="29" t="str">
        <f t="shared" si="29"/>
        <v xml:space="preserve"> www.pulbd.com                                                                                             </v>
      </c>
      <c r="Q97" s="6" t="s">
        <v>636</v>
      </c>
      <c r="R97" s="29" t="str">
        <f t="shared" si="30"/>
        <v xml:space="preserve">Ar. Shahidul Hasan Azad </v>
      </c>
      <c r="S97" s="29" t="str">
        <f t="shared" si="31"/>
        <v xml:space="preserve"> Managing Director        </v>
      </c>
      <c r="T97" s="29" t="str">
        <f t="shared" si="32"/>
        <v>H‐045</v>
      </c>
      <c r="U97" s="12" t="s">
        <v>2197</v>
      </c>
      <c r="V97" s="5" t="str">
        <f t="shared" si="33"/>
        <v xml:space="preserve">IAB Member Architect 3 </v>
      </c>
      <c r="W97" s="5" t="str">
        <f t="shared" si="34"/>
        <v xml:space="preserve">Architectural Graduate 57 </v>
      </c>
      <c r="X97" s="5" t="str">
        <f t="shared" si="35"/>
        <v xml:space="preserve">Total 60 </v>
      </c>
      <c r="Y97" s="1" t="str">
        <f t="shared" si="36"/>
        <v xml:space="preserve">3 </v>
      </c>
      <c r="Z97" s="1" t="str">
        <f t="shared" si="37"/>
        <v xml:space="preserve">57 </v>
      </c>
      <c r="AA97" s="1" t="str">
        <f t="shared" si="38"/>
        <v xml:space="preserve">60 </v>
      </c>
    </row>
    <row r="98" spans="2:27" x14ac:dyDescent="0.35">
      <c r="B98" s="29" t="s">
        <v>640</v>
      </c>
      <c r="C98" s="14" t="s">
        <v>641</v>
      </c>
      <c r="D98" s="29" t="str">
        <f t="shared" si="24"/>
        <v>PRONAYON</v>
      </c>
      <c r="E98" s="6" t="str">
        <f t="shared" si="25"/>
        <v xml:space="preserve">Est‐1990) </v>
      </c>
      <c r="F98" s="6" t="str">
        <f t="shared" si="23"/>
        <v xml:space="preserve">1990) </v>
      </c>
      <c r="G98" s="29" t="str">
        <f t="shared" si="26"/>
        <v>1990</v>
      </c>
      <c r="H98" s="6" t="s">
        <v>1220</v>
      </c>
      <c r="I98" s="29" t="str">
        <f t="shared" si="39"/>
        <v xml:space="preserve">Comm.Court(3rd Floor), 95 Agrabad C/A, Chittagong </v>
      </c>
      <c r="J98" s="29" t="str">
        <f t="shared" si="27"/>
        <v>95 Agrabad C/A</v>
      </c>
      <c r="K98" s="6" t="s">
        <v>1530</v>
      </c>
      <c r="L98" s="29" t="str">
        <f t="shared" si="28"/>
        <v xml:space="preserve">pronayon@capcobd.com , shakoor_sohail@yahoo.com  </v>
      </c>
      <c r="M98" s="6" t="str">
        <f t="shared" si="40"/>
        <v/>
      </c>
      <c r="N98" s="29" t="str">
        <f t="shared" si="43"/>
        <v xml:space="preserve">031‐716066 </v>
      </c>
      <c r="O98" s="6" t="s">
        <v>644</v>
      </c>
      <c r="P98" s="29" t="str">
        <f t="shared" si="29"/>
        <v xml:space="preserve"> www.pronayon.com                                                                                                                  </v>
      </c>
      <c r="Q98" s="6" t="s">
        <v>645</v>
      </c>
      <c r="R98" s="29" t="str">
        <f t="shared" si="30"/>
        <v xml:space="preserve">Ar. Sohail M Shakoor </v>
      </c>
      <c r="S98" s="29" t="str">
        <f t="shared" si="31"/>
        <v xml:space="preserve"> Principal </v>
      </c>
      <c r="T98" s="29" t="str">
        <f t="shared" si="32"/>
        <v>S‐021</v>
      </c>
      <c r="U98" s="12" t="s">
        <v>2198</v>
      </c>
      <c r="V98" s="5" t="str">
        <f t="shared" si="33"/>
        <v xml:space="preserve">IAB Member Architect 7 </v>
      </c>
      <c r="W98" s="5" t="str">
        <f t="shared" si="34"/>
        <v xml:space="preserve">Architectural Graduate 23 </v>
      </c>
      <c r="X98" s="5" t="str">
        <f t="shared" si="35"/>
        <v xml:space="preserve">Total 30 </v>
      </c>
      <c r="Y98" s="1" t="str">
        <f t="shared" si="36"/>
        <v xml:space="preserve">7 </v>
      </c>
      <c r="Z98" s="1" t="str">
        <f t="shared" si="37"/>
        <v xml:space="preserve">23 </v>
      </c>
      <c r="AA98" s="1" t="str">
        <f t="shared" si="38"/>
        <v xml:space="preserve">30 </v>
      </c>
    </row>
    <row r="99" spans="2:27" x14ac:dyDescent="0.35">
      <c r="B99" s="29" t="s">
        <v>649</v>
      </c>
      <c r="C99" s="14" t="s">
        <v>650</v>
      </c>
      <c r="D99" s="29" t="str">
        <f t="shared" si="24"/>
        <v>REGIONAL ARCHITECTS</v>
      </c>
      <c r="E99" s="6" t="str">
        <f t="shared" si="25"/>
        <v xml:space="preserve">Est‐2013) </v>
      </c>
      <c r="F99" s="6" t="str">
        <f t="shared" si="23"/>
        <v xml:space="preserve">2013) </v>
      </c>
      <c r="G99" s="29" t="str">
        <f t="shared" si="26"/>
        <v>2013</v>
      </c>
      <c r="H99" s="6" t="s">
        <v>1221</v>
      </c>
      <c r="I99" s="29" t="str">
        <f t="shared" si="39"/>
        <v xml:space="preserve">House 112, Road‐06, Mohakhali, New DOHS, Dhaka‐1206 </v>
      </c>
      <c r="J99" s="29" t="str">
        <f t="shared" si="27"/>
        <v>New DOHS</v>
      </c>
      <c r="K99" s="6" t="s">
        <v>1531</v>
      </c>
      <c r="L99" s="29" t="str">
        <f t="shared" si="28"/>
        <v xml:space="preserve">regional_architects@yahoo.com                                                                                  </v>
      </c>
      <c r="M99" s="6" t="str">
        <f t="shared" si="40"/>
        <v>Contact:</v>
      </c>
      <c r="N99" s="29" t="e">
        <f t="shared" si="43"/>
        <v>#VALUE!</v>
      </c>
      <c r="O99" s="6" t="s">
        <v>947</v>
      </c>
      <c r="P99" s="29" t="str">
        <f t="shared" si="29"/>
        <v>No Website</v>
      </c>
      <c r="Q99" s="6" t="s">
        <v>654</v>
      </c>
      <c r="R99" s="29" t="str">
        <f t="shared" si="30"/>
        <v xml:space="preserve">Ar. Md. Mobinul Alam </v>
      </c>
      <c r="S99" s="29" t="str">
        <f t="shared" si="31"/>
        <v xml:space="preserve"> Partner</v>
      </c>
      <c r="T99" s="29" t="str">
        <f t="shared" si="32"/>
        <v>A‐116</v>
      </c>
      <c r="U99" s="9" t="s">
        <v>2160</v>
      </c>
      <c r="V99" s="5" t="str">
        <f t="shared" si="33"/>
        <v xml:space="preserve">IAB Member Architect 2 </v>
      </c>
      <c r="W99" s="5" t="str">
        <f t="shared" si="34"/>
        <v xml:space="preserve">Architectural Graduate 0 </v>
      </c>
      <c r="X99" s="5" t="str">
        <f t="shared" si="35"/>
        <v xml:space="preserve">Total 2 </v>
      </c>
      <c r="Y99" s="1" t="str">
        <f t="shared" si="36"/>
        <v xml:space="preserve">2 </v>
      </c>
      <c r="Z99" s="1" t="str">
        <f t="shared" si="37"/>
        <v xml:space="preserve">0 </v>
      </c>
      <c r="AA99" s="1" t="str">
        <f t="shared" si="38"/>
        <v xml:space="preserve">2 </v>
      </c>
    </row>
    <row r="100" spans="2:27" x14ac:dyDescent="0.35">
      <c r="B100" s="29" t="s">
        <v>656</v>
      </c>
      <c r="C100" s="14" t="s">
        <v>657</v>
      </c>
      <c r="D100" s="29" t="str">
        <f t="shared" si="24"/>
        <v>RIDDHI ARCHITECTS</v>
      </c>
      <c r="E100" s="6" t="str">
        <f t="shared" si="25"/>
        <v xml:space="preserve">Est‐2008) </v>
      </c>
      <c r="F100" s="6" t="str">
        <f t="shared" si="23"/>
        <v xml:space="preserve">2008) </v>
      </c>
      <c r="G100" s="29" t="str">
        <f t="shared" si="26"/>
        <v>2008</v>
      </c>
      <c r="H100" s="6" t="s">
        <v>1222</v>
      </c>
      <c r="I100" s="29" t="str">
        <f t="shared" si="39"/>
        <v xml:space="preserve">8/44 Eastern Plaza (7th Floor), Sonargaon Road, Dhaka‐1205 </v>
      </c>
      <c r="J100" s="29" t="str">
        <f t="shared" si="27"/>
        <v>Sonargaon Road</v>
      </c>
      <c r="K100" s="6" t="s">
        <v>1532</v>
      </c>
      <c r="L100" s="29" t="str">
        <f t="shared" si="28"/>
        <v xml:space="preserve">riddhi.arch@gmail.com                                                                                                    </v>
      </c>
      <c r="M100" s="6" t="str">
        <f t="shared" si="40"/>
        <v xml:space="preserve">Contact: +88‐02‐8626480 </v>
      </c>
      <c r="N100" s="29" t="str">
        <f t="shared" si="41"/>
        <v xml:space="preserve">+88‐02‐8626480 </v>
      </c>
      <c r="O100" s="6" t="s">
        <v>194</v>
      </c>
      <c r="P100" s="29" t="str">
        <f t="shared" si="29"/>
        <v>No Website</v>
      </c>
      <c r="Q100" s="6" t="s">
        <v>660</v>
      </c>
      <c r="R100" s="29" t="str">
        <f t="shared" si="30"/>
        <v xml:space="preserve">Ar. Abu Hena Md. Zia Uddin </v>
      </c>
      <c r="S100" s="29" t="str">
        <f t="shared" si="31"/>
        <v xml:space="preserve"> Proprietor  &amp; Managing Partner       </v>
      </c>
      <c r="T100" s="29" t="str">
        <f t="shared" si="32"/>
        <v>U‐005</v>
      </c>
      <c r="U100" s="7" t="s">
        <v>2199</v>
      </c>
      <c r="V100" s="5" t="str">
        <f t="shared" si="33"/>
        <v xml:space="preserve">IAB Member Architect 6 </v>
      </c>
      <c r="W100" s="5" t="str">
        <f t="shared" si="34"/>
        <v xml:space="preserve">Architectural Graduate 4 </v>
      </c>
      <c r="X100" s="5" t="str">
        <f t="shared" si="35"/>
        <v xml:space="preserve">Total 10 </v>
      </c>
      <c r="Y100" s="1" t="str">
        <f t="shared" si="36"/>
        <v xml:space="preserve">6 </v>
      </c>
      <c r="Z100" s="1" t="str">
        <f t="shared" si="37"/>
        <v xml:space="preserve">4 </v>
      </c>
      <c r="AA100" s="1" t="str">
        <f t="shared" si="38"/>
        <v xml:space="preserve">10 </v>
      </c>
    </row>
    <row r="101" spans="2:27" x14ac:dyDescent="0.35">
      <c r="B101" s="29" t="s">
        <v>662</v>
      </c>
      <c r="C101" s="14" t="s">
        <v>663</v>
      </c>
      <c r="D101" s="29" t="str">
        <f t="shared" si="24"/>
        <v>RIVNAT ARCHITECTS</v>
      </c>
      <c r="E101" s="6" t="str">
        <f t="shared" si="25"/>
        <v xml:space="preserve">Est‐2006) </v>
      </c>
      <c r="F101" s="6" t="str">
        <f t="shared" si="23"/>
        <v xml:space="preserve">2006) </v>
      </c>
      <c r="G101" s="29" t="str">
        <f t="shared" si="26"/>
        <v>2006</v>
      </c>
      <c r="H101" s="6" t="s">
        <v>1223</v>
      </c>
      <c r="I101" s="29" t="str">
        <f t="shared" si="39"/>
        <v xml:space="preserve">56, Lake Circus, Kalabagan (2nd floor), West Panthapath, Dhaka‐1205 </v>
      </c>
      <c r="J101" s="29" t="str">
        <f t="shared" si="27"/>
        <v>West Panthapath</v>
      </c>
      <c r="K101" s="6" t="s">
        <v>1533</v>
      </c>
      <c r="L101" s="29" t="str">
        <f t="shared" si="28"/>
        <v xml:space="preserve">rivnat360@gmail.com                                                                                                       </v>
      </c>
      <c r="M101" s="6" t="str">
        <f t="shared" si="40"/>
        <v xml:space="preserve">Contact: +88‐02‐9127032 </v>
      </c>
      <c r="N101" s="29" t="str">
        <f t="shared" si="41"/>
        <v xml:space="preserve">+88‐02‐9127032 </v>
      </c>
      <c r="O101" s="6" t="s">
        <v>947</v>
      </c>
      <c r="P101" s="29" t="str">
        <f t="shared" si="29"/>
        <v>No Website</v>
      </c>
      <c r="Q101" s="6" t="s">
        <v>666</v>
      </c>
      <c r="R101" s="29" t="str">
        <f t="shared" si="30"/>
        <v xml:space="preserve">Ar. Shakhawat Tanvir Hossain </v>
      </c>
      <c r="S101" s="29" t="str">
        <f t="shared" si="31"/>
        <v xml:space="preserve"> Principal Architect</v>
      </c>
      <c r="T101" s="29" t="str">
        <f t="shared" si="32"/>
        <v>H‐107</v>
      </c>
      <c r="U101" s="7" t="s">
        <v>2178</v>
      </c>
      <c r="V101" s="5" t="str">
        <f t="shared" si="33"/>
        <v xml:space="preserve">IAB Member Architect 1 </v>
      </c>
      <c r="W101" s="5" t="str">
        <f t="shared" si="34"/>
        <v xml:space="preserve">Architectural Graduate 2 </v>
      </c>
      <c r="X101" s="5" t="str">
        <f t="shared" si="35"/>
        <v xml:space="preserve">Total 3 </v>
      </c>
      <c r="Y101" s="1" t="str">
        <f t="shared" si="36"/>
        <v xml:space="preserve">1 </v>
      </c>
      <c r="Z101" s="1" t="str">
        <f t="shared" si="37"/>
        <v xml:space="preserve">2 </v>
      </c>
      <c r="AA101" s="1" t="str">
        <f t="shared" si="38"/>
        <v xml:space="preserve">3 </v>
      </c>
    </row>
    <row r="102" spans="2:27" x14ac:dyDescent="0.35">
      <c r="B102" s="29" t="s">
        <v>667</v>
      </c>
      <c r="C102" s="14" t="s">
        <v>668</v>
      </c>
      <c r="D102" s="29" t="str">
        <f t="shared" si="24"/>
        <v>RACHONA CONSULTANTS</v>
      </c>
      <c r="E102" s="6" t="str">
        <f t="shared" si="25"/>
        <v xml:space="preserve">Est‐1997) </v>
      </c>
      <c r="F102" s="6" t="str">
        <f t="shared" si="23"/>
        <v xml:space="preserve">1997) </v>
      </c>
      <c r="G102" s="29" t="str">
        <f t="shared" si="26"/>
        <v>1997</v>
      </c>
      <c r="H102" s="6" t="s">
        <v>1224</v>
      </c>
      <c r="I102" s="29" t="str">
        <f t="shared" si="39"/>
        <v xml:space="preserve">House‐44 (2nd Floor), Road‐15, Block‐D, Banani, Dhaka‐1213 </v>
      </c>
      <c r="J102" s="29" t="str">
        <f t="shared" si="27"/>
        <v>Banani</v>
      </c>
      <c r="K102" s="6" t="s">
        <v>1534</v>
      </c>
      <c r="L102" s="29" t="str">
        <f t="shared" si="28"/>
        <v xml:space="preserve">rachona@gmail.com                                                                         </v>
      </c>
      <c r="M102" s="6" t="str">
        <f t="shared" si="40"/>
        <v xml:space="preserve">Contact: +88‐02‐9820896, +8801713017973 </v>
      </c>
      <c r="N102" s="29" t="str">
        <f t="shared" si="41"/>
        <v xml:space="preserve">+88‐02‐9820896, +8801713017973 </v>
      </c>
      <c r="O102" s="6" t="s">
        <v>947</v>
      </c>
      <c r="P102" s="29" t="str">
        <f t="shared" si="29"/>
        <v>No Website</v>
      </c>
      <c r="Q102" s="6" t="s">
        <v>671</v>
      </c>
      <c r="R102" s="29" t="str">
        <f t="shared" si="30"/>
        <v xml:space="preserve">Ar. Riad Rouf </v>
      </c>
      <c r="S102" s="29" t="str">
        <f t="shared" si="31"/>
        <v xml:space="preserve"> Principal Architect                  </v>
      </c>
      <c r="T102" s="29" t="str">
        <f t="shared" si="32"/>
        <v>R‐061</v>
      </c>
      <c r="U102" s="7" t="s">
        <v>8</v>
      </c>
      <c r="V102" s="5" t="str">
        <f t="shared" si="33"/>
        <v xml:space="preserve">IAB Member Architect 3 </v>
      </c>
      <c r="W102" s="5" t="str">
        <f t="shared" si="34"/>
        <v xml:space="preserve">Architectural Graduate 2 </v>
      </c>
      <c r="X102" s="5" t="str">
        <f t="shared" si="35"/>
        <v xml:space="preserve">Total 5 </v>
      </c>
      <c r="Y102" s="1" t="str">
        <f t="shared" si="36"/>
        <v xml:space="preserve">3 </v>
      </c>
      <c r="Z102" s="1" t="str">
        <f t="shared" si="37"/>
        <v xml:space="preserve">2 </v>
      </c>
      <c r="AA102" s="1" t="str">
        <f t="shared" si="38"/>
        <v xml:space="preserve">5 </v>
      </c>
    </row>
    <row r="103" spans="2:27" x14ac:dyDescent="0.35">
      <c r="B103" s="29" t="s">
        <v>672</v>
      </c>
      <c r="C103" s="14" t="s">
        <v>673</v>
      </c>
      <c r="D103" s="29" t="str">
        <f t="shared" si="24"/>
        <v>REINCARNATION</v>
      </c>
      <c r="E103" s="6" t="str">
        <f t="shared" si="25"/>
        <v xml:space="preserve">Est‐2010) </v>
      </c>
      <c r="F103" s="6" t="str">
        <f t="shared" si="23"/>
        <v xml:space="preserve">2010) </v>
      </c>
      <c r="G103" s="29" t="str">
        <f t="shared" si="26"/>
        <v>2010</v>
      </c>
      <c r="H103" s="6" t="s">
        <v>1225</v>
      </c>
      <c r="I103" s="29" t="str">
        <f t="shared" si="39"/>
        <v xml:space="preserve">Apt‐5, House‐3, Road‐7, Block‐C, Niketon, Gulshan‐1, Dhaka‐1212 </v>
      </c>
      <c r="J103" s="29" t="str">
        <f t="shared" si="27"/>
        <v>Gulshan‐1</v>
      </c>
      <c r="K103" s="6" t="s">
        <v>1535</v>
      </c>
      <c r="L103" s="29" t="str">
        <f t="shared" si="28"/>
        <v xml:space="preserve">reincarnationbd@yahoo.com     </v>
      </c>
      <c r="M103" s="6" t="str">
        <f t="shared" si="40"/>
        <v/>
      </c>
      <c r="N103" s="29" t="str">
        <f>RIGHT(O103,LEN(O103)-FIND("t:",O103,1)-2)</f>
        <v xml:space="preserve">+88‐02‐9854352 </v>
      </c>
      <c r="O103" s="6" t="s">
        <v>676</v>
      </c>
      <c r="P103" s="29" t="str">
        <f t="shared" si="29"/>
        <v xml:space="preserve"> www.reincarnation‐bd.com                                                                            </v>
      </c>
      <c r="Q103" s="6" t="s">
        <v>677</v>
      </c>
      <c r="R103" s="29" t="str">
        <f t="shared" si="30"/>
        <v xml:space="preserve">Ar. Khandoker Abdal Hossain </v>
      </c>
      <c r="S103" s="29" t="str">
        <f t="shared" si="31"/>
        <v xml:space="preserve"> Principal Architect  &amp; Partner         </v>
      </c>
      <c r="T103" s="29" t="str">
        <f t="shared" si="32"/>
        <v>H‐133</v>
      </c>
      <c r="U103" s="7" t="s">
        <v>2200</v>
      </c>
      <c r="V103" s="5" t="str">
        <f t="shared" si="33"/>
        <v xml:space="preserve">IAB Member Architect 6 </v>
      </c>
      <c r="W103" s="5" t="str">
        <f t="shared" si="34"/>
        <v xml:space="preserve">Architectural Graduate 5 </v>
      </c>
      <c r="X103" s="5" t="str">
        <f t="shared" si="35"/>
        <v xml:space="preserve">Total 11 </v>
      </c>
      <c r="Y103" s="1" t="str">
        <f t="shared" si="36"/>
        <v xml:space="preserve">6 </v>
      </c>
      <c r="Z103" s="1" t="str">
        <f t="shared" si="37"/>
        <v xml:space="preserve">5 </v>
      </c>
      <c r="AA103" s="1" t="str">
        <f t="shared" si="38"/>
        <v xml:space="preserve">11 </v>
      </c>
    </row>
    <row r="104" spans="2:27" x14ac:dyDescent="0.35">
      <c r="B104" s="29" t="s">
        <v>679</v>
      </c>
      <c r="C104" s="14" t="s">
        <v>680</v>
      </c>
      <c r="D104" s="29" t="str">
        <f t="shared" si="24"/>
        <v>ROOFLINERS_STUDIO OF ARCHITECTURE</v>
      </c>
      <c r="E104" s="6" t="str">
        <f t="shared" si="25"/>
        <v xml:space="preserve">Est‐2012) </v>
      </c>
      <c r="F104" s="6" t="str">
        <f t="shared" si="23"/>
        <v xml:space="preserve">2012) </v>
      </c>
      <c r="G104" s="29" t="str">
        <f t="shared" si="26"/>
        <v>2012</v>
      </c>
      <c r="H104" s="6" t="s">
        <v>1226</v>
      </c>
      <c r="I104" s="29" t="str">
        <f t="shared" si="39"/>
        <v xml:space="preserve">Flat‐C1, House‐277, Road‐01, Baitul Aman Housing Society, Adabor, Mohammadpur, Dhaka‐1207 </v>
      </c>
      <c r="J104" s="29" t="str">
        <f t="shared" si="27"/>
        <v>Mohammadpur</v>
      </c>
      <c r="K104" s="6" t="s">
        <v>1536</v>
      </c>
      <c r="L104" s="29" t="str">
        <f t="shared" si="28"/>
        <v xml:space="preserve">contact@roofliners.org, roofliners.bd@gmail.com                  </v>
      </c>
      <c r="M104" s="6" t="str">
        <f t="shared" si="40"/>
        <v xml:space="preserve">Contact: +8801706602332, +8801815007774 </v>
      </c>
      <c r="N104" s="29" t="str">
        <f t="shared" si="41"/>
        <v xml:space="preserve">+8801706602332, +8801815007774 </v>
      </c>
      <c r="O104" s="6" t="s">
        <v>683</v>
      </c>
      <c r="P104" s="29" t="str">
        <f t="shared" si="29"/>
        <v>No Website</v>
      </c>
      <c r="Q104" s="6" t="s">
        <v>684</v>
      </c>
      <c r="R104" s="29" t="str">
        <f t="shared" si="30"/>
        <v xml:space="preserve">Ar. Sarawat Iqbal </v>
      </c>
      <c r="S104" s="29" t="str">
        <f t="shared" si="31"/>
        <v xml:space="preserve">  Architect Partner           </v>
      </c>
      <c r="T104" s="29" t="str">
        <f t="shared" si="32"/>
        <v>I‐091</v>
      </c>
      <c r="U104" s="12" t="s">
        <v>2201</v>
      </c>
      <c r="V104" s="5" t="str">
        <f t="shared" si="33"/>
        <v xml:space="preserve">IAB Member Architect 5 </v>
      </c>
      <c r="W104" s="5" t="str">
        <f t="shared" si="34"/>
        <v xml:space="preserve">Architectural Graduate 6 </v>
      </c>
      <c r="X104" s="5" t="str">
        <f t="shared" si="35"/>
        <v xml:space="preserve">Total 11 </v>
      </c>
      <c r="Y104" s="1" t="str">
        <f t="shared" si="36"/>
        <v xml:space="preserve">5 </v>
      </c>
      <c r="Z104" s="1" t="str">
        <f t="shared" si="37"/>
        <v xml:space="preserve">6 </v>
      </c>
      <c r="AA104" s="1" t="str">
        <f t="shared" si="38"/>
        <v xml:space="preserve">11 </v>
      </c>
    </row>
    <row r="105" spans="2:27" x14ac:dyDescent="0.35">
      <c r="B105" s="29" t="s">
        <v>687</v>
      </c>
      <c r="C105" s="14" t="s">
        <v>688</v>
      </c>
      <c r="D105" s="29" t="str">
        <f t="shared" si="24"/>
        <v>ROSEBUD CONSULTANTS LTD</v>
      </c>
      <c r="E105" s="6" t="str">
        <f t="shared" si="25"/>
        <v xml:space="preserve">Est‐1995) </v>
      </c>
      <c r="F105" s="6" t="str">
        <f t="shared" si="23"/>
        <v xml:space="preserve">1995) </v>
      </c>
      <c r="G105" s="29" t="str">
        <f t="shared" si="26"/>
        <v>1995</v>
      </c>
      <c r="H105" s="6" t="s">
        <v>1227</v>
      </c>
      <c r="I105" s="29" t="str">
        <f t="shared" si="39"/>
        <v xml:space="preserve">14, Bijoy Nagar, 3rd Floor, Dhaka‐1000 </v>
      </c>
      <c r="J105" s="29" t="str">
        <f t="shared" si="27"/>
        <v>3rd Floor</v>
      </c>
      <c r="K105" s="6" t="s">
        <v>1537</v>
      </c>
      <c r="L105" s="29" t="str">
        <f t="shared" si="28"/>
        <v xml:space="preserve">rosebudcon@gmail.com                                                                   </v>
      </c>
      <c r="M105" s="6" t="str">
        <f t="shared" si="40"/>
        <v xml:space="preserve">Contact: +88‐02‐9334169, +88‐02‐9354491 </v>
      </c>
      <c r="N105" s="29" t="str">
        <f t="shared" si="41"/>
        <v xml:space="preserve">+88‐02‐9334169, +88‐02‐9354491 </v>
      </c>
      <c r="O105" s="6" t="s">
        <v>947</v>
      </c>
      <c r="P105" s="29" t="str">
        <f t="shared" si="29"/>
        <v>No Website</v>
      </c>
      <c r="Q105" s="6" t="s">
        <v>691</v>
      </c>
      <c r="R105" s="29" t="str">
        <f t="shared" si="30"/>
        <v xml:space="preserve">Ar. A.K.M. Quamrul Hasan </v>
      </c>
      <c r="S105" s="29" t="str">
        <f t="shared" si="31"/>
        <v xml:space="preserve"> Managing Director   </v>
      </c>
      <c r="T105" s="29" t="str">
        <f t="shared" si="32"/>
        <v>H‐071</v>
      </c>
      <c r="U105" s="7" t="s">
        <v>116</v>
      </c>
      <c r="V105" s="5" t="str">
        <f t="shared" si="33"/>
        <v xml:space="preserve">IAB Member Architect 1 </v>
      </c>
      <c r="W105" s="5" t="str">
        <f t="shared" si="34"/>
        <v xml:space="preserve">Architectural Graduate 0 </v>
      </c>
      <c r="X105" s="5" t="str">
        <f t="shared" si="35"/>
        <v xml:space="preserve">Total 1 </v>
      </c>
      <c r="Y105" s="1" t="str">
        <f t="shared" si="36"/>
        <v xml:space="preserve">1 </v>
      </c>
      <c r="Z105" s="1" t="str">
        <f t="shared" si="37"/>
        <v xml:space="preserve">0 </v>
      </c>
      <c r="AA105" s="1" t="str">
        <f t="shared" si="38"/>
        <v xml:space="preserve">1 </v>
      </c>
    </row>
    <row r="106" spans="2:27" x14ac:dyDescent="0.35">
      <c r="B106" s="29" t="s">
        <v>692</v>
      </c>
      <c r="C106" s="14" t="s">
        <v>693</v>
      </c>
      <c r="D106" s="29" t="str">
        <f t="shared" si="24"/>
        <v>River &amp; Rain Ltd.</v>
      </c>
      <c r="E106" s="6" t="str">
        <f t="shared" si="25"/>
        <v>Est‐2015)</v>
      </c>
      <c r="F106" s="6" t="str">
        <f t="shared" si="23"/>
        <v>2015)</v>
      </c>
      <c r="G106" s="29" t="str">
        <f t="shared" si="26"/>
        <v>2015</v>
      </c>
      <c r="H106" s="6" t="s">
        <v>1228</v>
      </c>
      <c r="I106" s="29" t="str">
        <f t="shared" si="39"/>
        <v>H‐100B, Road‐6A, Banani DOHS, Banani, Dhaka‐1206</v>
      </c>
      <c r="J106" s="29" t="str">
        <f t="shared" si="27"/>
        <v>Banani</v>
      </c>
      <c r="K106" s="6" t="s">
        <v>1538</v>
      </c>
      <c r="L106" s="29" t="str">
        <f t="shared" si="28"/>
        <v xml:space="preserve">riverandraininfo@gmail.com </v>
      </c>
      <c r="M106" s="6" t="str">
        <f t="shared" si="40"/>
        <v xml:space="preserve">Contact: +88 01734017695  +88 01746506316  </v>
      </c>
      <c r="N106" s="29" t="str">
        <f t="shared" si="41"/>
        <v xml:space="preserve">+88 01734017695  +88 01746506316  </v>
      </c>
      <c r="O106" s="6" t="s">
        <v>696</v>
      </c>
      <c r="P106" s="29" t="str">
        <f t="shared" si="29"/>
        <v>No Website</v>
      </c>
      <c r="Q106" s="6" t="s">
        <v>697</v>
      </c>
      <c r="R106" s="29" t="str">
        <f t="shared" si="30"/>
        <v xml:space="preserve">Ar. Kazi Fida Islam </v>
      </c>
      <c r="S106" s="29" t="str">
        <f t="shared" si="31"/>
        <v>Principal Architect</v>
      </c>
      <c r="T106" s="29" t="str">
        <f t="shared" si="32"/>
        <v>I‐060</v>
      </c>
      <c r="U106" s="7" t="s">
        <v>2202</v>
      </c>
      <c r="V106" s="5" t="str">
        <f t="shared" si="33"/>
        <v xml:space="preserve">IAB Member Architect 0 </v>
      </c>
      <c r="W106" s="5" t="str">
        <f t="shared" si="34"/>
        <v xml:space="preserve">Architectural Graduate 0 </v>
      </c>
      <c r="X106" s="5" t="str">
        <f t="shared" si="35"/>
        <v xml:space="preserve">Total 1 </v>
      </c>
      <c r="Y106" s="1" t="str">
        <f t="shared" si="36"/>
        <v xml:space="preserve">0 </v>
      </c>
      <c r="Z106" s="1" t="str">
        <f t="shared" si="37"/>
        <v xml:space="preserve">0 </v>
      </c>
      <c r="AA106" s="1" t="str">
        <f t="shared" si="38"/>
        <v xml:space="preserve">1 </v>
      </c>
    </row>
    <row r="107" spans="2:27" x14ac:dyDescent="0.35">
      <c r="B107" s="29" t="s">
        <v>698</v>
      </c>
      <c r="C107" s="14" t="s">
        <v>699</v>
      </c>
      <c r="D107" s="29" t="str">
        <f t="shared" si="24"/>
        <v>SAIUJ CONSULTANTS</v>
      </c>
      <c r="E107" s="6" t="str">
        <f t="shared" si="25"/>
        <v xml:space="preserve">Est‐6/6/2001) </v>
      </c>
      <c r="F107" s="6" t="str">
        <f t="shared" si="23"/>
        <v xml:space="preserve">6/6/2001) </v>
      </c>
      <c r="G107" s="29" t="str">
        <f t="shared" si="26"/>
        <v>6/6/2001</v>
      </c>
      <c r="H107" s="6" t="s">
        <v>2276</v>
      </c>
      <c r="I107" s="29" t="str">
        <f t="shared" si="39"/>
        <v xml:space="preserve">539, Baitul Aman Housing Society, Road‐12, P.S. Adabor, Mohammedpur, Dhaka‐1207 </v>
      </c>
      <c r="J107" s="29" t="str">
        <f t="shared" si="27"/>
        <v>Mohammedpur</v>
      </c>
      <c r="K107" s="6" t="s">
        <v>1539</v>
      </c>
      <c r="L107" s="29" t="str">
        <f t="shared" si="28"/>
        <v xml:space="preserve">saiuj_con@yahoo.com                                                                                                      </v>
      </c>
      <c r="M107" s="6" t="str">
        <f t="shared" si="40"/>
        <v xml:space="preserve">Contact: +88‐02‐8190746 </v>
      </c>
      <c r="N107" s="29" t="str">
        <f t="shared" si="41"/>
        <v xml:space="preserve">+88‐02‐8190746 </v>
      </c>
      <c r="O107" s="6" t="s">
        <v>947</v>
      </c>
      <c r="P107" s="29" t="str">
        <f t="shared" si="29"/>
        <v>No Website</v>
      </c>
      <c r="Q107" s="6" t="s">
        <v>703</v>
      </c>
      <c r="R107" s="29" t="str">
        <f t="shared" si="30"/>
        <v xml:space="preserve">Ar. Hasan Mahmud </v>
      </c>
      <c r="S107" s="29" t="str">
        <f t="shared" si="31"/>
        <v xml:space="preserve"> Director</v>
      </c>
      <c r="T107" s="29" t="str">
        <f t="shared" si="32"/>
        <v>H‐090</v>
      </c>
      <c r="U107" s="12" t="s">
        <v>2203</v>
      </c>
      <c r="V107" s="5" t="str">
        <f t="shared" si="33"/>
        <v xml:space="preserve">IAB Member Architect 4 </v>
      </c>
      <c r="W107" s="5" t="str">
        <f t="shared" si="34"/>
        <v xml:space="preserve">Architectural Graduate 6 </v>
      </c>
      <c r="X107" s="5" t="str">
        <f t="shared" si="35"/>
        <v xml:space="preserve">Total 10 </v>
      </c>
      <c r="Y107" s="1" t="str">
        <f t="shared" si="36"/>
        <v xml:space="preserve">4 </v>
      </c>
      <c r="Z107" s="1" t="str">
        <f t="shared" si="37"/>
        <v xml:space="preserve">6 </v>
      </c>
      <c r="AA107" s="1" t="str">
        <f t="shared" si="38"/>
        <v xml:space="preserve">10 </v>
      </c>
    </row>
    <row r="108" spans="2:27" x14ac:dyDescent="0.35">
      <c r="B108" s="29" t="s">
        <v>706</v>
      </c>
      <c r="C108" s="14" t="s">
        <v>707</v>
      </c>
      <c r="D108" s="29" t="str">
        <f t="shared" si="24"/>
        <v>SCENIC</v>
      </c>
      <c r="E108" s="6" t="str">
        <f t="shared" si="25"/>
        <v xml:space="preserve">Est‐2008) </v>
      </c>
      <c r="F108" s="6" t="str">
        <f t="shared" si="23"/>
        <v xml:space="preserve">2008) </v>
      </c>
      <c r="G108" s="29" t="str">
        <f t="shared" si="26"/>
        <v>2008</v>
      </c>
      <c r="H108" s="6" t="s">
        <v>1229</v>
      </c>
      <c r="I108" s="29" t="str">
        <f t="shared" si="39"/>
        <v xml:space="preserve">Fattah Plaza (8th Floor), 70 Green road, Dhaka‐1205 </v>
      </c>
      <c r="J108" s="29" t="str">
        <f t="shared" si="27"/>
        <v>70 Green road</v>
      </c>
      <c r="K108" s="6" t="s">
        <v>1540</v>
      </c>
      <c r="L108" s="29" t="str">
        <f t="shared" si="28"/>
        <v xml:space="preserve"> scenicbd@gmail.com                                                                                                      </v>
      </c>
      <c r="M108" s="6" t="str">
        <f t="shared" si="40"/>
        <v xml:space="preserve">Contact: +88‐02‐9677467 </v>
      </c>
      <c r="N108" s="29" t="str">
        <f t="shared" si="41"/>
        <v xml:space="preserve">+88‐02‐9677467 </v>
      </c>
      <c r="O108" s="6" t="s">
        <v>947</v>
      </c>
      <c r="P108" s="29" t="str">
        <f t="shared" si="29"/>
        <v>No Website</v>
      </c>
      <c r="Q108" s="6" t="s">
        <v>710</v>
      </c>
      <c r="R108" s="29" t="str">
        <f t="shared" si="30"/>
        <v xml:space="preserve">Ar. Mohammad Fazlul Quader </v>
      </c>
      <c r="S108" s="29" t="str">
        <f t="shared" si="31"/>
        <v xml:space="preserve"> CEO </v>
      </c>
      <c r="T108" s="29" t="str">
        <f t="shared" si="32"/>
        <v>Q‐004</v>
      </c>
      <c r="U108" s="7" t="s">
        <v>171</v>
      </c>
      <c r="V108" s="5" t="str">
        <f t="shared" si="33"/>
        <v xml:space="preserve">IAB Member Architect 2 </v>
      </c>
      <c r="W108" s="5" t="str">
        <f t="shared" si="34"/>
        <v xml:space="preserve">Architectural Graduate 3 </v>
      </c>
      <c r="X108" s="5" t="str">
        <f t="shared" si="35"/>
        <v xml:space="preserve">Total 5 </v>
      </c>
      <c r="Y108" s="1" t="str">
        <f t="shared" si="36"/>
        <v xml:space="preserve">2 </v>
      </c>
      <c r="Z108" s="1" t="str">
        <f t="shared" si="37"/>
        <v xml:space="preserve">3 </v>
      </c>
      <c r="AA108" s="1" t="str">
        <f t="shared" si="38"/>
        <v xml:space="preserve">5 </v>
      </c>
    </row>
    <row r="109" spans="2:27" x14ac:dyDescent="0.35">
      <c r="B109" s="29" t="s">
        <v>711</v>
      </c>
      <c r="C109" s="14" t="s">
        <v>712</v>
      </c>
      <c r="D109" s="29" t="str">
        <f t="shared" si="24"/>
        <v>SHANGBIT</v>
      </c>
      <c r="E109" s="6" t="str">
        <f t="shared" si="25"/>
        <v xml:space="preserve">Est‐2010) </v>
      </c>
      <c r="F109" s="6" t="str">
        <f t="shared" si="23"/>
        <v xml:space="preserve">2010) </v>
      </c>
      <c r="G109" s="29" t="str">
        <f t="shared" si="26"/>
        <v>2010</v>
      </c>
      <c r="H109" s="6" t="s">
        <v>1230</v>
      </c>
      <c r="I109" s="29" t="str">
        <f t="shared" si="39"/>
        <v xml:space="preserve">House‐60/A, Road‐7/A, Dhanmondi, Dhaka </v>
      </c>
      <c r="J109" s="29" t="str">
        <f t="shared" si="27"/>
        <v>Dhanmondi</v>
      </c>
      <c r="K109" s="6" t="s">
        <v>1541</v>
      </c>
      <c r="L109" s="29" t="str">
        <f t="shared" si="28"/>
        <v xml:space="preserve">shangbit.architects@gmail.com                                                                                    </v>
      </c>
      <c r="M109" s="6" t="str">
        <f t="shared" si="40"/>
        <v>Contact:</v>
      </c>
      <c r="N109" s="29" t="e">
        <f>RIGHT(O109,LEN(O109)-FIND("t:",O109,1)-2)</f>
        <v>#VALUE!</v>
      </c>
      <c r="O109" s="6" t="s">
        <v>947</v>
      </c>
      <c r="P109" s="29" t="str">
        <f t="shared" si="29"/>
        <v>No Website</v>
      </c>
      <c r="Q109" s="6" t="s">
        <v>716</v>
      </c>
      <c r="R109" s="29" t="str">
        <f t="shared" si="30"/>
        <v xml:space="preserve">Ar. Tahmina Rumi </v>
      </c>
      <c r="S109" s="29" t="str">
        <f t="shared" si="31"/>
        <v xml:space="preserve"> Partner </v>
      </c>
      <c r="T109" s="29" t="str">
        <f t="shared" si="32"/>
        <v>R‐105</v>
      </c>
      <c r="U109" s="7" t="s">
        <v>182</v>
      </c>
      <c r="V109" s="5" t="str">
        <f t="shared" si="33"/>
        <v xml:space="preserve">IAB Member Architect 2 </v>
      </c>
      <c r="W109" s="5" t="str">
        <f t="shared" si="34"/>
        <v xml:space="preserve">Architectural Graduate 1 </v>
      </c>
      <c r="X109" s="5" t="str">
        <f t="shared" si="35"/>
        <v xml:space="preserve">Total 3 </v>
      </c>
      <c r="Y109" s="1" t="str">
        <f t="shared" si="36"/>
        <v xml:space="preserve">2 </v>
      </c>
      <c r="Z109" s="1" t="str">
        <f t="shared" si="37"/>
        <v xml:space="preserve">1 </v>
      </c>
      <c r="AA109" s="1" t="str">
        <f t="shared" si="38"/>
        <v xml:space="preserve">3 </v>
      </c>
    </row>
    <row r="110" spans="2:27" x14ac:dyDescent="0.35">
      <c r="B110" s="29" t="s">
        <v>711</v>
      </c>
      <c r="C110" s="14" t="s">
        <v>717</v>
      </c>
      <c r="D110" s="29" t="str">
        <f t="shared" si="24"/>
        <v xml:space="preserve">SHELTER ARCHITECTS AND ENGINEERS LIMITED </v>
      </c>
      <c r="E110" s="6" t="str">
        <f t="shared" si="25"/>
        <v xml:space="preserve">Est‐1996) </v>
      </c>
      <c r="F110" s="6" t="str">
        <f t="shared" si="23"/>
        <v xml:space="preserve">1996) </v>
      </c>
      <c r="G110" s="29" t="str">
        <f t="shared" si="26"/>
        <v>1996</v>
      </c>
      <c r="H110" s="6" t="s">
        <v>1231</v>
      </c>
      <c r="I110" s="29" t="str">
        <f t="shared" si="39"/>
        <v xml:space="preserve">5, Outer Circular Road, Z.R. Tower (2nd floor), Rajarbag, Dhaka‐1217 </v>
      </c>
      <c r="J110" s="29" t="str">
        <f t="shared" si="27"/>
        <v>Rajarbag</v>
      </c>
      <c r="K110" s="6" t="s">
        <v>1542</v>
      </c>
      <c r="L110" s="29" t="str">
        <f t="shared" si="28"/>
        <v xml:space="preserve">shelterarchitect32@yahoo.com                                                                   </v>
      </c>
      <c r="M110" s="6" t="str">
        <f t="shared" si="40"/>
        <v xml:space="preserve">Contact: +88‐02‐9358428, 8333384 </v>
      </c>
      <c r="N110" s="29" t="str">
        <f t="shared" si="41"/>
        <v xml:space="preserve">+88‐02‐9358428, 8333384 </v>
      </c>
      <c r="O110" s="6" t="s">
        <v>947</v>
      </c>
      <c r="P110" s="29" t="str">
        <f t="shared" si="29"/>
        <v>No Website</v>
      </c>
      <c r="Q110" s="6" t="s">
        <v>720</v>
      </c>
      <c r="R110" s="29" t="str">
        <f t="shared" si="30"/>
        <v xml:space="preserve">Ar. Mukhtar Ahmed </v>
      </c>
      <c r="S110" s="29" t="str">
        <f t="shared" si="31"/>
        <v xml:space="preserve"> Managing Director        </v>
      </c>
      <c r="T110" s="29" t="str">
        <f t="shared" si="32"/>
        <v>A‐023</v>
      </c>
      <c r="U110" s="7" t="s">
        <v>2175</v>
      </c>
      <c r="V110" s="5" t="str">
        <f t="shared" si="33"/>
        <v xml:space="preserve">IAB Member Architect 6 </v>
      </c>
      <c r="W110" s="5" t="str">
        <f t="shared" si="34"/>
        <v xml:space="preserve">Architectural Graduate 12 </v>
      </c>
      <c r="X110" s="5" t="str">
        <f t="shared" si="35"/>
        <v xml:space="preserve">Total 18 </v>
      </c>
      <c r="Y110" s="1" t="str">
        <f t="shared" si="36"/>
        <v xml:space="preserve">6 </v>
      </c>
      <c r="Z110" s="1" t="str">
        <f t="shared" si="37"/>
        <v xml:space="preserve">12 </v>
      </c>
      <c r="AA110" s="1" t="str">
        <f t="shared" si="38"/>
        <v xml:space="preserve">18 </v>
      </c>
    </row>
    <row r="111" spans="2:27" x14ac:dyDescent="0.35">
      <c r="B111" s="29" t="s">
        <v>721</v>
      </c>
      <c r="C111" s="14" t="s">
        <v>722</v>
      </c>
      <c r="D111" s="29" t="str">
        <f t="shared" si="24"/>
        <v>SILT</v>
      </c>
      <c r="E111" s="6" t="str">
        <f t="shared" si="25"/>
        <v xml:space="preserve">Est‐2011) </v>
      </c>
      <c r="F111" s="6" t="str">
        <f t="shared" si="23"/>
        <v xml:space="preserve">2011) </v>
      </c>
      <c r="G111" s="29" t="str">
        <f t="shared" si="26"/>
        <v>2011</v>
      </c>
      <c r="H111" s="6" t="s">
        <v>1232</v>
      </c>
      <c r="I111" s="29" t="str">
        <f t="shared" si="39"/>
        <v xml:space="preserve">House‐204/A, Road‐09, New DOHS, Mohakhali, Dhaka‐1206 </v>
      </c>
      <c r="J111" s="29" t="str">
        <f t="shared" si="27"/>
        <v>Mohakhali</v>
      </c>
      <c r="K111" s="6" t="s">
        <v>1543</v>
      </c>
      <c r="L111" s="29" t="str">
        <f t="shared" si="28"/>
        <v xml:space="preserve">silt.bd@gmail.com, silt@silt.com.bd </v>
      </c>
      <c r="M111" s="6" t="str">
        <f t="shared" si="40"/>
        <v/>
      </c>
      <c r="N111" s="29" t="str">
        <f>RIGHT(O111,LEN(O111)-FIND("t:",O111,1)-2)</f>
        <v xml:space="preserve">+88‐02‐9892062 </v>
      </c>
      <c r="O111" s="6" t="s">
        <v>725</v>
      </c>
      <c r="P111" s="29" t="str">
        <f t="shared" si="29"/>
        <v xml:space="preserve"> www.silt.com.bd                                                                                                 </v>
      </c>
      <c r="Q111" s="6" t="s">
        <v>726</v>
      </c>
      <c r="R111" s="29" t="str">
        <f t="shared" si="30"/>
        <v xml:space="preserve">Ar.Razib Hassan Chowdhury </v>
      </c>
      <c r="S111" s="29" t="str">
        <f t="shared" si="31"/>
        <v xml:space="preserve"> Principal Architect</v>
      </c>
      <c r="T111" s="29" t="str">
        <f t="shared" si="32"/>
        <v>C‐0048</v>
      </c>
      <c r="U111" s="7" t="s">
        <v>2178</v>
      </c>
      <c r="V111" s="5" t="str">
        <f t="shared" si="33"/>
        <v xml:space="preserve">IAB Member Architect 1 </v>
      </c>
      <c r="W111" s="5" t="str">
        <f t="shared" si="34"/>
        <v xml:space="preserve">Architectural Graduate 2 </v>
      </c>
      <c r="X111" s="5" t="str">
        <f t="shared" si="35"/>
        <v xml:space="preserve">Total 3 </v>
      </c>
      <c r="Y111" s="1" t="str">
        <f t="shared" si="36"/>
        <v xml:space="preserve">1 </v>
      </c>
      <c r="Z111" s="1" t="str">
        <f t="shared" si="37"/>
        <v xml:space="preserve">2 </v>
      </c>
      <c r="AA111" s="1" t="str">
        <f t="shared" si="38"/>
        <v xml:space="preserve">3 </v>
      </c>
    </row>
    <row r="112" spans="2:27" x14ac:dyDescent="0.35">
      <c r="B112" s="29" t="s">
        <v>727</v>
      </c>
      <c r="C112" s="14" t="s">
        <v>728</v>
      </c>
      <c r="D112" s="29" t="str">
        <f t="shared" si="24"/>
        <v>SPACE SCAPE</v>
      </c>
      <c r="E112" s="6" t="str">
        <f t="shared" si="25"/>
        <v xml:space="preserve">Est‐1996) </v>
      </c>
      <c r="F112" s="6" t="str">
        <f t="shared" si="23"/>
        <v xml:space="preserve">1996) </v>
      </c>
      <c r="G112" s="29" t="str">
        <f t="shared" si="26"/>
        <v>1996</v>
      </c>
      <c r="H112" s="6" t="s">
        <v>2277</v>
      </c>
      <c r="I112" s="29" t="str">
        <f t="shared" si="39"/>
        <v xml:space="preserve">H‐78,Road 11, Sector 13, Uttara ,Dhaka 1230 </v>
      </c>
      <c r="J112" s="29" t="str">
        <f t="shared" si="27"/>
        <v xml:space="preserve">Uttara </v>
      </c>
      <c r="K112" s="6" t="s">
        <v>1544</v>
      </c>
      <c r="L112" s="29" t="str">
        <f t="shared" si="28"/>
        <v xml:space="preserve">arch_pintoo@yahoo.com                                                                                                  </v>
      </c>
      <c r="M112" s="6" t="str">
        <f t="shared" si="40"/>
        <v xml:space="preserve">Contact: +88‐02‐8918765 </v>
      </c>
      <c r="N112" s="29" t="str">
        <f t="shared" si="41"/>
        <v xml:space="preserve">+88‐02‐8918765 </v>
      </c>
      <c r="O112" s="6" t="s">
        <v>947</v>
      </c>
      <c r="P112" s="29" t="str">
        <f t="shared" si="29"/>
        <v>No Website</v>
      </c>
      <c r="Q112" s="6" t="s">
        <v>731</v>
      </c>
      <c r="R112" s="29" t="str">
        <f t="shared" si="30"/>
        <v xml:space="preserve">Ar. Rafiul Alam  </v>
      </c>
      <c r="S112" s="29" t="str">
        <f t="shared" si="31"/>
        <v xml:space="preserve"> Chief Executive             </v>
      </c>
      <c r="T112" s="29" t="str">
        <f t="shared" si="32"/>
        <v>A‐047</v>
      </c>
      <c r="U112" s="7" t="s">
        <v>2178</v>
      </c>
      <c r="V112" s="5" t="str">
        <f t="shared" si="33"/>
        <v xml:space="preserve">IAB Member Architect 1 </v>
      </c>
      <c r="W112" s="5" t="str">
        <f t="shared" si="34"/>
        <v xml:space="preserve">Architectural Graduate 2 </v>
      </c>
      <c r="X112" s="5" t="str">
        <f t="shared" si="35"/>
        <v xml:space="preserve">Total 3 </v>
      </c>
      <c r="Y112" s="1" t="str">
        <f t="shared" si="36"/>
        <v xml:space="preserve">1 </v>
      </c>
      <c r="Z112" s="1" t="str">
        <f t="shared" si="37"/>
        <v xml:space="preserve">2 </v>
      </c>
      <c r="AA112" s="1" t="str">
        <f t="shared" si="38"/>
        <v xml:space="preserve">3 </v>
      </c>
    </row>
    <row r="113" spans="2:27" x14ac:dyDescent="0.35">
      <c r="B113" s="29" t="s">
        <v>732</v>
      </c>
      <c r="C113" s="14" t="s">
        <v>733</v>
      </c>
      <c r="D113" s="29" t="str">
        <f t="shared" si="24"/>
        <v>SRISHTI SHAILEE</v>
      </c>
      <c r="E113" s="6" t="str">
        <f t="shared" si="25"/>
        <v xml:space="preserve">Est‐2008) </v>
      </c>
      <c r="F113" s="6" t="str">
        <f t="shared" si="23"/>
        <v xml:space="preserve">2008) </v>
      </c>
      <c r="G113" s="29" t="str">
        <f t="shared" si="26"/>
        <v>2008</v>
      </c>
      <c r="H113" s="6" t="s">
        <v>1233</v>
      </c>
      <c r="I113" s="29" t="str">
        <f t="shared" si="39"/>
        <v xml:space="preserve">House‐297B, Road‐19B, New DOHS, Mohakhali, Dhaka‐1206 </v>
      </c>
      <c r="J113" s="29" t="str">
        <f t="shared" si="27"/>
        <v>Mohakhali</v>
      </c>
      <c r="K113" s="6" t="s">
        <v>1545</v>
      </c>
      <c r="L113" s="29" t="str">
        <f t="shared" si="28"/>
        <v xml:space="preserve">srishtishailee@yahoo.com                                                                            </v>
      </c>
      <c r="M113" s="6" t="str">
        <f t="shared" si="40"/>
        <v>Contact: +88‐02‐8711883, 8711884</v>
      </c>
      <c r="N113" s="29" t="str">
        <f t="shared" si="41"/>
        <v>+88‐02‐8711883, 8711884</v>
      </c>
      <c r="O113" s="6" t="s">
        <v>947</v>
      </c>
      <c r="P113" s="29" t="str">
        <f t="shared" si="29"/>
        <v>No Website</v>
      </c>
      <c r="Q113" s="6" t="s">
        <v>736</v>
      </c>
      <c r="R113" s="29" t="str">
        <f t="shared" si="30"/>
        <v xml:space="preserve">Ar. Mobin Uddin Mohammed Helaly </v>
      </c>
      <c r="S113" s="29" t="str">
        <f t="shared" si="31"/>
        <v xml:space="preserve"> Partner Architect                </v>
      </c>
      <c r="T113" s="29" t="str">
        <f t="shared" si="32"/>
        <v>H‐134</v>
      </c>
      <c r="U113" s="7" t="s">
        <v>2204</v>
      </c>
      <c r="V113" s="5" t="str">
        <f t="shared" si="33"/>
        <v xml:space="preserve">IAB Member Architect 2 </v>
      </c>
      <c r="W113" s="5" t="str">
        <f t="shared" si="34"/>
        <v xml:space="preserve">Architectural Graduate 8 </v>
      </c>
      <c r="X113" s="5" t="str">
        <f t="shared" si="35"/>
        <v xml:space="preserve">Total 10 </v>
      </c>
      <c r="Y113" s="1" t="str">
        <f t="shared" si="36"/>
        <v xml:space="preserve">2 </v>
      </c>
      <c r="Z113" s="1" t="str">
        <f t="shared" si="37"/>
        <v xml:space="preserve">8 </v>
      </c>
      <c r="AA113" s="1" t="str">
        <f t="shared" si="38"/>
        <v xml:space="preserve">10 </v>
      </c>
    </row>
    <row r="114" spans="2:27" x14ac:dyDescent="0.35">
      <c r="B114" s="29" t="s">
        <v>738</v>
      </c>
      <c r="C114" s="14" t="s">
        <v>739</v>
      </c>
      <c r="D114" s="29" t="str">
        <f t="shared" si="24"/>
        <v>SRISTI UPADESHTA</v>
      </c>
      <c r="E114" s="6" t="str">
        <f t="shared" si="25"/>
        <v xml:space="preserve">Est‐1995) </v>
      </c>
      <c r="F114" s="6" t="str">
        <f t="shared" si="23"/>
        <v xml:space="preserve">1995) </v>
      </c>
      <c r="G114" s="29" t="str">
        <f t="shared" si="26"/>
        <v>1995</v>
      </c>
      <c r="H114" s="6" t="s">
        <v>2278</v>
      </c>
      <c r="I114" s="29" t="str">
        <f t="shared" si="39"/>
        <v xml:space="preserve">3/3, North Road, (4th Floor), Dhanmondi, Dhaka‐1205 </v>
      </c>
      <c r="J114" s="29" t="str">
        <f t="shared" si="27"/>
        <v>Dhanmondi</v>
      </c>
      <c r="K114" s="6" t="s">
        <v>1546</v>
      </c>
      <c r="L114" s="29" t="str">
        <f t="shared" si="28"/>
        <v xml:space="preserve">saiful.hafiz@gmail.com                                                                                                </v>
      </c>
      <c r="M114" s="6" t="str">
        <f t="shared" si="40"/>
        <v>Contact:</v>
      </c>
      <c r="N114" s="29" t="e">
        <f>RIGHT(O114,LEN(O114)-FIND("t:",O114,1)-2)</f>
        <v>#VALUE!</v>
      </c>
      <c r="O114" s="6" t="s">
        <v>947</v>
      </c>
      <c r="P114" s="29" t="str">
        <f t="shared" si="29"/>
        <v>No Website</v>
      </c>
      <c r="Q114" s="6" t="s">
        <v>742</v>
      </c>
      <c r="R114" s="29" t="str">
        <f t="shared" si="30"/>
        <v xml:space="preserve">Ar. Saiful Hafiz </v>
      </c>
      <c r="S114" s="29" t="str">
        <f t="shared" si="31"/>
        <v xml:space="preserve"> Principal Architect</v>
      </c>
      <c r="T114" s="29" t="str">
        <f t="shared" si="32"/>
        <v>H‐055</v>
      </c>
      <c r="U114" s="7" t="s">
        <v>171</v>
      </c>
      <c r="V114" s="5" t="str">
        <f t="shared" si="33"/>
        <v xml:space="preserve">IAB Member Architect 2 </v>
      </c>
      <c r="W114" s="5" t="str">
        <f t="shared" si="34"/>
        <v xml:space="preserve">Architectural Graduate 3 </v>
      </c>
      <c r="X114" s="5" t="str">
        <f t="shared" si="35"/>
        <v xml:space="preserve">Total 5 </v>
      </c>
      <c r="Y114" s="1" t="str">
        <f t="shared" si="36"/>
        <v xml:space="preserve">2 </v>
      </c>
      <c r="Z114" s="1" t="str">
        <f t="shared" si="37"/>
        <v xml:space="preserve">3 </v>
      </c>
      <c r="AA114" s="1" t="str">
        <f t="shared" si="38"/>
        <v xml:space="preserve">5 </v>
      </c>
    </row>
    <row r="115" spans="2:27" x14ac:dyDescent="0.35">
      <c r="B115" s="29" t="s">
        <v>743</v>
      </c>
      <c r="C115" s="14" t="s">
        <v>744</v>
      </c>
      <c r="D115" s="29" t="str">
        <f t="shared" si="24"/>
        <v>STUDIO XI ARCHITECTS</v>
      </c>
      <c r="E115" s="6" t="str">
        <f t="shared" si="25"/>
        <v xml:space="preserve">Est‐2003) </v>
      </c>
      <c r="F115" s="6" t="str">
        <f t="shared" si="23"/>
        <v xml:space="preserve">2003) </v>
      </c>
      <c r="G115" s="29" t="str">
        <f t="shared" si="26"/>
        <v>2003</v>
      </c>
      <c r="H115" s="6" t="s">
        <v>1385</v>
      </c>
      <c r="I115" s="29" t="str">
        <f t="shared" si="39"/>
        <v xml:space="preserve">211/1, Elephant Road, Dhaka‐1205   </v>
      </c>
      <c r="J115" s="29" t="str">
        <f t="shared" si="27"/>
        <v>Elephant Road</v>
      </c>
      <c r="K115" s="6" t="s">
        <v>1547</v>
      </c>
      <c r="L115" s="29" t="str">
        <f t="shared" si="28"/>
        <v xml:space="preserve">studio_xi_architects@yahoo.com                                                                  </v>
      </c>
      <c r="M115" s="6" t="str">
        <f t="shared" si="40"/>
        <v xml:space="preserve">Contact: +88‐02‐8813992, 9889360    </v>
      </c>
      <c r="N115" s="29" t="str">
        <f t="shared" si="41"/>
        <v xml:space="preserve">+88‐02‐8813992, 9889360    </v>
      </c>
      <c r="O115" s="6" t="s">
        <v>947</v>
      </c>
      <c r="P115" s="29" t="str">
        <f t="shared" si="29"/>
        <v>No Website</v>
      </c>
      <c r="Q115" s="6" t="s">
        <v>747</v>
      </c>
      <c r="R115" s="29" t="str">
        <f t="shared" si="30"/>
        <v xml:space="preserve">Ar. Ashik Vaskor Mannan </v>
      </c>
      <c r="S115" s="29" t="str">
        <f t="shared" si="31"/>
        <v xml:space="preserve"> Managing Partner           </v>
      </c>
      <c r="T115" s="29" t="str">
        <f t="shared" si="32"/>
        <v>M‐070</v>
      </c>
      <c r="U115" s="7" t="s">
        <v>171</v>
      </c>
      <c r="V115" s="5" t="str">
        <f t="shared" si="33"/>
        <v xml:space="preserve">IAB Member Architect 2 </v>
      </c>
      <c r="W115" s="5" t="str">
        <f t="shared" si="34"/>
        <v xml:space="preserve">Architectural Graduate 3 </v>
      </c>
      <c r="X115" s="5" t="str">
        <f t="shared" si="35"/>
        <v xml:space="preserve">Total 5 </v>
      </c>
      <c r="Y115" s="1" t="str">
        <f t="shared" si="36"/>
        <v xml:space="preserve">2 </v>
      </c>
      <c r="Z115" s="1" t="str">
        <f t="shared" si="37"/>
        <v xml:space="preserve">3 </v>
      </c>
      <c r="AA115" s="1" t="str">
        <f t="shared" si="38"/>
        <v xml:space="preserve">5 </v>
      </c>
    </row>
    <row r="116" spans="2:27" x14ac:dyDescent="0.35">
      <c r="B116" s="29" t="s">
        <v>748</v>
      </c>
      <c r="C116" s="14" t="s">
        <v>749</v>
      </c>
      <c r="D116" s="29" t="str">
        <f t="shared" si="24"/>
        <v>STUDIO ECOTECTURE LIMITED</v>
      </c>
      <c r="E116" s="6" t="str">
        <f t="shared" si="25"/>
        <v xml:space="preserve">Est‐2011) </v>
      </c>
      <c r="F116" s="6" t="str">
        <f t="shared" si="23"/>
        <v xml:space="preserve">2011) </v>
      </c>
      <c r="G116" s="29" t="str">
        <f t="shared" si="26"/>
        <v>2011</v>
      </c>
      <c r="H116" s="6" t="s">
        <v>1234</v>
      </c>
      <c r="I116" s="29" t="str">
        <f t="shared" si="39"/>
        <v xml:space="preserve">1st Floor, H‐57/D, Road‐15A (New), 26 (old), Dhanmondi Res. Area, Dhaka‐1205. </v>
      </c>
      <c r="J116" s="29" t="str">
        <f t="shared" si="27"/>
        <v>Dhanmondi Res. Area</v>
      </c>
      <c r="K116" s="6" t="s">
        <v>1548</v>
      </c>
      <c r="L116" s="29" t="str">
        <f t="shared" si="28"/>
        <v xml:space="preserve">info@studioecotecture.com </v>
      </c>
      <c r="M116" s="6" t="str">
        <f t="shared" si="40"/>
        <v/>
      </c>
      <c r="N116" s="29" t="str">
        <f>RIGHT(O116,LEN(O116)-FIND("t:",O116,1)-2)</f>
        <v xml:space="preserve">+88‐02‐8191422  </v>
      </c>
      <c r="O116" s="6" t="s">
        <v>752</v>
      </c>
      <c r="P116" s="29" t="str">
        <f t="shared" si="29"/>
        <v xml:space="preserve"> www.studioecotecture.com                                                                                  </v>
      </c>
      <c r="Q116" s="6" t="s">
        <v>753</v>
      </c>
      <c r="R116" s="29" t="str">
        <f t="shared" si="30"/>
        <v xml:space="preserve">Ar. S. M. Hasan Kabir </v>
      </c>
      <c r="S116" s="29" t="str">
        <f t="shared" si="31"/>
        <v xml:space="preserve"> Managing Director          </v>
      </c>
      <c r="T116" s="29" t="str">
        <f t="shared" si="32"/>
        <v>K‐030</v>
      </c>
      <c r="U116" s="7" t="s">
        <v>2203</v>
      </c>
      <c r="V116" s="5" t="str">
        <f t="shared" si="33"/>
        <v xml:space="preserve">IAB Member Architect 4 </v>
      </c>
      <c r="W116" s="5" t="str">
        <f t="shared" si="34"/>
        <v xml:space="preserve">Architectural Graduate 6 </v>
      </c>
      <c r="X116" s="5" t="str">
        <f t="shared" si="35"/>
        <v xml:space="preserve">Total 10 </v>
      </c>
      <c r="Y116" s="1" t="str">
        <f t="shared" si="36"/>
        <v xml:space="preserve">4 </v>
      </c>
      <c r="Z116" s="1" t="str">
        <f t="shared" si="37"/>
        <v xml:space="preserve">6 </v>
      </c>
      <c r="AA116" s="1" t="str">
        <f t="shared" si="38"/>
        <v xml:space="preserve">10 </v>
      </c>
    </row>
    <row r="117" spans="2:27" x14ac:dyDescent="0.35">
      <c r="B117" s="29" t="s">
        <v>754</v>
      </c>
      <c r="C117" s="14" t="s">
        <v>755</v>
      </c>
      <c r="D117" s="29" t="str">
        <f t="shared" si="24"/>
        <v>STUDIO HDA</v>
      </c>
      <c r="E117" s="6" t="str">
        <f t="shared" si="25"/>
        <v xml:space="preserve">Est‐2013) </v>
      </c>
      <c r="F117" s="6" t="str">
        <f t="shared" si="23"/>
        <v xml:space="preserve">2013) </v>
      </c>
      <c r="G117" s="29" t="str">
        <f t="shared" si="26"/>
        <v>2013</v>
      </c>
      <c r="H117" s="6" t="s">
        <v>1235</v>
      </c>
      <c r="I117" s="29" t="str">
        <f t="shared" si="39"/>
        <v xml:space="preserve">14/C,(Gr Floor), Road ‐02,Block‐ L, Banani , Dhaka. </v>
      </c>
      <c r="J117" s="29" t="str">
        <f t="shared" si="27"/>
        <v xml:space="preserve">Banani </v>
      </c>
      <c r="K117" s="6" t="s">
        <v>1549</v>
      </c>
      <c r="L117" s="29" t="str">
        <f t="shared" si="28"/>
        <v xml:space="preserve">studiohda@gmail.com                                                                                                       </v>
      </c>
      <c r="M117" s="6" t="str">
        <f t="shared" si="40"/>
        <v xml:space="preserve">Contact: +88‐02‐9888123 </v>
      </c>
      <c r="N117" s="29" t="str">
        <f t="shared" si="41"/>
        <v xml:space="preserve">+88‐02‐9888123 </v>
      </c>
      <c r="O117" s="6" t="s">
        <v>947</v>
      </c>
      <c r="P117" s="29" t="str">
        <f t="shared" si="29"/>
        <v>No Website</v>
      </c>
      <c r="Q117" s="6" t="s">
        <v>758</v>
      </c>
      <c r="R117" s="29" t="str">
        <f t="shared" si="30"/>
        <v xml:space="preserve">Ar. Mohammad Maksumul Hoque </v>
      </c>
      <c r="S117" s="29" t="str">
        <f t="shared" si="31"/>
        <v xml:space="preserve"> Chief Architect                 </v>
      </c>
      <c r="T117" s="29" t="str">
        <f t="shared" si="32"/>
        <v>H‐150</v>
      </c>
      <c r="U117" s="7" t="s">
        <v>59</v>
      </c>
      <c r="V117" s="5" t="str">
        <f t="shared" si="33"/>
        <v xml:space="preserve">IAB Member Architect 1 </v>
      </c>
      <c r="W117" s="5" t="str">
        <f t="shared" si="34"/>
        <v xml:space="preserve">Architectural Graduate 5 </v>
      </c>
      <c r="X117" s="5" t="str">
        <f t="shared" si="35"/>
        <v xml:space="preserve">Total 6 </v>
      </c>
      <c r="Y117" s="1" t="str">
        <f t="shared" si="36"/>
        <v xml:space="preserve">1 </v>
      </c>
      <c r="Z117" s="1" t="str">
        <f t="shared" si="37"/>
        <v xml:space="preserve">5 </v>
      </c>
      <c r="AA117" s="1" t="str">
        <f t="shared" si="38"/>
        <v xml:space="preserve">6 </v>
      </c>
    </row>
    <row r="118" spans="2:27" x14ac:dyDescent="0.35">
      <c r="B118" s="29" t="s">
        <v>760</v>
      </c>
      <c r="C118" s="14" t="s">
        <v>761</v>
      </c>
      <c r="D118" s="29" t="str">
        <f t="shared" si="24"/>
        <v>STYLE LIVING ARCHITECTS LTD</v>
      </c>
      <c r="E118" s="6" t="str">
        <f t="shared" si="25"/>
        <v xml:space="preserve">Est‐2004) </v>
      </c>
      <c r="F118" s="6" t="str">
        <f t="shared" si="23"/>
        <v xml:space="preserve">2004) </v>
      </c>
      <c r="G118" s="29" t="str">
        <f t="shared" si="26"/>
        <v>2004</v>
      </c>
      <c r="H118" s="6" t="s">
        <v>1236</v>
      </c>
      <c r="I118" s="29" t="str">
        <f t="shared" si="39"/>
        <v xml:space="preserve">Ramna Trade Center (8th Floor), 36/7 CDA Avenue, Muradpur, Chittagong  </v>
      </c>
      <c r="J118" s="29" t="str">
        <f t="shared" si="27"/>
        <v>Muradpur</v>
      </c>
      <c r="K118" s="6" t="s">
        <v>1550</v>
      </c>
      <c r="L118" s="29" t="str">
        <f t="shared" si="28"/>
        <v xml:space="preserve">chairman@stylelivingbd.com  </v>
      </c>
      <c r="M118" s="6" t="str">
        <f t="shared" si="40"/>
        <v/>
      </c>
      <c r="N118" s="29" t="str">
        <f>RIGHT(O118,LEN(O118)-FIND("t:",O118,1)-2)</f>
        <v xml:space="preserve">8801714050222,+8801713441449       </v>
      </c>
      <c r="O118" s="6" t="s">
        <v>764</v>
      </c>
      <c r="P118" s="29" t="str">
        <f t="shared" si="29"/>
        <v xml:space="preserve"> www.stylelivingbd.com                                                                    </v>
      </c>
      <c r="Q118" s="6" t="s">
        <v>765</v>
      </c>
      <c r="R118" s="29" t="str">
        <f t="shared" si="30"/>
        <v xml:space="preserve">Ar. Md. Mizanur Rahman </v>
      </c>
      <c r="S118" s="29" t="str">
        <f t="shared" si="31"/>
        <v xml:space="preserve"> Chairman                 </v>
      </c>
      <c r="T118" s="29" t="str">
        <f t="shared" si="32"/>
        <v>R‐097</v>
      </c>
      <c r="U118" s="12" t="s">
        <v>2205</v>
      </c>
      <c r="V118" s="5" t="str">
        <f t="shared" si="33"/>
        <v xml:space="preserve">IAB Member Architect 3 </v>
      </c>
      <c r="W118" s="5" t="str">
        <f t="shared" si="34"/>
        <v xml:space="preserve">Architectural Graduate 9 </v>
      </c>
      <c r="X118" s="5" t="str">
        <f t="shared" si="35"/>
        <v xml:space="preserve">Total 12 </v>
      </c>
      <c r="Y118" s="1" t="str">
        <f t="shared" si="36"/>
        <v xml:space="preserve">3 </v>
      </c>
      <c r="Z118" s="1" t="str">
        <f t="shared" si="37"/>
        <v xml:space="preserve">9 </v>
      </c>
      <c r="AA118" s="1" t="str">
        <f t="shared" si="38"/>
        <v xml:space="preserve">12 </v>
      </c>
    </row>
    <row r="119" spans="2:27" x14ac:dyDescent="0.35">
      <c r="B119" s="29" t="s">
        <v>768</v>
      </c>
      <c r="C119" s="14" t="s">
        <v>769</v>
      </c>
      <c r="D119" s="29" t="str">
        <f t="shared" si="24"/>
        <v xml:space="preserve">SYMBIOTIC ARCHITECTS &amp; ASSOCIATES </v>
      </c>
      <c r="E119" s="6" t="str">
        <f t="shared" si="25"/>
        <v xml:space="preserve">Est‐2011) </v>
      </c>
      <c r="F119" s="6" t="str">
        <f t="shared" si="23"/>
        <v xml:space="preserve">2011) </v>
      </c>
      <c r="G119" s="29" t="str">
        <f t="shared" si="26"/>
        <v>2011</v>
      </c>
      <c r="H119" s="6" t="s">
        <v>1237</v>
      </c>
      <c r="I119" s="29" t="str">
        <f t="shared" si="39"/>
        <v xml:space="preserve">Ground Floor, House‐78, Road‐18, Sector‐11, Uttara, Dhaka‐1230 </v>
      </c>
      <c r="J119" s="29" t="str">
        <f t="shared" si="27"/>
        <v>Uttara</v>
      </c>
      <c r="K119" s="6" t="s">
        <v>1551</v>
      </c>
      <c r="L119" s="29" t="str">
        <f t="shared" si="28"/>
        <v xml:space="preserve">Symbiotic.aa@live.com                                                                                                    </v>
      </c>
      <c r="M119" s="6" t="str">
        <f t="shared" si="40"/>
        <v xml:space="preserve">Contact: +88‐02‐8991817 </v>
      </c>
      <c r="N119" s="29" t="str">
        <f t="shared" si="41"/>
        <v xml:space="preserve">+88‐02‐8991817 </v>
      </c>
      <c r="O119" s="6" t="s">
        <v>947</v>
      </c>
      <c r="P119" s="29" t="str">
        <f t="shared" si="29"/>
        <v>No Website</v>
      </c>
      <c r="Q119" s="6" t="s">
        <v>772</v>
      </c>
      <c r="R119" s="29" t="str">
        <f t="shared" si="30"/>
        <v xml:space="preserve">Ar.Abul Bashar Md. Shamsuzzaman </v>
      </c>
      <c r="S119" s="29" t="str">
        <f t="shared" si="31"/>
        <v xml:space="preserve"> Managing Partner           </v>
      </c>
      <c r="T119" s="29" t="str">
        <f t="shared" si="32"/>
        <v>S‐027</v>
      </c>
      <c r="U119" s="7" t="s">
        <v>2203</v>
      </c>
      <c r="V119" s="5" t="str">
        <f t="shared" si="33"/>
        <v xml:space="preserve">IAB Member Architect 4 </v>
      </c>
      <c r="W119" s="5" t="str">
        <f t="shared" si="34"/>
        <v xml:space="preserve">Architectural Graduate 6 </v>
      </c>
      <c r="X119" s="5" t="str">
        <f t="shared" si="35"/>
        <v xml:space="preserve">Total 10 </v>
      </c>
      <c r="Y119" s="1" t="str">
        <f t="shared" si="36"/>
        <v xml:space="preserve">4 </v>
      </c>
      <c r="Z119" s="1" t="str">
        <f t="shared" si="37"/>
        <v xml:space="preserve">6 </v>
      </c>
      <c r="AA119" s="1" t="str">
        <f t="shared" si="38"/>
        <v xml:space="preserve">10 </v>
      </c>
    </row>
    <row r="120" spans="2:27" x14ac:dyDescent="0.35">
      <c r="B120" s="29" t="s">
        <v>773</v>
      </c>
      <c r="C120" s="14" t="s">
        <v>774</v>
      </c>
      <c r="D120" s="29" t="str">
        <f t="shared" si="24"/>
        <v>SYNTHESIS ARCHITECTS</v>
      </c>
      <c r="E120" s="6" t="str">
        <f t="shared" si="25"/>
        <v xml:space="preserve">Est‐1999) </v>
      </c>
      <c r="F120" s="6" t="str">
        <f t="shared" si="23"/>
        <v xml:space="preserve">1999) </v>
      </c>
      <c r="G120" s="29" t="str">
        <f t="shared" si="26"/>
        <v>1999</v>
      </c>
      <c r="H120" s="6" t="s">
        <v>1238</v>
      </c>
      <c r="I120" s="29" t="str">
        <f t="shared" si="39"/>
        <v xml:space="preserve">House‐30, Block‐KA, Pisci Culture H/S, Shamoly, Dhaka‐1207 </v>
      </c>
      <c r="J120" s="29" t="str">
        <f t="shared" si="27"/>
        <v>Shamoly</v>
      </c>
      <c r="K120" s="6" t="s">
        <v>1552</v>
      </c>
      <c r="L120" s="29" t="str">
        <f t="shared" si="28"/>
        <v xml:space="preserve">synthesisarchitectsbd@gmail.com, synthesis_arch@yahoo.com </v>
      </c>
      <c r="M120" s="6" t="str">
        <f t="shared" si="40"/>
        <v/>
      </c>
      <c r="N120" s="29" t="str">
        <f>RIGHT(O120,LEN(O120)-FIND("t:",O120,1)-2)</f>
        <v xml:space="preserve">+88‐02‐9124105,9124638,8141642 </v>
      </c>
      <c r="O120" s="6" t="s">
        <v>777</v>
      </c>
      <c r="P120" s="29" t="str">
        <f t="shared" si="29"/>
        <v>No Website</v>
      </c>
      <c r="Q120" s="6" t="s">
        <v>778</v>
      </c>
      <c r="R120" s="29" t="str">
        <f t="shared" si="30"/>
        <v xml:space="preserve">Ar. Patrick D’Rozario </v>
      </c>
      <c r="S120" s="29" t="str">
        <f t="shared" si="31"/>
        <v xml:space="preserve"> Partner </v>
      </c>
      <c r="T120" s="29" t="str">
        <f t="shared" si="32"/>
        <v>R‐135</v>
      </c>
      <c r="U120" s="12" t="s">
        <v>2206</v>
      </c>
      <c r="V120" s="5" t="str">
        <f t="shared" si="33"/>
        <v xml:space="preserve">IAB Member Architect 12 </v>
      </c>
      <c r="W120" s="5" t="str">
        <f t="shared" si="34"/>
        <v xml:space="preserve">Architectural Graduate 14 </v>
      </c>
      <c r="X120" s="5" t="str">
        <f t="shared" si="35"/>
        <v xml:space="preserve">Total 26 </v>
      </c>
      <c r="Y120" s="1" t="str">
        <f t="shared" si="36"/>
        <v xml:space="preserve">12 </v>
      </c>
      <c r="Z120" s="1" t="str">
        <f t="shared" si="37"/>
        <v xml:space="preserve">14 </v>
      </c>
      <c r="AA120" s="1" t="str">
        <f t="shared" si="38"/>
        <v xml:space="preserve">26 </v>
      </c>
    </row>
    <row r="121" spans="2:27" x14ac:dyDescent="0.35">
      <c r="B121" s="29" t="s">
        <v>781</v>
      </c>
      <c r="C121" s="14" t="s">
        <v>782</v>
      </c>
      <c r="D121" s="29" t="str">
        <f t="shared" si="24"/>
        <v>S &amp; ASSOCIATES</v>
      </c>
      <c r="E121" s="6" t="str">
        <f t="shared" si="25"/>
        <v xml:space="preserve">Est‐2009) </v>
      </c>
      <c r="F121" s="6" t="str">
        <f t="shared" si="23"/>
        <v xml:space="preserve">2009) </v>
      </c>
      <c r="G121" s="29" t="str">
        <f t="shared" si="26"/>
        <v>2009</v>
      </c>
      <c r="H121" s="6" t="s">
        <v>1239</v>
      </c>
      <c r="I121" s="29" t="str">
        <f t="shared" si="39"/>
        <v xml:space="preserve">44/7‐A,B, 1st Floor, Suite‐03, West Panthapoth, Dhaka </v>
      </c>
      <c r="J121" s="29" t="str">
        <f t="shared" si="27"/>
        <v>West Panthapoth</v>
      </c>
      <c r="K121" s="6" t="s">
        <v>1553</v>
      </c>
      <c r="L121" s="29" t="str">
        <f t="shared" si="28"/>
        <v xml:space="preserve">sabd5200@gmail.com                                                                                                 </v>
      </c>
      <c r="M121" s="6" t="str">
        <f t="shared" si="40"/>
        <v xml:space="preserve">Contact: +8801730303421 </v>
      </c>
      <c r="N121" s="29" t="str">
        <f t="shared" si="41"/>
        <v xml:space="preserve">+8801730303421 </v>
      </c>
      <c r="O121" s="6" t="s">
        <v>947</v>
      </c>
      <c r="P121" s="29" t="str">
        <f t="shared" si="29"/>
        <v>No Website</v>
      </c>
      <c r="Q121" s="6" t="s">
        <v>785</v>
      </c>
      <c r="R121" s="29" t="str">
        <f t="shared" si="30"/>
        <v xml:space="preserve">Ar. Md. Raisul Rafi Shaon </v>
      </c>
      <c r="S121" s="29" t="str">
        <f t="shared" si="31"/>
        <v xml:space="preserve"> CEO &amp; Sr. Architect</v>
      </c>
      <c r="T121" s="29" t="str">
        <f t="shared" si="32"/>
        <v>S‐089</v>
      </c>
      <c r="U121" s="7" t="s">
        <v>182</v>
      </c>
      <c r="V121" s="5" t="str">
        <f t="shared" si="33"/>
        <v xml:space="preserve">IAB Member Architect 2 </v>
      </c>
      <c r="W121" s="5" t="str">
        <f t="shared" si="34"/>
        <v xml:space="preserve">Architectural Graduate 1 </v>
      </c>
      <c r="X121" s="5" t="str">
        <f t="shared" si="35"/>
        <v xml:space="preserve">Total 3 </v>
      </c>
      <c r="Y121" s="1" t="str">
        <f t="shared" si="36"/>
        <v xml:space="preserve">2 </v>
      </c>
      <c r="Z121" s="1" t="str">
        <f t="shared" si="37"/>
        <v xml:space="preserve">1 </v>
      </c>
      <c r="AA121" s="1" t="str">
        <f t="shared" si="38"/>
        <v xml:space="preserve">3 </v>
      </c>
    </row>
    <row r="122" spans="2:27" x14ac:dyDescent="0.35">
      <c r="B122" s="29" t="s">
        <v>786</v>
      </c>
      <c r="C122" s="14" t="s">
        <v>787</v>
      </c>
      <c r="D122" s="29" t="str">
        <f t="shared" si="24"/>
        <v>SHATOTTO ARCHITECTURE FOR GREEN LIVING</v>
      </c>
      <c r="E122" s="6" t="str">
        <f t="shared" si="25"/>
        <v xml:space="preserve">Est‐1995) </v>
      </c>
      <c r="F122" s="6" t="str">
        <f t="shared" si="23"/>
        <v xml:space="preserve">1995) </v>
      </c>
      <c r="G122" s="29" t="str">
        <f t="shared" si="26"/>
        <v>1995</v>
      </c>
      <c r="H122" s="6" t="s">
        <v>1240</v>
      </c>
      <c r="I122" s="29" t="str">
        <f t="shared" si="39"/>
        <v xml:space="preserve">House‐1/11, 2nd Floor, Iqbal Road, Mohammadpur, Dhaka‐1209 </v>
      </c>
      <c r="J122" s="29" t="str">
        <f t="shared" si="27"/>
        <v>Mohammadpur</v>
      </c>
      <c r="K122" s="6" t="s">
        <v>1554</v>
      </c>
      <c r="L122" s="29" t="str">
        <f t="shared" si="28"/>
        <v xml:space="preserve">shatotto@gmail.com    </v>
      </c>
      <c r="M122" s="6" t="str">
        <f t="shared" si="40"/>
        <v/>
      </c>
      <c r="N122" s="29" t="str">
        <f>RIGHT(O122,LEN(O122)-FIND("t:",O122,1)-2)</f>
        <v xml:space="preserve">+88‐02‐8119702, +8801711641175 </v>
      </c>
      <c r="O122" s="6" t="s">
        <v>790</v>
      </c>
      <c r="P122" s="29" t="str">
        <f t="shared" si="29"/>
        <v xml:space="preserve">  www.shatottogreen.com                                    </v>
      </c>
      <c r="Q122" s="6" t="s">
        <v>791</v>
      </c>
      <c r="R122" s="29" t="str">
        <f t="shared" si="30"/>
        <v xml:space="preserve">Ar. Md. Rafiq Azam </v>
      </c>
      <c r="S122" s="29" t="str">
        <f t="shared" si="31"/>
        <v xml:space="preserve"> Principal Architect  </v>
      </c>
      <c r="T122" s="29" t="str">
        <f t="shared" si="32"/>
        <v>A‐055</v>
      </c>
      <c r="U122" s="7" t="s">
        <v>2207</v>
      </c>
      <c r="V122" s="5" t="str">
        <f t="shared" si="33"/>
        <v xml:space="preserve">IAB Member Architect 9 </v>
      </c>
      <c r="W122" s="5" t="str">
        <f t="shared" si="34"/>
        <v xml:space="preserve">Architectural Graduate 5 </v>
      </c>
      <c r="X122" s="5" t="str">
        <f t="shared" si="35"/>
        <v xml:space="preserve">Total 14 </v>
      </c>
      <c r="Y122" s="1" t="str">
        <f t="shared" si="36"/>
        <v xml:space="preserve">9 </v>
      </c>
      <c r="Z122" s="1" t="str">
        <f t="shared" si="37"/>
        <v xml:space="preserve">5 </v>
      </c>
      <c r="AA122" s="1" t="str">
        <f t="shared" si="38"/>
        <v xml:space="preserve">14 </v>
      </c>
    </row>
    <row r="123" spans="2:27" x14ac:dyDescent="0.35">
      <c r="B123" s="29" t="s">
        <v>793</v>
      </c>
      <c r="C123" s="14" t="s">
        <v>794</v>
      </c>
      <c r="D123" s="29" t="str">
        <f t="shared" si="24"/>
        <v>SPACE ARCHITECTS, ENGINEERS, PLANNERS</v>
      </c>
      <c r="E123" s="6" t="str">
        <f t="shared" si="25"/>
        <v xml:space="preserve">Est‐2011) </v>
      </c>
      <c r="F123" s="6" t="str">
        <f t="shared" si="23"/>
        <v xml:space="preserve">2011) </v>
      </c>
      <c r="G123" s="29" t="str">
        <f t="shared" si="26"/>
        <v>2011</v>
      </c>
      <c r="H123" s="6" t="s">
        <v>1241</v>
      </c>
      <c r="I123" s="29" t="str">
        <f t="shared" si="39"/>
        <v xml:space="preserve">House#407 (5‐A), Road#29, New DOHS, Mohakhali, Dhaka 1206 </v>
      </c>
      <c r="J123" s="29" t="str">
        <f t="shared" si="27"/>
        <v>Mohakhali</v>
      </c>
      <c r="K123" s="6" t="s">
        <v>1555</v>
      </c>
      <c r="L123" s="29" t="str">
        <f t="shared" si="28"/>
        <v xml:space="preserve">fawad_hyder@yahoo.com                                                                  </v>
      </c>
      <c r="M123" s="6" t="str">
        <f t="shared" si="40"/>
        <v xml:space="preserve">Contact: +88‐02‐9840245, +8801979873387 </v>
      </c>
      <c r="N123" s="29" t="str">
        <f t="shared" si="41"/>
        <v xml:space="preserve">+88‐02‐9840245, +8801979873387 </v>
      </c>
      <c r="O123" s="6" t="s">
        <v>797</v>
      </c>
      <c r="P123" s="29" t="str">
        <f t="shared" si="29"/>
        <v>No Website</v>
      </c>
      <c r="Q123" t="s">
        <v>799</v>
      </c>
      <c r="R123" s="29" t="str">
        <f t="shared" si="30"/>
        <v xml:space="preserve">Ar. D.S. Fawad Hyder </v>
      </c>
      <c r="S123" s="29" t="str">
        <f t="shared" si="31"/>
        <v xml:space="preserve"> Proprietor             </v>
      </c>
      <c r="T123" s="29" t="str">
        <f t="shared" si="32"/>
        <v>H‐056</v>
      </c>
      <c r="U123" s="12" t="s">
        <v>171</v>
      </c>
      <c r="V123" s="5" t="str">
        <f t="shared" si="33"/>
        <v xml:space="preserve">IAB Member Architect 2 </v>
      </c>
      <c r="W123" s="5" t="str">
        <f t="shared" si="34"/>
        <v xml:space="preserve">Architectural Graduate 3 </v>
      </c>
      <c r="X123" s="5" t="str">
        <f t="shared" si="35"/>
        <v xml:space="preserve">Total 5 </v>
      </c>
      <c r="Y123" s="1" t="str">
        <f t="shared" si="36"/>
        <v xml:space="preserve">2 </v>
      </c>
      <c r="Z123" s="1" t="str">
        <f t="shared" si="37"/>
        <v xml:space="preserve">3 </v>
      </c>
      <c r="AA123" s="1" t="str">
        <f t="shared" si="38"/>
        <v xml:space="preserve">5 </v>
      </c>
    </row>
    <row r="124" spans="2:27" x14ac:dyDescent="0.35">
      <c r="B124" s="29" t="s">
        <v>800</v>
      </c>
      <c r="C124" s="14" t="s">
        <v>801</v>
      </c>
      <c r="D124" s="29" t="str">
        <f t="shared" si="24"/>
        <v>STHAPOTIK</v>
      </c>
      <c r="E124" s="6" t="str">
        <f t="shared" si="25"/>
        <v xml:space="preserve">Est‐2006) </v>
      </c>
      <c r="F124" s="6" t="str">
        <f t="shared" si="23"/>
        <v xml:space="preserve">2006) </v>
      </c>
      <c r="G124" s="29" t="str">
        <f t="shared" si="26"/>
        <v>2006</v>
      </c>
      <c r="H124" s="6" t="s">
        <v>1242</v>
      </c>
      <c r="I124" s="29" t="str">
        <f t="shared" si="39"/>
        <v xml:space="preserve">House‐8/2, 1st Floor, Block‐D, Lalmatia, Dhaka </v>
      </c>
      <c r="J124" s="29" t="str">
        <f t="shared" si="27"/>
        <v>Lalmatia</v>
      </c>
      <c r="K124" s="6" t="s">
        <v>1556</v>
      </c>
      <c r="L124" s="29" t="str">
        <f t="shared" si="28"/>
        <v xml:space="preserve">sthapotik_arch@yahoo.com  </v>
      </c>
      <c r="M124" s="6" t="str">
        <f t="shared" si="40"/>
        <v/>
      </c>
      <c r="N124" s="29" t="str">
        <f t="shared" ref="N124:N127" si="44">RIGHT(O124,LEN(O124)-FIND("t:",O124,1)-2)</f>
        <v xml:space="preserve">+8801713039777 </v>
      </c>
      <c r="O124" s="6" t="s">
        <v>804</v>
      </c>
      <c r="P124" s="29" t="str">
        <f t="shared" si="29"/>
        <v xml:space="preserve">  www.sthapotik.com                                                                                   </v>
      </c>
      <c r="Q124" s="6" t="s">
        <v>805</v>
      </c>
      <c r="R124" s="29" t="str">
        <f t="shared" si="30"/>
        <v xml:space="preserve">Ar. Sharif Uddin Ahammed </v>
      </c>
      <c r="S124" s="29" t="str">
        <f t="shared" si="31"/>
        <v xml:space="preserve"> Proprietor</v>
      </c>
      <c r="T124" s="29" t="str">
        <f t="shared" si="32"/>
        <v>A‐137</v>
      </c>
      <c r="U124" s="7" t="s">
        <v>2208</v>
      </c>
      <c r="V124" s="5" t="str">
        <f t="shared" si="33"/>
        <v xml:space="preserve">IAB Member Architect 5 </v>
      </c>
      <c r="W124" s="5" t="str">
        <f t="shared" si="34"/>
        <v xml:space="preserve">Architectural Graduate 2 </v>
      </c>
      <c r="X124" s="5" t="str">
        <f t="shared" si="35"/>
        <v xml:space="preserve">Total 7 </v>
      </c>
      <c r="Y124" s="1" t="str">
        <f t="shared" si="36"/>
        <v xml:space="preserve">5 </v>
      </c>
      <c r="Z124" s="1" t="str">
        <f t="shared" si="37"/>
        <v xml:space="preserve">2 </v>
      </c>
      <c r="AA124" s="1" t="str">
        <f t="shared" si="38"/>
        <v xml:space="preserve">7 </v>
      </c>
    </row>
    <row r="125" spans="2:27" x14ac:dyDescent="0.35">
      <c r="B125" s="29" t="s">
        <v>807</v>
      </c>
      <c r="C125" s="14" t="s">
        <v>808</v>
      </c>
      <c r="D125" s="29" t="str">
        <f t="shared" si="24"/>
        <v>STUDIO DHAKA ARCHITECTS</v>
      </c>
      <c r="E125" s="6" t="str">
        <f t="shared" si="25"/>
        <v xml:space="preserve">Est‐2017) </v>
      </c>
      <c r="F125" s="6" t="str">
        <f t="shared" si="23"/>
        <v xml:space="preserve">2017) </v>
      </c>
      <c r="G125" s="29" t="str">
        <f t="shared" si="26"/>
        <v>2017</v>
      </c>
      <c r="H125" s="6" t="s">
        <v>1243</v>
      </c>
      <c r="I125" s="29" t="str">
        <f t="shared" si="39"/>
        <v xml:space="preserve">44, Rabindra Sharani Road, Sector‐7, Uttara Model Town, Dhaka‐1230 </v>
      </c>
      <c r="J125" s="29" t="str">
        <f t="shared" si="27"/>
        <v>Uttara Model Town</v>
      </c>
      <c r="K125" s="6" t="s">
        <v>1557</v>
      </c>
      <c r="L125" s="29" t="str">
        <f t="shared" si="28"/>
        <v xml:space="preserve">studio.dhaka.architects@gmail.com   </v>
      </c>
      <c r="M125" s="6" t="str">
        <f t="shared" si="40"/>
        <v/>
      </c>
      <c r="N125" s="29" t="str">
        <f t="shared" si="44"/>
        <v xml:space="preserve">+8801534355957 </v>
      </c>
      <c r="O125" s="6" t="s">
        <v>811</v>
      </c>
      <c r="P125" s="29" t="str">
        <f t="shared" si="29"/>
        <v xml:space="preserve">  www.studiodhakaarchitects.com                               </v>
      </c>
      <c r="Q125" s="6" t="s">
        <v>812</v>
      </c>
      <c r="R125" s="29" t="str">
        <f t="shared" si="30"/>
        <v xml:space="preserve">Ar. Tarek Md. Saidul Islam </v>
      </c>
      <c r="S125" s="29" t="str">
        <f t="shared" si="31"/>
        <v xml:space="preserve"> Principal Architect         </v>
      </c>
      <c r="T125" s="29" t="str">
        <f t="shared" si="32"/>
        <v>I‐081</v>
      </c>
      <c r="U125" s="7" t="s">
        <v>182</v>
      </c>
      <c r="V125" s="5" t="str">
        <f t="shared" si="33"/>
        <v xml:space="preserve">IAB Member Architect 2 </v>
      </c>
      <c r="W125" s="5" t="str">
        <f t="shared" si="34"/>
        <v xml:space="preserve">Architectural Graduate 1 </v>
      </c>
      <c r="X125" s="5" t="str">
        <f t="shared" si="35"/>
        <v xml:space="preserve">Total 3 </v>
      </c>
      <c r="Y125" s="1" t="str">
        <f t="shared" si="36"/>
        <v xml:space="preserve">2 </v>
      </c>
      <c r="Z125" s="1" t="str">
        <f t="shared" si="37"/>
        <v xml:space="preserve">1 </v>
      </c>
      <c r="AA125" s="1" t="str">
        <f t="shared" si="38"/>
        <v xml:space="preserve">3 </v>
      </c>
    </row>
    <row r="126" spans="2:27" x14ac:dyDescent="0.35">
      <c r="B126" s="29" t="s">
        <v>813</v>
      </c>
      <c r="C126" s="14" t="s">
        <v>814</v>
      </c>
      <c r="D126" s="29" t="str">
        <f t="shared" si="24"/>
        <v>STUDIO DHAKA LIMITED.</v>
      </c>
      <c r="E126" s="6" t="str">
        <f t="shared" si="25"/>
        <v xml:space="preserve">Est‐2016) </v>
      </c>
      <c r="F126" s="6" t="str">
        <f t="shared" ref="F126:F144" si="45">(RIGHT(E126,(LEN(E126)-FIND("‐",E126,1))))</f>
        <v xml:space="preserve">2016) </v>
      </c>
      <c r="G126" s="29" t="str">
        <f t="shared" si="26"/>
        <v>2016</v>
      </c>
      <c r="H126" s="6" t="s">
        <v>1244</v>
      </c>
      <c r="I126" s="29" t="str">
        <f t="shared" si="39"/>
        <v xml:space="preserve">House‐91/1, Road‐11/A, Dhanmondi R/A, Dhaka‐1205 </v>
      </c>
      <c r="J126" s="29" t="str">
        <f t="shared" si="27"/>
        <v>Dhanmondi R/A</v>
      </c>
      <c r="K126" s="6" t="s">
        <v>1558</v>
      </c>
      <c r="L126" s="29" t="str">
        <f t="shared" si="28"/>
        <v xml:space="preserve">studiodhakaltd@gmail.com                    </v>
      </c>
      <c r="M126" s="6" t="str">
        <f t="shared" si="40"/>
        <v/>
      </c>
      <c r="N126" s="29" t="str">
        <f t="shared" si="44"/>
        <v xml:space="preserve">+8801711335635 </v>
      </c>
      <c r="O126" s="6" t="s">
        <v>817</v>
      </c>
      <c r="P126" s="29" t="str">
        <f t="shared" si="29"/>
        <v xml:space="preserve"> www.studiodhaka.com                                                                                              </v>
      </c>
      <c r="Q126" s="6" t="s">
        <v>818</v>
      </c>
      <c r="R126" s="29" t="str">
        <f t="shared" si="30"/>
        <v xml:space="preserve">Ar. Muhammad Moniruzzaman </v>
      </c>
      <c r="S126" s="29" t="str">
        <f t="shared" si="31"/>
        <v xml:space="preserve"> Managing Director</v>
      </c>
      <c r="T126" s="29" t="str">
        <f t="shared" si="32"/>
        <v>M‐086</v>
      </c>
      <c r="U126" s="7" t="s">
        <v>2209</v>
      </c>
      <c r="V126" s="5" t="str">
        <f t="shared" si="33"/>
        <v xml:space="preserve">IAB Member Architect 4 </v>
      </c>
      <c r="W126" s="5" t="str">
        <f t="shared" si="34"/>
        <v xml:space="preserve">Architectural Graduate 7 </v>
      </c>
      <c r="X126" s="5" t="str">
        <f t="shared" si="35"/>
        <v xml:space="preserve">Total 11 </v>
      </c>
      <c r="Y126" s="1" t="str">
        <f t="shared" si="36"/>
        <v xml:space="preserve">4 </v>
      </c>
      <c r="Z126" s="1" t="str">
        <f t="shared" si="37"/>
        <v xml:space="preserve">7 </v>
      </c>
      <c r="AA126" s="1" t="str">
        <f t="shared" si="38"/>
        <v xml:space="preserve">11 </v>
      </c>
    </row>
    <row r="127" spans="2:27" x14ac:dyDescent="0.35">
      <c r="B127" s="29" t="s">
        <v>820</v>
      </c>
      <c r="C127" s="14" t="s">
        <v>821</v>
      </c>
      <c r="D127" s="29" t="str">
        <f t="shared" si="24"/>
        <v>SYSTEM ARCHITECTS</v>
      </c>
      <c r="E127" s="6" t="str">
        <f t="shared" si="25"/>
        <v xml:space="preserve">Est‐2001) </v>
      </c>
      <c r="F127" s="6" t="str">
        <f t="shared" si="45"/>
        <v xml:space="preserve">2001) </v>
      </c>
      <c r="G127" s="29" t="str">
        <f t="shared" si="26"/>
        <v>2001</v>
      </c>
      <c r="H127" s="6" t="s">
        <v>1245</v>
      </c>
      <c r="I127" s="29" t="str">
        <f t="shared" si="39"/>
        <v xml:space="preserve">House‐31, [Celeste], Unit‐A2, Road‐20, Block‐K, Banani, Dhaka‐1213 </v>
      </c>
      <c r="J127" s="29" t="str">
        <f t="shared" si="27"/>
        <v>Banani</v>
      </c>
      <c r="K127" s="6" t="s">
        <v>1559</v>
      </c>
      <c r="L127" s="29" t="str">
        <f t="shared" si="28"/>
        <v xml:space="preserve">nirjhar@systemarchitectsbd.com    </v>
      </c>
      <c r="M127" s="6" t="str">
        <f t="shared" si="40"/>
        <v/>
      </c>
      <c r="N127" s="29" t="str">
        <f t="shared" si="44"/>
        <v xml:space="preserve">+88‐02‐9843303, +88‐02‐9842193 </v>
      </c>
      <c r="O127" s="6" t="s">
        <v>824</v>
      </c>
      <c r="P127" s="29" t="str">
        <f t="shared" si="29"/>
        <v xml:space="preserve"> www.systemarchitectsbd.com                                                          </v>
      </c>
      <c r="Q127" s="6" t="s">
        <v>825</v>
      </c>
      <c r="R127" s="29" t="str">
        <f t="shared" si="30"/>
        <v xml:space="preserve">Ar. Enamul Karim </v>
      </c>
      <c r="S127" s="29" t="str">
        <f t="shared" si="31"/>
        <v xml:space="preserve"> Principal Architect &amp; CEO   </v>
      </c>
      <c r="T127" s="29" t="str">
        <f t="shared" si="32"/>
        <v>K‐058</v>
      </c>
      <c r="U127" s="7" t="s">
        <v>2210</v>
      </c>
      <c r="V127" s="5" t="str">
        <f t="shared" si="33"/>
        <v xml:space="preserve">IAB Member Architect 4 </v>
      </c>
      <c r="W127" s="5" t="str">
        <f t="shared" si="34"/>
        <v xml:space="preserve">Architectural Graduate 9 </v>
      </c>
      <c r="X127" s="5" t="str">
        <f t="shared" si="35"/>
        <v xml:space="preserve">Total 13 </v>
      </c>
      <c r="Y127" s="1" t="str">
        <f t="shared" si="36"/>
        <v xml:space="preserve">4 </v>
      </c>
      <c r="Z127" s="1" t="str">
        <f t="shared" si="37"/>
        <v xml:space="preserve">9 </v>
      </c>
      <c r="AA127" s="1" t="str">
        <f t="shared" si="38"/>
        <v xml:space="preserve">13 </v>
      </c>
    </row>
    <row r="128" spans="2:27" x14ac:dyDescent="0.35">
      <c r="B128" s="29" t="s">
        <v>827</v>
      </c>
      <c r="C128" s="14" t="s">
        <v>828</v>
      </c>
      <c r="D128" s="29" t="str">
        <f t="shared" si="24"/>
        <v>SILVERBRICKS</v>
      </c>
      <c r="E128" s="6" t="str">
        <f t="shared" si="25"/>
        <v xml:space="preserve">Est‐2008) </v>
      </c>
      <c r="F128" s="6" t="str">
        <f t="shared" si="45"/>
        <v xml:space="preserve">2008) </v>
      </c>
      <c r="G128" s="29" t="str">
        <f t="shared" si="26"/>
        <v>2008</v>
      </c>
      <c r="H128" s="6" t="s">
        <v>1246</v>
      </c>
      <c r="I128" s="29" t="str">
        <f t="shared" si="39"/>
        <v xml:space="preserve">3rd Floor, IEB Bhaban, S.S Khaled Road, Chattogram </v>
      </c>
      <c r="J128" s="29" t="str">
        <f t="shared" si="27"/>
        <v>S.S Khaled Road</v>
      </c>
      <c r="K128" s="6" t="s">
        <v>1560</v>
      </c>
      <c r="L128" s="29" t="str">
        <f t="shared" si="28"/>
        <v xml:space="preserve">info@silverbricksbd.com                                                                                           </v>
      </c>
      <c r="M128" s="6" t="str">
        <f t="shared" si="40"/>
        <v xml:space="preserve">Contact: +88‐01714084433 </v>
      </c>
      <c r="N128" s="29" t="str">
        <f t="shared" si="41"/>
        <v xml:space="preserve">+88‐01714084433 </v>
      </c>
      <c r="O128" s="6" t="s">
        <v>270</v>
      </c>
      <c r="P128" s="29" t="str">
        <f t="shared" si="29"/>
        <v>No Website</v>
      </c>
      <c r="Q128" s="6" t="s">
        <v>831</v>
      </c>
      <c r="R128" s="29" t="str">
        <f t="shared" si="30"/>
        <v xml:space="preserve">Ar. Mohammad Asaduzzaman Chowdhury </v>
      </c>
      <c r="S128" s="29" t="str">
        <f t="shared" si="31"/>
        <v xml:space="preserve"> Managing Partner </v>
      </c>
      <c r="T128" s="29" t="str">
        <f t="shared" si="32"/>
        <v>C‐040</v>
      </c>
      <c r="U128" s="12" t="s">
        <v>2211</v>
      </c>
      <c r="V128" s="5" t="str">
        <f t="shared" si="33"/>
        <v xml:space="preserve">IAB Member Architect 3 </v>
      </c>
      <c r="W128" s="5" t="str">
        <f t="shared" si="34"/>
        <v xml:space="preserve">Architectural Graduate 4 </v>
      </c>
      <c r="X128" s="5" t="str">
        <f t="shared" si="35"/>
        <v xml:space="preserve">Total 7 </v>
      </c>
      <c r="Y128" s="1" t="str">
        <f t="shared" si="36"/>
        <v xml:space="preserve">3 </v>
      </c>
      <c r="Z128" s="1" t="str">
        <f t="shared" si="37"/>
        <v xml:space="preserve">4 </v>
      </c>
      <c r="AA128" s="1" t="str">
        <f t="shared" si="38"/>
        <v xml:space="preserve">7 </v>
      </c>
    </row>
    <row r="129" spans="2:27" x14ac:dyDescent="0.35">
      <c r="B129" s="29" t="s">
        <v>834</v>
      </c>
      <c r="C129" s="14" t="s">
        <v>835</v>
      </c>
      <c r="D129" s="29" t="str">
        <f t="shared" si="24"/>
        <v>STUDIO MORPHOGENESIS LTD.</v>
      </c>
      <c r="E129" s="6" t="str">
        <f t="shared" si="25"/>
        <v>Est‐2014)</v>
      </c>
      <c r="F129" s="6" t="str">
        <f t="shared" si="45"/>
        <v>2014)</v>
      </c>
      <c r="G129" s="29" t="str">
        <f t="shared" si="26"/>
        <v>2014</v>
      </c>
      <c r="H129" s="6" t="s">
        <v>1247</v>
      </c>
      <c r="I129" s="29" t="str">
        <f t="shared" si="39"/>
        <v>Suite‐2D, House‐11, Road‐14, Gulshan‐1, Dhaka‐1212</v>
      </c>
      <c r="J129" s="29" t="str">
        <f t="shared" si="27"/>
        <v>Gulshan‐1</v>
      </c>
      <c r="K129" s="6" t="s">
        <v>1561</v>
      </c>
      <c r="L129" s="29" t="str">
        <f t="shared" si="28"/>
        <v xml:space="preserve">design@studiomorphogenesis.com </v>
      </c>
      <c r="M129" s="6" t="str">
        <f t="shared" si="40"/>
        <v xml:space="preserve">Contact: +88 01723819678  +88 02 9858862 </v>
      </c>
      <c r="N129" s="29" t="str">
        <f t="shared" si="41"/>
        <v xml:space="preserve">+88 01723819678  +88 02 9858862 </v>
      </c>
      <c r="O129" s="6" t="s">
        <v>838</v>
      </c>
      <c r="P129" s="29" t="str">
        <f t="shared" si="29"/>
        <v>No Website</v>
      </c>
      <c r="Q129" s="6" t="s">
        <v>839</v>
      </c>
      <c r="R129" s="29" t="str">
        <f t="shared" si="30"/>
        <v xml:space="preserve">Ar. Shahla Karim Kabir </v>
      </c>
      <c r="S129" s="29" t="e">
        <f t="shared" si="31"/>
        <v>#VALUE!</v>
      </c>
      <c r="T129" s="29" t="str">
        <f t="shared" si="32"/>
        <v>K‐050</v>
      </c>
      <c r="U129" s="9" t="s">
        <v>2159</v>
      </c>
      <c r="V129" s="5" t="str">
        <f t="shared" si="33"/>
        <v xml:space="preserve">IAB Member Architect 0 </v>
      </c>
      <c r="W129" s="5" t="str">
        <f t="shared" si="34"/>
        <v xml:space="preserve">Architectural Graduate 0 </v>
      </c>
      <c r="X129" s="5" t="str">
        <f t="shared" si="35"/>
        <v xml:space="preserve">Total 0 </v>
      </c>
      <c r="Y129" s="1" t="str">
        <f t="shared" si="36"/>
        <v xml:space="preserve">0 </v>
      </c>
      <c r="Z129" s="1" t="str">
        <f t="shared" si="37"/>
        <v xml:space="preserve">0 </v>
      </c>
      <c r="AA129" s="1" t="str">
        <f t="shared" si="38"/>
        <v xml:space="preserve">0 </v>
      </c>
    </row>
    <row r="130" spans="2:27" x14ac:dyDescent="0.35">
      <c r="B130" s="29" t="s">
        <v>841</v>
      </c>
      <c r="C130" s="14" t="s">
        <v>842</v>
      </c>
      <c r="D130" s="29" t="str">
        <f t="shared" si="24"/>
        <v>THE DESIGNERS</v>
      </c>
      <c r="E130" s="6" t="str">
        <f t="shared" si="25"/>
        <v>Est‐2001)</v>
      </c>
      <c r="F130" s="6" t="str">
        <f t="shared" si="45"/>
        <v>2001)</v>
      </c>
      <c r="G130" s="29" t="str">
        <f t="shared" si="26"/>
        <v>2001</v>
      </c>
      <c r="H130" s="6" t="s">
        <v>1248</v>
      </c>
      <c r="I130" s="29" t="str">
        <f t="shared" si="39"/>
        <v xml:space="preserve">House‐431, Road‐30, DOHS, Mohakhali, Dhaka‐1206 </v>
      </c>
      <c r="J130" s="29" t="str">
        <f t="shared" si="27"/>
        <v>Mohakhali</v>
      </c>
      <c r="K130" s="6" t="s">
        <v>1480</v>
      </c>
      <c r="L130" s="29" t="str">
        <f t="shared" si="28"/>
        <v xml:space="preserve">malikshaheen@yahoo.com                                                                                              </v>
      </c>
      <c r="M130" s="6" t="str">
        <f t="shared" si="40"/>
        <v>Contact: +88‐02‐9850798</v>
      </c>
      <c r="N130" s="29" t="str">
        <f t="shared" si="41"/>
        <v>+88‐02‐9850798</v>
      </c>
      <c r="O130" s="6" t="s">
        <v>947</v>
      </c>
      <c r="P130" s="29" t="str">
        <f t="shared" si="29"/>
        <v>No Website</v>
      </c>
      <c r="Q130" s="6" t="s">
        <v>845</v>
      </c>
      <c r="R130" s="29" t="str">
        <f t="shared" si="30"/>
        <v xml:space="preserve">Ar. Shaheen Malik </v>
      </c>
      <c r="S130" s="29" t="str">
        <f t="shared" si="31"/>
        <v xml:space="preserve">CEO            </v>
      </c>
      <c r="T130" s="29" t="str">
        <f t="shared" si="32"/>
        <v>M‐009</v>
      </c>
      <c r="U130" s="7" t="s">
        <v>2159</v>
      </c>
      <c r="V130" s="5" t="str">
        <f t="shared" si="33"/>
        <v xml:space="preserve">IAB Member Architect 0 </v>
      </c>
      <c r="W130" s="5" t="str">
        <f t="shared" si="34"/>
        <v xml:space="preserve">Architectural Graduate 0 </v>
      </c>
      <c r="X130" s="5" t="str">
        <f t="shared" si="35"/>
        <v xml:space="preserve">Total 0 </v>
      </c>
      <c r="Y130" s="1" t="str">
        <f t="shared" si="36"/>
        <v xml:space="preserve">0 </v>
      </c>
      <c r="Z130" s="1" t="str">
        <f t="shared" si="37"/>
        <v xml:space="preserve">0 </v>
      </c>
      <c r="AA130" s="1" t="str">
        <f t="shared" si="38"/>
        <v xml:space="preserve">0 </v>
      </c>
    </row>
    <row r="131" spans="2:27" x14ac:dyDescent="0.35">
      <c r="B131" s="29" t="s">
        <v>847</v>
      </c>
      <c r="C131" s="14" t="s">
        <v>848</v>
      </c>
      <c r="D131" s="29" t="str">
        <f t="shared" si="24"/>
        <v>TRIANGLE CONSULTANTS</v>
      </c>
      <c r="E131" s="6" t="str">
        <f t="shared" si="25"/>
        <v>Est‐1993)</v>
      </c>
      <c r="F131" s="6" t="str">
        <f t="shared" si="45"/>
        <v>1993)</v>
      </c>
      <c r="G131" s="29" t="str">
        <f t="shared" si="26"/>
        <v>1993</v>
      </c>
      <c r="H131" s="6" t="s">
        <v>1249</v>
      </c>
      <c r="I131" s="29" t="str">
        <f t="shared" si="39"/>
        <v xml:space="preserve">House 120(B),Road#1,Block#F, Banani , Dhaka‐1213 </v>
      </c>
      <c r="J131" s="29" t="str">
        <f t="shared" si="27"/>
        <v xml:space="preserve">Banani </v>
      </c>
      <c r="K131" s="6" t="s">
        <v>1481</v>
      </c>
      <c r="L131" s="29" t="str">
        <f t="shared" si="28"/>
        <v xml:space="preserve">shakoormajid@yahoo.com                                                                                           </v>
      </c>
      <c r="M131" s="6" t="str">
        <f t="shared" si="40"/>
        <v>Contact: +88‐02‐8812109‐10</v>
      </c>
      <c r="N131" s="29" t="str">
        <f t="shared" si="41"/>
        <v>+88‐02‐8812109‐10</v>
      </c>
      <c r="O131" s="6" t="s">
        <v>947</v>
      </c>
      <c r="P131" s="29" t="str">
        <f t="shared" si="29"/>
        <v>No Website</v>
      </c>
      <c r="Q131" s="6" t="s">
        <v>851</v>
      </c>
      <c r="R131" s="29" t="str">
        <f t="shared" si="30"/>
        <v xml:space="preserve">Ar. Shakoor Majid </v>
      </c>
      <c r="S131" s="29" t="str">
        <f t="shared" si="31"/>
        <v xml:space="preserve">CEO                 </v>
      </c>
      <c r="T131" s="29" t="str">
        <f t="shared" si="32"/>
        <v>M‐031</v>
      </c>
      <c r="U131" s="7" t="s">
        <v>2159</v>
      </c>
      <c r="V131" s="5" t="str">
        <f t="shared" si="33"/>
        <v xml:space="preserve">IAB Member Architect 0 </v>
      </c>
      <c r="W131" s="5" t="str">
        <f t="shared" si="34"/>
        <v xml:space="preserve">Architectural Graduate 0 </v>
      </c>
      <c r="X131" s="5" t="str">
        <f t="shared" si="35"/>
        <v xml:space="preserve">Total 0 </v>
      </c>
      <c r="Y131" s="1" t="str">
        <f t="shared" si="36"/>
        <v xml:space="preserve">0 </v>
      </c>
      <c r="Z131" s="1" t="str">
        <f t="shared" si="37"/>
        <v xml:space="preserve">0 </v>
      </c>
      <c r="AA131" s="1" t="str">
        <f t="shared" si="38"/>
        <v xml:space="preserve">0 </v>
      </c>
    </row>
    <row r="132" spans="2:27" x14ac:dyDescent="0.35">
      <c r="B132" s="29" t="s">
        <v>853</v>
      </c>
      <c r="C132" s="14" t="s">
        <v>854</v>
      </c>
      <c r="D132" s="29" t="str">
        <f t="shared" ref="D132:D144" si="46">LEFT(C132,FIND("(Est",C132,1)-2)</f>
        <v>TANYA KARIM N.R. KHAN &amp; ASSOCIATES</v>
      </c>
      <c r="E132" s="6" t="str">
        <f t="shared" ref="E132:E144" si="47">RIGHT(C132,(LEN(C132)-FIND("(E",C132,1)))</f>
        <v>Est‐1993)</v>
      </c>
      <c r="F132" s="6" t="str">
        <f t="shared" si="45"/>
        <v>1993)</v>
      </c>
      <c r="G132" s="29" t="str">
        <f t="shared" ref="G132:G144" si="48">LEFT(F132,FIND(")",F132,1)-1)</f>
        <v>1993</v>
      </c>
      <c r="H132" s="6" t="s">
        <v>1250</v>
      </c>
      <c r="I132" s="29" t="str">
        <f t="shared" si="39"/>
        <v xml:space="preserve">Laboni‐2, Flat‐B1 &amp; C1, House‐24, Road‐9/A, Dhanmond R/A, Dhaka‐1209 </v>
      </c>
      <c r="J132" s="29" t="str">
        <f t="shared" ref="J132:J144" si="49">MID(I132,FIND("@",SUBSTITUTE(I132,",","@",LEN(I132)-LEN(SUBSTITUTE(I132,",",""))-1))+2,FIND("@",SUBSTITUTE(I132,",","@",LEN(I132)-LEN(SUBSTITUTE(I132,",",""))))-2-(FIND("@",SUBSTITUTE(I132,",","@",LEN(I132)-LEN(SUBSTITUTE(I132,",",""))-1))))</f>
        <v>Dhanmond R/A</v>
      </c>
      <c r="K132" s="6" t="s">
        <v>1482</v>
      </c>
      <c r="L132" s="29" t="str">
        <f t="shared" ref="L132:L144" si="50">IF(IFERROR(FIND("Contact",K132,1),0)&gt;0,LEFT(K132,FIND("Contact",K132,1)-1),T(K132))</f>
        <v xml:space="preserve">mail@tknrk.com   </v>
      </c>
      <c r="M132" s="6" t="str">
        <f t="shared" si="40"/>
        <v/>
      </c>
      <c r="N132" s="29" t="str">
        <f t="shared" ref="N132:N133" si="51">RIGHT(O132,LEN(O132)-FIND("t:",O132,1)-2)</f>
        <v>+88‐02‐58156547, +88‐02‐9142487</v>
      </c>
      <c r="O132" s="6" t="s">
        <v>857</v>
      </c>
      <c r="P132" s="29" t="str">
        <f t="shared" ref="P132:P144" si="52">IFERROR(LEFT(IFERROR(RIGHT(O132,LEN(O132)-FIND(":",O132,1)-1),"No Website"),FIND("Contact:",IFERROR(RIGHT(O132,LEN(O132)-FIND(":",O132,1)-1),"No Website"),1)-2),"No Website")</f>
        <v xml:space="preserve">www.tknrk.com                                                                                   </v>
      </c>
      <c r="Q132" s="6" t="s">
        <v>858</v>
      </c>
      <c r="R132" s="29" t="str">
        <f t="shared" ref="R132:R144" si="53">LEFT(Q132,FIND("(",Q132,1)-1)</f>
        <v xml:space="preserve">Ar. Nurur Rahman Khan </v>
      </c>
      <c r="S132" s="29" t="str">
        <f t="shared" ref="S132:S144" si="54">RIGHT(Q132,LEN(Q132)-FIND(")",Q132,1)-1)</f>
        <v xml:space="preserve">Architect Partner     </v>
      </c>
      <c r="T132" s="29" t="str">
        <f t="shared" ref="T132:T144" si="55">MID(Q132,FIND("(",Q132,1)+1,FIND(")",Q132,1)-FIND("(",Q132,1)-1)</f>
        <v>K‐049</v>
      </c>
      <c r="U132" s="12" t="s">
        <v>2212</v>
      </c>
      <c r="V132" s="5" t="str">
        <f t="shared" ref="V132:V144" si="56">LEFT(U132,FIND(" ",U132,FIND(" ",U132,FIND(" ",U132,FIND(" ",U132,1)+1)+1)+1))</f>
        <v xml:space="preserve">IAB Member Architect 14 </v>
      </c>
      <c r="W132" s="5" t="str">
        <f t="shared" ref="W132:W144" si="57">MID(U132,LEN(V132)+1,LEN(U132)-(LEN(V132)+LEN(X132)))</f>
        <v xml:space="preserve">Architectural Graduate 12 </v>
      </c>
      <c r="X132" s="5" t="str">
        <f t="shared" ref="X132:X144" si="58">RIGHT(U132,LEN(U132)-FIND("T",U132,1)+1)</f>
        <v>Total 26</v>
      </c>
      <c r="Y132" s="1" t="str">
        <f t="shared" ref="Y132:Y144" si="59">RIGHT(V132,LEN(V132)-FIND(" ",V132,FIND(" ",V132,FIND(" ",V132,1)+1)+1))</f>
        <v xml:space="preserve">14 </v>
      </c>
      <c r="Z132" s="1" t="str">
        <f t="shared" ref="Z132:Z144" si="60">RIGHT(W132,LEN(W132)-FIND(" ",W132,FIND(" ",W132,1)+1))</f>
        <v xml:space="preserve">12 </v>
      </c>
      <c r="AA132" s="1" t="str">
        <f t="shared" ref="AA132:AA144" si="61">RIGHT(X132,LEN(X132)-FIND(" ",X132,1))</f>
        <v>26</v>
      </c>
    </row>
    <row r="133" spans="2:27" x14ac:dyDescent="0.35">
      <c r="B133" s="29" t="s">
        <v>861</v>
      </c>
      <c r="C133" s="14" t="s">
        <v>862</v>
      </c>
      <c r="D133" s="29" t="str">
        <f t="shared" si="46"/>
        <v>TARIQUE HASAN &amp; ASSOCIATES LTD.</v>
      </c>
      <c r="E133" s="6" t="str">
        <f t="shared" si="47"/>
        <v>Est‐ 2013)</v>
      </c>
      <c r="F133" s="6" t="str">
        <f t="shared" si="45"/>
        <v xml:space="preserve"> 2013)</v>
      </c>
      <c r="G133" s="29" t="str">
        <f t="shared" si="48"/>
        <v xml:space="preserve"> 2013</v>
      </c>
      <c r="H133" s="6" t="s">
        <v>863</v>
      </c>
      <c r="I133" s="29" t="str">
        <f t="shared" ref="I133:I144" si="62">RIGHT(H133,LEN(H133)-LEN(LEFT(H133,FIND(":",H133,1)))-1)</f>
        <v>House‐31, Road‐06, Block‐C, Banani, Dhaka‐1213</v>
      </c>
      <c r="J133" s="29" t="str">
        <f t="shared" si="49"/>
        <v>Banani</v>
      </c>
      <c r="K133" s="21" t="s">
        <v>1569</v>
      </c>
      <c r="L133" s="29" t="str">
        <f t="shared" si="50"/>
        <v xml:space="preserve">tarique.37@gmail.com </v>
      </c>
      <c r="M133" s="6" t="str">
        <f t="shared" ref="M133:M144" si="63">RIGHT(K133,LEN(K133)-LEN(L133))</f>
        <v/>
      </c>
      <c r="N133" s="29" t="str">
        <f t="shared" si="51"/>
        <v>+88‐02‐9896337, +88‐02‐9882504</v>
      </c>
      <c r="O133" s="6" t="s">
        <v>865</v>
      </c>
      <c r="P133" s="29" t="str">
        <f t="shared" si="52"/>
        <v xml:space="preserve">www.thalbd.com                                                  </v>
      </c>
      <c r="Q133" s="6" t="s">
        <v>866</v>
      </c>
      <c r="R133" s="29" t="str">
        <f t="shared" si="53"/>
        <v xml:space="preserve">Ar. Tarique Hasan </v>
      </c>
      <c r="S133" s="29" t="str">
        <f t="shared" si="54"/>
        <v xml:space="preserve">Managing Director           </v>
      </c>
      <c r="T133" s="29" t="str">
        <f t="shared" si="55"/>
        <v>H‐097</v>
      </c>
      <c r="U133" s="7" t="s">
        <v>2213</v>
      </c>
      <c r="V133" s="5" t="str">
        <f t="shared" si="56"/>
        <v xml:space="preserve">IAB Member Architect 5 </v>
      </c>
      <c r="W133" s="5" t="str">
        <f t="shared" si="57"/>
        <v xml:space="preserve">Architectural Graduate 0 </v>
      </c>
      <c r="X133" s="5" t="str">
        <f t="shared" si="58"/>
        <v>Total 5</v>
      </c>
      <c r="Y133" s="1" t="str">
        <f t="shared" si="59"/>
        <v xml:space="preserve">5 </v>
      </c>
      <c r="Z133" s="1" t="str">
        <f t="shared" si="60"/>
        <v xml:space="preserve">0 </v>
      </c>
      <c r="AA133" s="1" t="str">
        <f t="shared" si="61"/>
        <v>5</v>
      </c>
    </row>
    <row r="134" spans="2:27" x14ac:dyDescent="0.35">
      <c r="B134" s="29" t="s">
        <v>868</v>
      </c>
      <c r="C134" s="14" t="s">
        <v>869</v>
      </c>
      <c r="D134" s="29" t="str">
        <f t="shared" si="46"/>
        <v>TRIOTECT &amp; ASSOCIATES LTD.</v>
      </c>
      <c r="E134" s="6" t="str">
        <f t="shared" si="47"/>
        <v>Est‐2018)</v>
      </c>
      <c r="F134" s="6" t="str">
        <f t="shared" si="45"/>
        <v>2018)</v>
      </c>
      <c r="G134" s="29" t="str">
        <f t="shared" si="48"/>
        <v>2018</v>
      </c>
      <c r="H134" s="6" t="s">
        <v>870</v>
      </c>
      <c r="I134" s="29" t="str">
        <f t="shared" si="62"/>
        <v>25/2, Rani Garh (2nd Floor), Lake Circus, Kalabagan, Dhaka‐1205</v>
      </c>
      <c r="J134" s="29" t="str">
        <f t="shared" si="49"/>
        <v>Kalabagan</v>
      </c>
      <c r="K134" s="6" t="s">
        <v>1483</v>
      </c>
      <c r="L134" s="29" t="str">
        <f t="shared" si="50"/>
        <v xml:space="preserve">info@triotect.com.bd                                                                       </v>
      </c>
      <c r="M134" s="6" t="str">
        <f t="shared" si="63"/>
        <v>Contact: +8801777768366, +8801777768367</v>
      </c>
      <c r="N134" s="29" t="str">
        <f t="shared" ref="N134:N144" si="64">IFERROR(RIGHT(M134,LEN(M134)-FIND("t:",M134,1)-2),)</f>
        <v>+8801777768366, +8801777768367</v>
      </c>
      <c r="O134" s="6" t="s">
        <v>872</v>
      </c>
      <c r="P134" s="29" t="str">
        <f t="shared" si="52"/>
        <v>No Website</v>
      </c>
      <c r="Q134" s="6" t="s">
        <v>873</v>
      </c>
      <c r="R134" s="29" t="str">
        <f t="shared" si="53"/>
        <v xml:space="preserve">Ar. Md. Tareq Abdullah </v>
      </c>
      <c r="S134" s="29" t="str">
        <f t="shared" si="54"/>
        <v xml:space="preserve">Director            </v>
      </c>
      <c r="T134" s="29" t="str">
        <f t="shared" si="55"/>
        <v>A‐236</v>
      </c>
      <c r="U134" s="12" t="s">
        <v>2214</v>
      </c>
      <c r="V134" s="5" t="str">
        <f t="shared" si="56"/>
        <v xml:space="preserve">IAB Member Architect 5 </v>
      </c>
      <c r="W134" s="5" t="str">
        <f t="shared" si="57"/>
        <v xml:space="preserve">Architectural Graduate 2 </v>
      </c>
      <c r="X134" s="5" t="str">
        <f t="shared" si="58"/>
        <v>Total 7</v>
      </c>
      <c r="Y134" s="1" t="str">
        <f t="shared" si="59"/>
        <v xml:space="preserve">5 </v>
      </c>
      <c r="Z134" s="1" t="str">
        <f t="shared" si="60"/>
        <v xml:space="preserve">2 </v>
      </c>
      <c r="AA134" s="1" t="str">
        <f t="shared" si="61"/>
        <v>7</v>
      </c>
    </row>
    <row r="135" spans="2:27" x14ac:dyDescent="0.35">
      <c r="B135" s="29" t="s">
        <v>876</v>
      </c>
      <c r="C135" s="14" t="s">
        <v>877</v>
      </c>
      <c r="D135" s="29" t="str">
        <f t="shared" si="46"/>
        <v>UNITED CONSULTANT</v>
      </c>
      <c r="E135" s="6" t="str">
        <f t="shared" si="47"/>
        <v>Est‐2003)</v>
      </c>
      <c r="F135" s="6" t="str">
        <f t="shared" si="45"/>
        <v>2003)</v>
      </c>
      <c r="G135" s="29" t="str">
        <f t="shared" si="48"/>
        <v>2003</v>
      </c>
      <c r="H135" s="6" t="s">
        <v>1582</v>
      </c>
      <c r="I135" s="29" t="str">
        <f t="shared" si="62"/>
        <v>House‐211, (2nd &amp; 3rd), Lane‐13, Lake Road, New DOHS, Mohakhali, Dhaka‐1206</v>
      </c>
      <c r="J135" s="29" t="str">
        <f t="shared" si="49"/>
        <v>Mohakhali</v>
      </c>
      <c r="K135" s="21" t="s">
        <v>1585</v>
      </c>
      <c r="L135" s="29" t="str">
        <f t="shared" si="50"/>
        <v xml:space="preserve">mail.awpl@yahoo.com                                                                         </v>
      </c>
      <c r="M135" s="6" t="str">
        <f t="shared" si="63"/>
        <v xml:space="preserve">Contact: +88‐02‐9849303, +88‐02‐9849317   </v>
      </c>
      <c r="N135" s="29" t="str">
        <f t="shared" si="64"/>
        <v xml:space="preserve">+88‐02‐9849303, +88‐02‐9849317   </v>
      </c>
      <c r="O135" s="6"/>
      <c r="P135" s="29" t="str">
        <f t="shared" si="52"/>
        <v>No Website</v>
      </c>
      <c r="Q135" s="6" t="s">
        <v>881</v>
      </c>
      <c r="R135" s="29" t="str">
        <f t="shared" si="53"/>
        <v xml:space="preserve">Ar. Md. Maruf Hossain Khan </v>
      </c>
      <c r="S135" s="29" t="str">
        <f t="shared" si="54"/>
        <v xml:space="preserve">Principal Architect       </v>
      </c>
      <c r="T135" s="29" t="str">
        <f t="shared" si="55"/>
        <v>K‐073</v>
      </c>
      <c r="U135" s="7" t="s">
        <v>2215</v>
      </c>
      <c r="V135" s="5" t="str">
        <f t="shared" si="56"/>
        <v xml:space="preserve">IAB Member Architect 3 </v>
      </c>
      <c r="W135" s="5" t="str">
        <f t="shared" si="57"/>
        <v xml:space="preserve">Architectural Graduate 9 </v>
      </c>
      <c r="X135" s="5" t="str">
        <f t="shared" si="58"/>
        <v>Total 12</v>
      </c>
      <c r="Y135" s="1" t="str">
        <f t="shared" si="59"/>
        <v xml:space="preserve">3 </v>
      </c>
      <c r="Z135" s="1" t="str">
        <f t="shared" si="60"/>
        <v xml:space="preserve">9 </v>
      </c>
      <c r="AA135" s="1" t="str">
        <f t="shared" si="61"/>
        <v>12</v>
      </c>
    </row>
    <row r="136" spans="2:27" x14ac:dyDescent="0.35">
      <c r="B136" s="29" t="s">
        <v>883</v>
      </c>
      <c r="C136" s="14" t="s">
        <v>884</v>
      </c>
      <c r="D136" s="29" t="str">
        <f t="shared" si="46"/>
        <v>URBANA</v>
      </c>
      <c r="E136" s="6" t="str">
        <f t="shared" si="47"/>
        <v>Est‐1996)</v>
      </c>
      <c r="F136" s="6" t="str">
        <f t="shared" si="45"/>
        <v>1996)</v>
      </c>
      <c r="G136" s="29" t="str">
        <f t="shared" si="48"/>
        <v>1996</v>
      </c>
      <c r="H136" s="6" t="s">
        <v>1251</v>
      </c>
      <c r="I136" s="29" t="str">
        <f t="shared" si="62"/>
        <v xml:space="preserve">House‐56, Road‐5/A, Dhanmondi, Dhaka‐1209   </v>
      </c>
      <c r="J136" s="29" t="str">
        <f t="shared" si="49"/>
        <v>Dhanmondi</v>
      </c>
      <c r="K136" s="6" t="s">
        <v>1484</v>
      </c>
      <c r="L136" s="29" t="str">
        <f t="shared" si="50"/>
        <v xml:space="preserve">urbana.communications@gmail.com                                                 </v>
      </c>
      <c r="M136" s="6" t="str">
        <f t="shared" si="63"/>
        <v xml:space="preserve">Contact: +88‐02‐9671500, +88‐02‐9671515  </v>
      </c>
      <c r="N136" s="29" t="str">
        <f t="shared" si="64"/>
        <v xml:space="preserve">+88‐02‐9671500, +88‐02‐9671515  </v>
      </c>
      <c r="O136" s="6" t="s">
        <v>947</v>
      </c>
      <c r="P136" s="29" t="str">
        <f t="shared" si="52"/>
        <v>No Website</v>
      </c>
      <c r="Q136" s="6" t="s">
        <v>887</v>
      </c>
      <c r="R136" s="29" t="str">
        <f t="shared" si="53"/>
        <v xml:space="preserve">Ar. Mahboob‐E‐Sobhan Chowdhury </v>
      </c>
      <c r="S136" s="29" t="str">
        <f t="shared" si="54"/>
        <v xml:space="preserve">Principal Architect       </v>
      </c>
      <c r="T136" s="29" t="str">
        <f t="shared" si="55"/>
        <v>C‐025</v>
      </c>
      <c r="U136" s="7" t="s">
        <v>2216</v>
      </c>
      <c r="V136" s="5" t="str">
        <f t="shared" si="56"/>
        <v xml:space="preserve">IAB Member Architect 6 </v>
      </c>
      <c r="W136" s="5" t="str">
        <f t="shared" si="57"/>
        <v xml:space="preserve">Architectural Graduate 4 </v>
      </c>
      <c r="X136" s="5" t="str">
        <f t="shared" si="58"/>
        <v>Total 10</v>
      </c>
      <c r="Y136" s="1" t="str">
        <f t="shared" si="59"/>
        <v xml:space="preserve">6 </v>
      </c>
      <c r="Z136" s="1" t="str">
        <f t="shared" si="60"/>
        <v xml:space="preserve">4 </v>
      </c>
      <c r="AA136" s="1" t="str">
        <f t="shared" si="61"/>
        <v>10</v>
      </c>
    </row>
    <row r="137" spans="2:27" x14ac:dyDescent="0.35">
      <c r="B137" s="29" t="s">
        <v>889</v>
      </c>
      <c r="C137" s="14" t="s">
        <v>890</v>
      </c>
      <c r="D137" s="29" t="str">
        <f t="shared" si="46"/>
        <v>VASTUVITA ARCHITECTS</v>
      </c>
      <c r="E137" s="6" t="str">
        <f t="shared" si="47"/>
        <v xml:space="preserve">Est‐2005) </v>
      </c>
      <c r="F137" s="6" t="str">
        <f t="shared" si="45"/>
        <v xml:space="preserve">2005) </v>
      </c>
      <c r="G137" s="29" t="str">
        <f t="shared" si="48"/>
        <v>2005</v>
      </c>
      <c r="H137" s="6" t="s">
        <v>1252</v>
      </c>
      <c r="I137" s="29" t="str">
        <f t="shared" si="62"/>
        <v xml:space="preserve">Amelia, Suite:A6, House‐71, Road‐17, Sector‐11, Uttara, Dhaka‐1230 </v>
      </c>
      <c r="J137" s="29" t="str">
        <f t="shared" si="49"/>
        <v>Uttara</v>
      </c>
      <c r="K137" s="6" t="s">
        <v>1562</v>
      </c>
      <c r="L137" s="29" t="str">
        <f t="shared" si="50"/>
        <v xml:space="preserve">vita_arc@yahoo.com                                                                                                 </v>
      </c>
      <c r="M137" s="6" t="str">
        <f t="shared" si="63"/>
        <v xml:space="preserve">Contact: +88‐01678016706 </v>
      </c>
      <c r="N137" s="29" t="str">
        <f t="shared" si="64"/>
        <v xml:space="preserve">+88‐01678016706 </v>
      </c>
      <c r="O137" s="6" t="s">
        <v>270</v>
      </c>
      <c r="P137" s="29" t="str">
        <f t="shared" si="52"/>
        <v>No Website</v>
      </c>
      <c r="Q137" s="6" t="s">
        <v>893</v>
      </c>
      <c r="R137" s="29" t="str">
        <f t="shared" si="53"/>
        <v xml:space="preserve">Ar. Amit Kumar Saha </v>
      </c>
      <c r="S137" s="29" t="str">
        <f t="shared" si="54"/>
        <v xml:space="preserve"> Partner    </v>
      </c>
      <c r="T137" s="29" t="str">
        <f t="shared" si="55"/>
        <v>S‐077</v>
      </c>
      <c r="U137" s="12" t="s">
        <v>8</v>
      </c>
      <c r="V137" s="5" t="str">
        <f t="shared" si="56"/>
        <v xml:space="preserve">IAB Member Architect 3 </v>
      </c>
      <c r="W137" s="5" t="str">
        <f t="shared" si="57"/>
        <v xml:space="preserve">Architectural Graduate 2 </v>
      </c>
      <c r="X137" s="5" t="str">
        <f t="shared" si="58"/>
        <v xml:space="preserve">Total 5 </v>
      </c>
      <c r="Y137" s="1" t="str">
        <f t="shared" si="59"/>
        <v xml:space="preserve">3 </v>
      </c>
      <c r="Z137" s="1" t="str">
        <f t="shared" si="60"/>
        <v xml:space="preserve">2 </v>
      </c>
      <c r="AA137" s="1" t="str">
        <f t="shared" si="61"/>
        <v xml:space="preserve">5 </v>
      </c>
    </row>
    <row r="138" spans="2:27" x14ac:dyDescent="0.35">
      <c r="B138" s="29" t="s">
        <v>896</v>
      </c>
      <c r="C138" s="14" t="s">
        <v>897</v>
      </c>
      <c r="D138" s="29" t="str">
        <f t="shared" si="46"/>
        <v>VENNA  ARCHITECTS</v>
      </c>
      <c r="E138" s="6" t="str">
        <f t="shared" si="47"/>
        <v xml:space="preserve">Est‐2002) </v>
      </c>
      <c r="F138" s="6" t="str">
        <f t="shared" si="45"/>
        <v xml:space="preserve">2002) </v>
      </c>
      <c r="G138" s="29" t="str">
        <f t="shared" si="48"/>
        <v>2002</v>
      </c>
      <c r="H138" s="6" t="s">
        <v>1386</v>
      </c>
      <c r="I138" s="29" t="str">
        <f t="shared" si="62"/>
        <v xml:space="preserve">Level‐05, A K Complex, 19‐Green Road, Dhaka‐1205 </v>
      </c>
      <c r="J138" s="29" t="str">
        <f t="shared" si="49"/>
        <v>19‐Green Road</v>
      </c>
      <c r="K138" s="6" t="s">
        <v>1563</v>
      </c>
      <c r="L138" s="29" t="str">
        <f t="shared" si="50"/>
        <v xml:space="preserve">architects.venna@gmail.com, architect.asif@gmail.com                                             </v>
      </c>
      <c r="M138" s="6" t="str">
        <f t="shared" si="63"/>
        <v xml:space="preserve">Contact: +88‐02‐ 8625835  </v>
      </c>
      <c r="N138" s="29" t="str">
        <f t="shared" si="64"/>
        <v xml:space="preserve">+88‐02‐ 8625835  </v>
      </c>
      <c r="O138" s="6" t="s">
        <v>270</v>
      </c>
      <c r="P138" s="29" t="str">
        <f t="shared" si="52"/>
        <v>No Website</v>
      </c>
      <c r="Q138" s="6" t="s">
        <v>901</v>
      </c>
      <c r="R138" s="29" t="str">
        <f t="shared" si="53"/>
        <v xml:space="preserve">Ar. Arifa Akhter </v>
      </c>
      <c r="S138" s="29" t="str">
        <f t="shared" si="54"/>
        <v xml:space="preserve"> Partner</v>
      </c>
      <c r="T138" s="29" t="str">
        <f t="shared" si="55"/>
        <v>A‐120</v>
      </c>
      <c r="U138" s="7" t="s">
        <v>2217</v>
      </c>
      <c r="V138" s="5" t="str">
        <f t="shared" si="56"/>
        <v xml:space="preserve">IAB Member Architect 3 </v>
      </c>
      <c r="W138" s="5" t="str">
        <f t="shared" si="57"/>
        <v xml:space="preserve">Architectural Graduate 6 </v>
      </c>
      <c r="X138" s="5" t="str">
        <f t="shared" si="58"/>
        <v xml:space="preserve">Total 9 </v>
      </c>
      <c r="Y138" s="1" t="str">
        <f t="shared" si="59"/>
        <v xml:space="preserve">3 </v>
      </c>
      <c r="Z138" s="1" t="str">
        <f t="shared" si="60"/>
        <v xml:space="preserve">6 </v>
      </c>
      <c r="AA138" s="1" t="str">
        <f t="shared" si="61"/>
        <v xml:space="preserve">9 </v>
      </c>
    </row>
    <row r="139" spans="2:27" x14ac:dyDescent="0.35">
      <c r="B139" s="29" t="s">
        <v>903</v>
      </c>
      <c r="C139" s="14" t="s">
        <v>904</v>
      </c>
      <c r="D139" s="29" t="str">
        <f t="shared" si="46"/>
        <v>VISTAARA ARCHITECTS (PVT.) LTD</v>
      </c>
      <c r="E139" s="6" t="str">
        <f t="shared" si="47"/>
        <v xml:space="preserve">Est‐1998) </v>
      </c>
      <c r="F139" s="6" t="str">
        <f t="shared" si="45"/>
        <v xml:space="preserve">1998) </v>
      </c>
      <c r="G139" s="29" t="str">
        <f t="shared" si="48"/>
        <v>1998</v>
      </c>
      <c r="H139" s="6" t="s">
        <v>1253</v>
      </c>
      <c r="I139" s="29" t="str">
        <f t="shared" si="62"/>
        <v xml:space="preserve">Delvistaa Ruparup, Apt‐D1 &amp; B1, SE(H)6, Road‐143, Gulshan Model Town, Gulshan, Dhaka‐1212. </v>
      </c>
      <c r="J139" s="29" t="str">
        <f t="shared" si="49"/>
        <v>Gulshan</v>
      </c>
      <c r="K139" s="6" t="s">
        <v>1564</v>
      </c>
      <c r="L139" s="29" t="str">
        <f t="shared" si="50"/>
        <v xml:space="preserve">info@delvistaa.com                                         </v>
      </c>
      <c r="M139" s="6" t="str">
        <f t="shared" si="63"/>
        <v>Contact: +88‐02‐55044873, +88‐02‐55044874, +88‐02‐55044875</v>
      </c>
      <c r="N139" s="29" t="str">
        <f t="shared" si="64"/>
        <v>+88‐02‐55044873, +88‐02‐55044874, +88‐02‐55044875</v>
      </c>
      <c r="O139" s="6" t="s">
        <v>270</v>
      </c>
      <c r="P139" s="29" t="str">
        <f t="shared" si="52"/>
        <v>No Website</v>
      </c>
      <c r="Q139" s="6" t="s">
        <v>908</v>
      </c>
      <c r="R139" s="29" t="str">
        <f t="shared" si="53"/>
        <v xml:space="preserve">Ar. Shahzia Islam </v>
      </c>
      <c r="S139" s="29" t="str">
        <f t="shared" si="54"/>
        <v xml:space="preserve"> Director   </v>
      </c>
      <c r="T139" s="29" t="str">
        <f t="shared" si="55"/>
        <v>I‐023</v>
      </c>
      <c r="U139" s="7" t="s">
        <v>2218</v>
      </c>
      <c r="V139" s="5" t="str">
        <f t="shared" si="56"/>
        <v xml:space="preserve">IAB Member Architect 15 </v>
      </c>
      <c r="W139" s="5" t="str">
        <f t="shared" si="57"/>
        <v xml:space="preserve">Architectural Graduate 4 </v>
      </c>
      <c r="X139" s="5" t="str">
        <f t="shared" si="58"/>
        <v xml:space="preserve">Total 19 </v>
      </c>
      <c r="Y139" s="1" t="str">
        <f t="shared" si="59"/>
        <v xml:space="preserve">15 </v>
      </c>
      <c r="Z139" s="1" t="str">
        <f t="shared" si="60"/>
        <v xml:space="preserve">4 </v>
      </c>
      <c r="AA139" s="1" t="str">
        <f t="shared" si="61"/>
        <v xml:space="preserve">19 </v>
      </c>
    </row>
    <row r="140" spans="2:27" x14ac:dyDescent="0.35">
      <c r="B140" s="29" t="s">
        <v>910</v>
      </c>
      <c r="C140" s="14" t="s">
        <v>911</v>
      </c>
      <c r="D140" s="29" t="str">
        <f t="shared" si="46"/>
        <v>VOLUMEZERO LIMITED</v>
      </c>
      <c r="E140" s="6" t="str">
        <f t="shared" si="47"/>
        <v xml:space="preserve">Est‐2008) </v>
      </c>
      <c r="F140" s="6" t="str">
        <f t="shared" si="45"/>
        <v xml:space="preserve">2008) </v>
      </c>
      <c r="G140" s="29" t="str">
        <f t="shared" si="48"/>
        <v>2008</v>
      </c>
      <c r="H140" s="6" t="s">
        <v>1254</v>
      </c>
      <c r="I140" s="29" t="str">
        <f t="shared" si="62"/>
        <v xml:space="preserve">House‐135, Road‐04, Block‐A, Banani , Dhaka 1213. </v>
      </c>
      <c r="J140" s="29" t="str">
        <f t="shared" si="49"/>
        <v xml:space="preserve">Banani </v>
      </c>
      <c r="K140" s="21" t="s">
        <v>1579</v>
      </c>
      <c r="L140" s="29" t="str">
        <f t="shared" si="50"/>
        <v xml:space="preserve">foyez@volumezeroltd.com, </v>
      </c>
      <c r="M140" s="6" t="str">
        <f t="shared" si="63"/>
        <v>Contact</v>
      </c>
      <c r="N140" s="29" t="str">
        <f>RIGHT(O140,LEN(O140)-FIND("t:",O140,1)-2)</f>
        <v xml:space="preserve"> +88‐02‐55035669, +88‐02‐55035670, +88‐02‐55035671     </v>
      </c>
      <c r="O140" s="6" t="s">
        <v>914</v>
      </c>
      <c r="P140" s="29" t="str">
        <f t="shared" si="52"/>
        <v xml:space="preserve"> www.volumezeroltd.com                             </v>
      </c>
      <c r="Q140" s="6" t="s">
        <v>915</v>
      </c>
      <c r="R140" s="29" t="str">
        <f t="shared" si="53"/>
        <v xml:space="preserve">Ar. Mohammad Foyez Ullah </v>
      </c>
      <c r="S140" s="29" t="str">
        <f t="shared" si="54"/>
        <v xml:space="preserve"> Managing Director             </v>
      </c>
      <c r="T140" s="29" t="str">
        <f t="shared" si="55"/>
        <v>U‐008</v>
      </c>
      <c r="U140" s="7" t="s">
        <v>2219</v>
      </c>
      <c r="V140" s="5" t="str">
        <f t="shared" si="56"/>
        <v xml:space="preserve">IAB Member Architect 23 </v>
      </c>
      <c r="W140" s="5" t="str">
        <f t="shared" si="57"/>
        <v xml:space="preserve">Architectural Graduate 04 </v>
      </c>
      <c r="X140" s="5" t="str">
        <f t="shared" si="58"/>
        <v xml:space="preserve">Total 27 </v>
      </c>
      <c r="Y140" s="1" t="str">
        <f t="shared" si="59"/>
        <v xml:space="preserve">23 </v>
      </c>
      <c r="Z140" s="1" t="str">
        <f t="shared" si="60"/>
        <v xml:space="preserve">04 </v>
      </c>
      <c r="AA140" s="1" t="str">
        <f t="shared" si="61"/>
        <v xml:space="preserve">27 </v>
      </c>
    </row>
    <row r="141" spans="2:27" x14ac:dyDescent="0.35">
      <c r="B141" s="29" t="s">
        <v>917</v>
      </c>
      <c r="C141" s="14" t="s">
        <v>918</v>
      </c>
      <c r="D141" s="29" t="str">
        <f t="shared" si="46"/>
        <v>VUU‐MAATRA CONSULTANTS</v>
      </c>
      <c r="E141" s="6" t="str">
        <f t="shared" si="47"/>
        <v xml:space="preserve">Est‐2008) </v>
      </c>
      <c r="F141" s="6" t="str">
        <f t="shared" si="45"/>
        <v xml:space="preserve">2008) </v>
      </c>
      <c r="G141" s="29" t="str">
        <f t="shared" si="48"/>
        <v>2008</v>
      </c>
      <c r="H141" s="6" t="s">
        <v>1255</v>
      </c>
      <c r="I141" s="29" t="str">
        <f t="shared" si="62"/>
        <v xml:space="preserve">House ‐22, Road ‐12, Block‐F, Niketon Socoety, Gulshan‐1, Dhaka 1206. </v>
      </c>
      <c r="J141" s="29" t="str">
        <f t="shared" si="49"/>
        <v>Gulshan‐1</v>
      </c>
      <c r="K141" s="6" t="s">
        <v>1578</v>
      </c>
      <c r="L141" s="29" t="str">
        <f t="shared" si="50"/>
        <v xml:space="preserve">info@vuumaatra.com,                                                  </v>
      </c>
      <c r="M141" s="6" t="str">
        <f t="shared" si="63"/>
        <v xml:space="preserve">Contact: +88‐02‐58812326, </v>
      </c>
      <c r="N141" s="29" t="str">
        <f t="shared" si="64"/>
        <v xml:space="preserve">+88‐02‐58812326, </v>
      </c>
      <c r="O141" s="9" t="s">
        <v>922</v>
      </c>
      <c r="P141" s="29" t="str">
        <f t="shared" si="52"/>
        <v>No Website</v>
      </c>
      <c r="Q141" t="s">
        <v>907</v>
      </c>
      <c r="R141" s="29" t="str">
        <f t="shared" si="53"/>
        <v xml:space="preserve">Ar. Khan Mohammed Mustapha Khalid </v>
      </c>
      <c r="S141" s="29" t="str">
        <f t="shared" si="54"/>
        <v xml:space="preserve">  Managing Director          </v>
      </c>
      <c r="T141" s="29" t="str">
        <f t="shared" si="55"/>
        <v>K‐037</v>
      </c>
      <c r="U141" s="12" t="s">
        <v>65</v>
      </c>
      <c r="V141" s="5" t="str">
        <f t="shared" si="56"/>
        <v xml:space="preserve">IAB Member Architect 3 </v>
      </c>
      <c r="W141" s="5" t="str">
        <f t="shared" si="57"/>
        <v xml:space="preserve">Architectural Graduate 1 </v>
      </c>
      <c r="X141" s="5" t="str">
        <f t="shared" si="58"/>
        <v xml:space="preserve">Total 4 </v>
      </c>
      <c r="Y141" s="1" t="str">
        <f t="shared" si="59"/>
        <v xml:space="preserve">3 </v>
      </c>
      <c r="Z141" s="1" t="str">
        <f t="shared" si="60"/>
        <v xml:space="preserve">1 </v>
      </c>
      <c r="AA141" s="1" t="str">
        <f t="shared" si="61"/>
        <v xml:space="preserve">4 </v>
      </c>
    </row>
    <row r="142" spans="2:27" x14ac:dyDescent="0.35">
      <c r="B142" s="29" t="s">
        <v>924</v>
      </c>
      <c r="C142" s="14" t="s">
        <v>925</v>
      </c>
      <c r="D142" s="29" t="str">
        <f t="shared" si="46"/>
        <v>VISTA ARCHITECTURAL CONSULTANT</v>
      </c>
      <c r="E142" s="6" t="str">
        <f t="shared" si="47"/>
        <v xml:space="preserve">Est‐1995) </v>
      </c>
      <c r="F142" s="6" t="str">
        <f t="shared" si="45"/>
        <v xml:space="preserve">1995) </v>
      </c>
      <c r="G142" s="29" t="str">
        <f t="shared" si="48"/>
        <v>1995</v>
      </c>
      <c r="H142" s="6" t="s">
        <v>1256</v>
      </c>
      <c r="I142" s="29" t="str">
        <f t="shared" si="62"/>
        <v xml:space="preserve">House‐67/2/KA, Flat‐E/2, Zigatola, Dhaka‐1209 </v>
      </c>
      <c r="J142" s="29" t="str">
        <f t="shared" si="49"/>
        <v>Zigatola</v>
      </c>
      <c r="K142" s="6" t="s">
        <v>1565</v>
      </c>
      <c r="L142" s="29" t="str">
        <f t="shared" si="50"/>
        <v xml:space="preserve">dsarif14@yahoo.com, dsarifoffice@gmail.com                                                  </v>
      </c>
      <c r="M142" s="6" t="str">
        <f t="shared" si="63"/>
        <v xml:space="preserve">Contact: +88‐01971566019 </v>
      </c>
      <c r="N142" s="29" t="str">
        <f t="shared" si="64"/>
        <v xml:space="preserve">+88‐01971566019 </v>
      </c>
      <c r="O142" s="6" t="s">
        <v>270</v>
      </c>
      <c r="P142" s="29" t="str">
        <f t="shared" si="52"/>
        <v>No Website</v>
      </c>
      <c r="Q142" s="6" t="s">
        <v>928</v>
      </c>
      <c r="R142" s="29" t="str">
        <f t="shared" si="53"/>
        <v xml:space="preserve">Ar. Dewan Shamsul Arif </v>
      </c>
      <c r="S142" s="29" t="str">
        <f t="shared" si="54"/>
        <v xml:space="preserve"> Proprietor &amp; Principal Architect  </v>
      </c>
      <c r="T142" s="29" t="str">
        <f t="shared" si="55"/>
        <v>A‐079</v>
      </c>
      <c r="U142" s="7" t="s">
        <v>2220</v>
      </c>
      <c r="V142" s="5" t="str">
        <f t="shared" si="56"/>
        <v xml:space="preserve">IAB Member Architect 5 </v>
      </c>
      <c r="W142" s="5" t="str">
        <f t="shared" si="57"/>
        <v xml:space="preserve">Architectural Graduate 0 </v>
      </c>
      <c r="X142" s="5" t="str">
        <f t="shared" si="58"/>
        <v xml:space="preserve">Total 5 </v>
      </c>
      <c r="Y142" s="1" t="str">
        <f t="shared" si="59"/>
        <v xml:space="preserve">5 </v>
      </c>
      <c r="Z142" s="1" t="str">
        <f t="shared" si="60"/>
        <v xml:space="preserve">0 </v>
      </c>
      <c r="AA142" s="1" t="str">
        <f t="shared" si="61"/>
        <v xml:space="preserve">5 </v>
      </c>
    </row>
    <row r="143" spans="2:27" x14ac:dyDescent="0.35">
      <c r="B143" s="29" t="s">
        <v>930</v>
      </c>
      <c r="C143" s="14" t="s">
        <v>931</v>
      </c>
      <c r="D143" s="29" t="str">
        <f t="shared" si="46"/>
        <v>VITTI STHAPATI BRINDO LTD</v>
      </c>
      <c r="E143" s="6" t="str">
        <f t="shared" si="47"/>
        <v>Est‐1991)</v>
      </c>
      <c r="F143" s="6" t="str">
        <f t="shared" si="45"/>
        <v>1991)</v>
      </c>
      <c r="G143" s="29" t="str">
        <f t="shared" si="48"/>
        <v>1991</v>
      </c>
      <c r="H143" s="6" t="s">
        <v>1257</v>
      </c>
      <c r="I143" s="29" t="str">
        <f t="shared" si="62"/>
        <v>27/A, Level‐6&amp;7, Shangshad Avenue, Dhaka‐1215</v>
      </c>
      <c r="J143" s="29" t="str">
        <f t="shared" si="49"/>
        <v>Shangshad Avenue</v>
      </c>
      <c r="K143" s="6" t="s">
        <v>1566</v>
      </c>
      <c r="L143" s="29" t="str">
        <f t="shared" si="50"/>
        <v xml:space="preserve">vittibd@gmail.com </v>
      </c>
      <c r="M143" s="6" t="str">
        <f t="shared" si="63"/>
        <v>Contact: +88 01912888015   +88 02‐8143471</v>
      </c>
      <c r="N143" s="29" t="str">
        <f t="shared" si="64"/>
        <v>+88 01912888015   +88 02‐8143471</v>
      </c>
      <c r="O143" s="6" t="s">
        <v>934</v>
      </c>
      <c r="P143" s="29" t="str">
        <f t="shared" si="52"/>
        <v>No Website</v>
      </c>
      <c r="Q143" s="6" t="s">
        <v>935</v>
      </c>
      <c r="R143" s="29" t="str">
        <f t="shared" si="53"/>
        <v xml:space="preserve">Ar. Md. Ishtiaque Zahir </v>
      </c>
      <c r="S143" s="29" t="str">
        <f t="shared" si="54"/>
        <v xml:space="preserve">Director </v>
      </c>
      <c r="T143" s="29" t="str">
        <f t="shared" si="55"/>
        <v>Z‐011</v>
      </c>
      <c r="U143" s="12" t="s">
        <v>2159</v>
      </c>
      <c r="V143" s="5" t="str">
        <f t="shared" si="56"/>
        <v xml:space="preserve">IAB Member Architect 0 </v>
      </c>
      <c r="W143" s="5" t="str">
        <f t="shared" si="57"/>
        <v xml:space="preserve">Architectural Graduate 0 </v>
      </c>
      <c r="X143" s="5" t="str">
        <f t="shared" si="58"/>
        <v xml:space="preserve">Total 0 </v>
      </c>
      <c r="Y143" s="1" t="str">
        <f t="shared" si="59"/>
        <v xml:space="preserve">0 </v>
      </c>
      <c r="Z143" s="1" t="str">
        <f t="shared" si="60"/>
        <v xml:space="preserve">0 </v>
      </c>
      <c r="AA143" s="1" t="str">
        <f t="shared" si="61"/>
        <v xml:space="preserve">0 </v>
      </c>
    </row>
    <row r="144" spans="2:27" x14ac:dyDescent="0.35">
      <c r="B144" s="30" t="s">
        <v>937</v>
      </c>
      <c r="C144" s="15" t="s">
        <v>938</v>
      </c>
      <c r="D144" s="29" t="str">
        <f t="shared" si="46"/>
        <v>4 WALLS INSIDE OUTSIDE</v>
      </c>
      <c r="E144" s="6" t="str">
        <f t="shared" si="47"/>
        <v>Est‐)</v>
      </c>
      <c r="F144" s="6" t="str">
        <f t="shared" si="45"/>
        <v>)</v>
      </c>
      <c r="G144" s="29" t="str">
        <f t="shared" si="48"/>
        <v/>
      </c>
      <c r="H144" s="8" t="s">
        <v>1258</v>
      </c>
      <c r="I144" s="29" t="str">
        <f t="shared" si="62"/>
        <v>House‐246, Road‐19, New DOHS, Mohakhali, Dhaka‐1206</v>
      </c>
      <c r="J144" s="29" t="str">
        <f t="shared" si="49"/>
        <v>Mohakhali</v>
      </c>
      <c r="K144" s="8" t="s">
        <v>1567</v>
      </c>
      <c r="L144" s="29" t="str">
        <f t="shared" si="50"/>
        <v xml:space="preserve">wahidasif@gmaii.com </v>
      </c>
      <c r="M144" s="6" t="str">
        <f t="shared" si="63"/>
        <v>Contact: +88 01711433431    +88 02‐9890003</v>
      </c>
      <c r="N144" s="29" t="str">
        <f t="shared" si="64"/>
        <v>+88 01711433431    +88 02‐9890003</v>
      </c>
      <c r="O144" s="8" t="s">
        <v>941</v>
      </c>
      <c r="P144" s="29" t="str">
        <f t="shared" si="52"/>
        <v>No Website</v>
      </c>
      <c r="Q144" s="8" t="s">
        <v>942</v>
      </c>
      <c r="R144" s="32" t="str">
        <f t="shared" si="53"/>
        <v xml:space="preserve">Ar. M. Wahid Asif </v>
      </c>
      <c r="S144" s="32" t="str">
        <f t="shared" si="54"/>
        <v>Principal Architect</v>
      </c>
      <c r="T144" s="29" t="str">
        <f t="shared" si="55"/>
        <v>A‐117</v>
      </c>
      <c r="U144" s="9" t="s">
        <v>2159</v>
      </c>
      <c r="V144" s="5" t="str">
        <f t="shared" si="56"/>
        <v xml:space="preserve">IAB Member Architect 0 </v>
      </c>
      <c r="W144" s="5" t="str">
        <f t="shared" si="57"/>
        <v xml:space="preserve">Architectural Graduate 0 </v>
      </c>
      <c r="X144" s="5" t="str">
        <f t="shared" si="58"/>
        <v xml:space="preserve">Total 0 </v>
      </c>
      <c r="Y144" s="1" t="str">
        <f t="shared" si="59"/>
        <v xml:space="preserve">0 </v>
      </c>
      <c r="Z144" s="1" t="str">
        <f t="shared" si="60"/>
        <v xml:space="preserve">0 </v>
      </c>
      <c r="AA144" s="1" t="str">
        <f t="shared" si="61"/>
        <v xml:space="preserve">0 </v>
      </c>
    </row>
    <row r="149" spans="8:8" x14ac:dyDescent="0.35">
      <c r="H149" t="s">
        <v>879</v>
      </c>
    </row>
  </sheetData>
  <autoFilter ref="A2:U144" xr:uid="{1C37B7E1-235C-4310-B538-149A895686FB}"/>
  <hyperlinks>
    <hyperlink ref="K3" r:id="rId1" xr:uid="{8700D210-49AE-471A-BB9F-C1AD21280FD0}"/>
    <hyperlink ref="K5" r:id="rId2" xr:uid="{776CB08C-9E15-470F-BD8A-82ED2800EB6A}"/>
    <hyperlink ref="K133" r:id="rId3" xr:uid="{B945C8EF-043D-42FD-B6CD-B48F782B9DC8}"/>
    <hyperlink ref="K13" r:id="rId4" xr:uid="{3C48858B-B6CF-46C9-BF31-302EAD20C8E7}"/>
    <hyperlink ref="K14" r:id="rId5" xr:uid="{39EE95D4-9ABD-4D23-9BF9-6BC995E3471C}"/>
    <hyperlink ref="K16" r:id="rId6" xr:uid="{25508F85-3AB0-4976-AE2A-59571B84E67B}"/>
    <hyperlink ref="K19" r:id="rId7" xr:uid="{C5DF565F-5597-4864-9819-95820E64062E}"/>
    <hyperlink ref="K140" r:id="rId8" xr:uid="{861980A4-784C-4FEA-8E59-0AD194FA3C88}"/>
    <hyperlink ref="K81" r:id="rId9" xr:uid="{2F55E5DE-378B-49FA-AEFF-22E0A1B1D8CA}"/>
    <hyperlink ref="K135" r:id="rId10" xr:uid="{B905AB91-8928-4A60-93A5-CD7238A7A5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015F-D33D-488C-8741-AC3956ADEFD5}">
  <dimension ref="A2:O145"/>
  <sheetViews>
    <sheetView tabSelected="1" workbookViewId="0">
      <selection activeCell="I150" sqref="I150"/>
    </sheetView>
  </sheetViews>
  <sheetFormatPr defaultRowHeight="12.9" x14ac:dyDescent="0.35"/>
  <cols>
    <col min="1" max="1" width="4.453125" bestFit="1" customWidth="1"/>
    <col min="2" max="2" width="15.90625" customWidth="1"/>
    <col min="3" max="3" width="65.6328125" bestFit="1" customWidth="1"/>
    <col min="4" max="4" width="14" bestFit="1" customWidth="1"/>
    <col min="5" max="5" width="87.08984375" bestFit="1" customWidth="1"/>
    <col min="6" max="6" width="22.36328125" bestFit="1" customWidth="1"/>
    <col min="7" max="7" width="46.08984375" customWidth="1"/>
    <col min="8" max="8" width="27.26953125" customWidth="1"/>
    <col min="9" max="9" width="49.7265625" bestFit="1" customWidth="1"/>
    <col min="10" max="10" width="31.81640625" customWidth="1"/>
    <col min="11" max="11" width="13" customWidth="1"/>
    <col min="12" max="12" width="24.54296875" customWidth="1"/>
    <col min="13" max="13" width="25.26953125" customWidth="1"/>
    <col min="14" max="14" width="23.81640625" bestFit="1" customWidth="1"/>
    <col min="15" max="15" width="17.26953125" bestFit="1" customWidth="1"/>
  </cols>
  <sheetData>
    <row r="2" spans="1:15" ht="14.6" x14ac:dyDescent="0.4">
      <c r="A2" s="16" t="s">
        <v>959</v>
      </c>
      <c r="B2" s="16" t="s">
        <v>943</v>
      </c>
      <c r="C2" s="16" t="s">
        <v>944</v>
      </c>
      <c r="D2" s="16" t="s">
        <v>957</v>
      </c>
      <c r="E2" s="16" t="s">
        <v>945</v>
      </c>
      <c r="F2" s="16" t="s">
        <v>960</v>
      </c>
      <c r="G2" s="16" t="s">
        <v>946</v>
      </c>
      <c r="H2" s="16" t="s">
        <v>1570</v>
      </c>
      <c r="I2" s="16" t="s">
        <v>947</v>
      </c>
      <c r="J2" s="17" t="s">
        <v>948</v>
      </c>
      <c r="K2" s="16" t="s">
        <v>943</v>
      </c>
      <c r="L2" s="16" t="s">
        <v>949</v>
      </c>
      <c r="M2" s="18" t="s">
        <v>950</v>
      </c>
      <c r="N2" s="18" t="s">
        <v>961</v>
      </c>
      <c r="O2" s="16" t="s">
        <v>962</v>
      </c>
    </row>
    <row r="3" spans="1:15" x14ac:dyDescent="0.35">
      <c r="A3" s="12">
        <v>1</v>
      </c>
      <c r="B3" s="12" t="s">
        <v>0</v>
      </c>
      <c r="C3" s="12" t="s">
        <v>963</v>
      </c>
      <c r="D3" s="19" t="s">
        <v>1103</v>
      </c>
      <c r="E3" s="12" t="s">
        <v>1259</v>
      </c>
      <c r="F3" s="20" t="s">
        <v>1387</v>
      </c>
      <c r="G3" s="12" t="s">
        <v>1588</v>
      </c>
      <c r="H3" s="33" t="s">
        <v>1781</v>
      </c>
      <c r="I3" s="26" t="s">
        <v>1826</v>
      </c>
      <c r="J3" s="12" t="s">
        <v>1846</v>
      </c>
      <c r="K3" s="19" t="s">
        <v>1985</v>
      </c>
      <c r="L3" s="25" t="s">
        <v>2122</v>
      </c>
      <c r="M3" s="19">
        <v>3</v>
      </c>
      <c r="N3" s="19">
        <v>2</v>
      </c>
      <c r="O3" s="19">
        <v>5</v>
      </c>
    </row>
    <row r="4" spans="1:15" x14ac:dyDescent="0.35">
      <c r="A4" s="12">
        <v>2</v>
      </c>
      <c r="B4" s="12" t="s">
        <v>9</v>
      </c>
      <c r="C4" s="12" t="s">
        <v>964</v>
      </c>
      <c r="D4" s="19" t="s">
        <v>1104</v>
      </c>
      <c r="E4" s="12" t="s">
        <v>2284</v>
      </c>
      <c r="F4" s="20" t="s">
        <v>1388</v>
      </c>
      <c r="G4" s="23" t="s">
        <v>1589</v>
      </c>
      <c r="H4" s="34" t="s">
        <v>1692</v>
      </c>
      <c r="I4" s="26" t="s">
        <v>2241</v>
      </c>
      <c r="J4" s="12" t="s">
        <v>1847</v>
      </c>
      <c r="K4" s="19" t="s">
        <v>1986</v>
      </c>
      <c r="L4" s="25" t="s">
        <v>2123</v>
      </c>
      <c r="M4" s="19">
        <v>4</v>
      </c>
      <c r="N4" s="19">
        <v>1</v>
      </c>
      <c r="O4" s="19">
        <v>5</v>
      </c>
    </row>
    <row r="5" spans="1:15" x14ac:dyDescent="0.35">
      <c r="A5" s="12">
        <v>3</v>
      </c>
      <c r="B5" s="12" t="s">
        <v>15</v>
      </c>
      <c r="C5" s="12" t="s">
        <v>965</v>
      </c>
      <c r="D5" s="19" t="s">
        <v>1105</v>
      </c>
      <c r="E5" s="12" t="s">
        <v>1260</v>
      </c>
      <c r="F5" s="20" t="s">
        <v>1389</v>
      </c>
      <c r="G5" s="23" t="s">
        <v>1590</v>
      </c>
      <c r="H5" s="34" t="s">
        <v>1782</v>
      </c>
      <c r="I5" s="26" t="s">
        <v>1827</v>
      </c>
      <c r="J5" s="12" t="s">
        <v>1848</v>
      </c>
      <c r="K5" s="19" t="s">
        <v>1987</v>
      </c>
      <c r="L5" s="25" t="s">
        <v>2124</v>
      </c>
      <c r="M5" s="19">
        <v>1</v>
      </c>
      <c r="N5" s="19">
        <v>7</v>
      </c>
      <c r="O5" s="19">
        <v>8</v>
      </c>
    </row>
    <row r="6" spans="1:15" x14ac:dyDescent="0.35">
      <c r="A6" s="12">
        <v>4</v>
      </c>
      <c r="B6" s="12" t="s">
        <v>23</v>
      </c>
      <c r="C6" s="12" t="s">
        <v>966</v>
      </c>
      <c r="D6" s="19" t="s">
        <v>1106</v>
      </c>
      <c r="E6" s="12" t="s">
        <v>1261</v>
      </c>
      <c r="F6" s="20" t="s">
        <v>1390</v>
      </c>
      <c r="G6" s="23" t="s">
        <v>1591</v>
      </c>
      <c r="H6" s="34" t="s">
        <v>1693</v>
      </c>
      <c r="I6" s="26" t="s">
        <v>2241</v>
      </c>
      <c r="J6" s="12" t="s">
        <v>1849</v>
      </c>
      <c r="K6" s="19" t="s">
        <v>1988</v>
      </c>
      <c r="L6" s="25" t="s">
        <v>2123</v>
      </c>
      <c r="M6" s="19">
        <v>1</v>
      </c>
      <c r="N6" s="19">
        <v>3</v>
      </c>
      <c r="O6" s="19">
        <v>4</v>
      </c>
    </row>
    <row r="7" spans="1:15" x14ac:dyDescent="0.35">
      <c r="A7" s="12">
        <v>5</v>
      </c>
      <c r="B7" s="12" t="s">
        <v>29</v>
      </c>
      <c r="C7" s="12" t="s">
        <v>967</v>
      </c>
      <c r="D7" s="19" t="s">
        <v>1107</v>
      </c>
      <c r="E7" s="12" t="s">
        <v>1262</v>
      </c>
      <c r="F7" s="20" t="s">
        <v>1391</v>
      </c>
      <c r="G7" s="23" t="s">
        <v>1586</v>
      </c>
      <c r="H7" s="34" t="s">
        <v>1783</v>
      </c>
      <c r="I7" s="26" t="s">
        <v>2241</v>
      </c>
      <c r="J7" s="12" t="s">
        <v>1850</v>
      </c>
      <c r="K7" s="19" t="s">
        <v>1989</v>
      </c>
      <c r="L7" s="25" t="s">
        <v>2123</v>
      </c>
      <c r="M7" s="19">
        <v>5</v>
      </c>
      <c r="N7" s="19">
        <v>3</v>
      </c>
      <c r="O7" s="19">
        <v>8</v>
      </c>
    </row>
    <row r="8" spans="1:15" x14ac:dyDescent="0.35">
      <c r="A8" s="12">
        <v>6</v>
      </c>
      <c r="B8" s="12" t="s">
        <v>36</v>
      </c>
      <c r="C8" s="12" t="s">
        <v>968</v>
      </c>
      <c r="D8" s="19" t="s">
        <v>1108</v>
      </c>
      <c r="E8" s="12" t="s">
        <v>1263</v>
      </c>
      <c r="F8" s="20" t="s">
        <v>1392</v>
      </c>
      <c r="G8" s="23" t="s">
        <v>1592</v>
      </c>
      <c r="H8" s="34" t="s">
        <v>1694</v>
      </c>
      <c r="I8" s="26" t="s">
        <v>2241</v>
      </c>
      <c r="J8" s="12" t="s">
        <v>1851</v>
      </c>
      <c r="K8" s="19" t="s">
        <v>1990</v>
      </c>
      <c r="L8" s="25" t="s">
        <v>2125</v>
      </c>
      <c r="M8" s="19">
        <v>3</v>
      </c>
      <c r="N8" s="19">
        <v>2</v>
      </c>
      <c r="O8" s="19">
        <v>5</v>
      </c>
    </row>
    <row r="9" spans="1:15" ht="25.75" x14ac:dyDescent="0.35">
      <c r="A9" s="12">
        <v>7</v>
      </c>
      <c r="B9" s="12" t="s">
        <v>41</v>
      </c>
      <c r="C9" s="12" t="s">
        <v>969</v>
      </c>
      <c r="D9" s="19" t="s">
        <v>1108</v>
      </c>
      <c r="E9" s="12" t="s">
        <v>1264</v>
      </c>
      <c r="F9" s="20" t="s">
        <v>1393</v>
      </c>
      <c r="G9" s="23" t="s">
        <v>1593</v>
      </c>
      <c r="H9" s="34" t="s">
        <v>1784</v>
      </c>
      <c r="I9" s="26" t="s">
        <v>1828</v>
      </c>
      <c r="J9" s="12" t="s">
        <v>1852</v>
      </c>
      <c r="K9" s="19" t="s">
        <v>1991</v>
      </c>
      <c r="L9" s="25" t="s">
        <v>2126</v>
      </c>
      <c r="M9" s="19">
        <v>6</v>
      </c>
      <c r="N9" s="19">
        <v>3</v>
      </c>
      <c r="O9" s="19">
        <v>9</v>
      </c>
    </row>
    <row r="10" spans="1:15" x14ac:dyDescent="0.35">
      <c r="A10" s="12">
        <v>8</v>
      </c>
      <c r="B10" s="12" t="s">
        <v>48</v>
      </c>
      <c r="C10" s="12" t="s">
        <v>970</v>
      </c>
      <c r="D10" s="19" t="s">
        <v>1109</v>
      </c>
      <c r="E10" s="12" t="s">
        <v>2285</v>
      </c>
      <c r="F10" s="20" t="s">
        <v>1394</v>
      </c>
      <c r="G10" s="23" t="s">
        <v>1594</v>
      </c>
      <c r="H10" s="34" t="s">
        <v>1695</v>
      </c>
      <c r="I10" s="26" t="s">
        <v>2241</v>
      </c>
      <c r="J10" s="12" t="s">
        <v>1853</v>
      </c>
      <c r="K10" s="19" t="s">
        <v>1992</v>
      </c>
      <c r="L10" s="25" t="s">
        <v>2127</v>
      </c>
      <c r="M10" s="19">
        <v>4</v>
      </c>
      <c r="N10" s="19">
        <v>1</v>
      </c>
      <c r="O10" s="19">
        <v>5</v>
      </c>
    </row>
    <row r="11" spans="1:15" x14ac:dyDescent="0.35">
      <c r="A11" s="12">
        <v>9</v>
      </c>
      <c r="B11" s="12" t="s">
        <v>54</v>
      </c>
      <c r="C11" s="12" t="s">
        <v>971</v>
      </c>
      <c r="D11" s="19" t="s">
        <v>1110</v>
      </c>
      <c r="E11" s="12" t="s">
        <v>1265</v>
      </c>
      <c r="F11" s="20" t="s">
        <v>1395</v>
      </c>
      <c r="G11" s="23" t="s">
        <v>1595</v>
      </c>
      <c r="H11" s="34" t="s">
        <v>1696</v>
      </c>
      <c r="I11" s="26" t="s">
        <v>2241</v>
      </c>
      <c r="J11" s="12" t="s">
        <v>1854</v>
      </c>
      <c r="K11" s="19" t="s">
        <v>1993</v>
      </c>
      <c r="L11" s="25" t="s">
        <v>2122</v>
      </c>
      <c r="M11" s="19">
        <v>1</v>
      </c>
      <c r="N11" s="19">
        <v>5</v>
      </c>
      <c r="O11" s="19">
        <v>6</v>
      </c>
    </row>
    <row r="12" spans="1:15" x14ac:dyDescent="0.35">
      <c r="A12" s="12">
        <v>10</v>
      </c>
      <c r="B12" s="12" t="s">
        <v>60</v>
      </c>
      <c r="C12" s="12" t="s">
        <v>972</v>
      </c>
      <c r="D12" s="19" t="s">
        <v>1103</v>
      </c>
      <c r="E12" s="12" t="s">
        <v>1266</v>
      </c>
      <c r="F12" s="20" t="s">
        <v>1395</v>
      </c>
      <c r="G12" s="23" t="s">
        <v>1596</v>
      </c>
      <c r="H12" s="34" t="s">
        <v>1697</v>
      </c>
      <c r="I12" s="26" t="s">
        <v>2241</v>
      </c>
      <c r="J12" s="12" t="s">
        <v>1855</v>
      </c>
      <c r="K12" s="19" t="s">
        <v>1994</v>
      </c>
      <c r="L12" s="25" t="s">
        <v>2128</v>
      </c>
      <c r="M12" s="19">
        <v>3</v>
      </c>
      <c r="N12" s="19">
        <v>1</v>
      </c>
      <c r="O12" s="19">
        <v>4</v>
      </c>
    </row>
    <row r="13" spans="1:15" x14ac:dyDescent="0.35">
      <c r="A13" s="12">
        <v>11</v>
      </c>
      <c r="B13" s="12" t="s">
        <v>66</v>
      </c>
      <c r="C13" s="12" t="s">
        <v>973</v>
      </c>
      <c r="D13" s="19" t="s">
        <v>1111</v>
      </c>
      <c r="E13" s="12" t="s">
        <v>1267</v>
      </c>
      <c r="F13" s="20" t="s">
        <v>1396</v>
      </c>
      <c r="G13" s="23" t="s">
        <v>1597</v>
      </c>
      <c r="H13" s="34">
        <v>0</v>
      </c>
      <c r="I13" s="27" t="s">
        <v>1843</v>
      </c>
      <c r="J13" s="12" t="s">
        <v>1856</v>
      </c>
      <c r="K13" s="19" t="s">
        <v>1995</v>
      </c>
      <c r="L13" s="25" t="s">
        <v>2128</v>
      </c>
      <c r="M13" s="19">
        <v>4</v>
      </c>
      <c r="N13" s="19">
        <v>2</v>
      </c>
      <c r="O13" s="19">
        <v>6</v>
      </c>
    </row>
    <row r="14" spans="1:15" x14ac:dyDescent="0.35">
      <c r="A14" s="12">
        <v>12</v>
      </c>
      <c r="B14" s="12" t="s">
        <v>73</v>
      </c>
      <c r="C14" s="12" t="s">
        <v>974</v>
      </c>
      <c r="D14" s="19" t="s">
        <v>1112</v>
      </c>
      <c r="E14" s="12" t="s">
        <v>1268</v>
      </c>
      <c r="F14" s="20" t="s">
        <v>1397</v>
      </c>
      <c r="G14" s="23" t="s">
        <v>1598</v>
      </c>
      <c r="H14" s="34" t="s">
        <v>1785</v>
      </c>
      <c r="I14" s="26" t="s">
        <v>1829</v>
      </c>
      <c r="J14" s="12" t="s">
        <v>1857</v>
      </c>
      <c r="K14" s="19" t="s">
        <v>1996</v>
      </c>
      <c r="L14" s="25" t="s">
        <v>2129</v>
      </c>
      <c r="M14" s="19">
        <v>2</v>
      </c>
      <c r="N14" s="19">
        <v>6</v>
      </c>
      <c r="O14" s="19">
        <v>8</v>
      </c>
    </row>
    <row r="15" spans="1:15" x14ac:dyDescent="0.35">
      <c r="A15" s="12">
        <v>13</v>
      </c>
      <c r="B15" s="12" t="s">
        <v>80</v>
      </c>
      <c r="C15" s="12" t="s">
        <v>975</v>
      </c>
      <c r="D15" s="19" t="s">
        <v>1113</v>
      </c>
      <c r="E15" s="12" t="s">
        <v>1269</v>
      </c>
      <c r="F15" s="20" t="s">
        <v>1398</v>
      </c>
      <c r="G15" s="23" t="s">
        <v>1599</v>
      </c>
      <c r="H15" s="34" t="s">
        <v>1698</v>
      </c>
      <c r="I15" s="26" t="s">
        <v>2241</v>
      </c>
      <c r="J15" s="12" t="s">
        <v>1858</v>
      </c>
      <c r="K15" s="19" t="s">
        <v>1997</v>
      </c>
      <c r="L15" s="25" t="s">
        <v>2130</v>
      </c>
      <c r="M15" s="19">
        <v>1</v>
      </c>
      <c r="N15" s="19">
        <v>4</v>
      </c>
      <c r="O15" s="19">
        <v>5</v>
      </c>
    </row>
    <row r="16" spans="1:15" x14ac:dyDescent="0.35">
      <c r="A16" s="12">
        <v>14</v>
      </c>
      <c r="B16" s="12" t="s">
        <v>86</v>
      </c>
      <c r="C16" s="12" t="s">
        <v>976</v>
      </c>
      <c r="D16" s="19" t="s">
        <v>1114</v>
      </c>
      <c r="E16" s="12" t="s">
        <v>1270</v>
      </c>
      <c r="F16" s="20" t="s">
        <v>1394</v>
      </c>
      <c r="G16" s="23" t="s">
        <v>1600</v>
      </c>
      <c r="H16" s="34" t="s">
        <v>1786</v>
      </c>
      <c r="I16" s="26" t="s">
        <v>1830</v>
      </c>
      <c r="J16" s="12" t="s">
        <v>1859</v>
      </c>
      <c r="K16" s="19" t="s">
        <v>1998</v>
      </c>
      <c r="L16" s="25" t="s">
        <v>2122</v>
      </c>
      <c r="M16" s="19">
        <v>1</v>
      </c>
      <c r="N16" s="19">
        <v>5</v>
      </c>
      <c r="O16" s="19">
        <v>6</v>
      </c>
    </row>
    <row r="17" spans="1:15" x14ac:dyDescent="0.35">
      <c r="A17" s="12">
        <v>15</v>
      </c>
      <c r="B17" s="12" t="s">
        <v>92</v>
      </c>
      <c r="C17" s="12" t="s">
        <v>977</v>
      </c>
      <c r="D17" s="19" t="s">
        <v>1109</v>
      </c>
      <c r="E17" s="12" t="s">
        <v>1271</v>
      </c>
      <c r="F17" s="20" t="s">
        <v>1399</v>
      </c>
      <c r="G17" s="23" t="s">
        <v>1601</v>
      </c>
      <c r="H17" s="34" t="s">
        <v>1699</v>
      </c>
      <c r="I17" s="26" t="s">
        <v>2241</v>
      </c>
      <c r="J17" s="12" t="s">
        <v>1860</v>
      </c>
      <c r="K17" s="19" t="s">
        <v>1999</v>
      </c>
      <c r="L17" s="25" t="s">
        <v>2129</v>
      </c>
      <c r="M17" s="19">
        <v>1</v>
      </c>
      <c r="N17" s="19">
        <v>4</v>
      </c>
      <c r="O17" s="19">
        <v>5</v>
      </c>
    </row>
    <row r="18" spans="1:15" ht="25.75" x14ac:dyDescent="0.35">
      <c r="A18" s="12">
        <v>16</v>
      </c>
      <c r="B18" s="12" t="s">
        <v>97</v>
      </c>
      <c r="C18" s="12" t="s">
        <v>978</v>
      </c>
      <c r="D18" s="19" t="s">
        <v>1111</v>
      </c>
      <c r="E18" s="12" t="s">
        <v>1272</v>
      </c>
      <c r="F18" s="20" t="s">
        <v>1388</v>
      </c>
      <c r="G18" s="23" t="s">
        <v>1602</v>
      </c>
      <c r="H18" s="34" t="s">
        <v>1700</v>
      </c>
      <c r="I18" s="26" t="s">
        <v>2241</v>
      </c>
      <c r="J18" s="12" t="s">
        <v>1861</v>
      </c>
      <c r="K18" s="19" t="s">
        <v>2000</v>
      </c>
      <c r="L18" s="25" t="s">
        <v>2123</v>
      </c>
      <c r="M18" s="19">
        <v>3</v>
      </c>
      <c r="N18" s="19">
        <v>3</v>
      </c>
      <c r="O18" s="19">
        <v>5</v>
      </c>
    </row>
    <row r="19" spans="1:15" x14ac:dyDescent="0.35">
      <c r="A19" s="12">
        <v>17</v>
      </c>
      <c r="B19" s="12" t="s">
        <v>104</v>
      </c>
      <c r="C19" s="12" t="s">
        <v>979</v>
      </c>
      <c r="D19" s="19" t="s">
        <v>1109</v>
      </c>
      <c r="E19" s="12" t="s">
        <v>1273</v>
      </c>
      <c r="F19" s="20" t="s">
        <v>1400</v>
      </c>
      <c r="G19" s="23" t="s">
        <v>1603</v>
      </c>
      <c r="H19" s="34" t="s">
        <v>1787</v>
      </c>
      <c r="I19" s="26" t="s">
        <v>1831</v>
      </c>
      <c r="J19" s="12" t="s">
        <v>1862</v>
      </c>
      <c r="K19" s="19" t="s">
        <v>2001</v>
      </c>
      <c r="L19" s="25" t="s">
        <v>2131</v>
      </c>
      <c r="M19" s="19">
        <v>2</v>
      </c>
      <c r="N19" s="19">
        <v>2</v>
      </c>
      <c r="O19" s="19">
        <v>4</v>
      </c>
    </row>
    <row r="20" spans="1:15" x14ac:dyDescent="0.35">
      <c r="A20" s="12">
        <v>18</v>
      </c>
      <c r="B20" s="12" t="s">
        <v>111</v>
      </c>
      <c r="C20" s="12" t="s">
        <v>980</v>
      </c>
      <c r="D20" s="19" t="s">
        <v>1103</v>
      </c>
      <c r="E20" s="12" t="s">
        <v>1274</v>
      </c>
      <c r="F20" s="20" t="s">
        <v>1401</v>
      </c>
      <c r="G20" s="23" t="s">
        <v>1604</v>
      </c>
      <c r="H20" s="34" t="s">
        <v>1701</v>
      </c>
      <c r="I20" s="26" t="s">
        <v>2241</v>
      </c>
      <c r="J20" s="12" t="s">
        <v>1863</v>
      </c>
      <c r="K20" s="19" t="s">
        <v>2002</v>
      </c>
      <c r="L20" s="25" t="s">
        <v>2122</v>
      </c>
      <c r="M20" s="19">
        <v>1</v>
      </c>
      <c r="N20" s="19">
        <v>0</v>
      </c>
      <c r="O20" s="19">
        <v>1</v>
      </c>
    </row>
    <row r="21" spans="1:15" ht="25.75" x14ac:dyDescent="0.35">
      <c r="A21" s="12">
        <v>19</v>
      </c>
      <c r="B21" s="12" t="s">
        <v>117</v>
      </c>
      <c r="C21" s="12" t="s">
        <v>981</v>
      </c>
      <c r="D21" s="19" t="s">
        <v>1115</v>
      </c>
      <c r="E21" s="12" t="s">
        <v>1275</v>
      </c>
      <c r="F21" s="20" t="s">
        <v>1401</v>
      </c>
      <c r="G21" s="23" t="s">
        <v>1605</v>
      </c>
      <c r="H21" s="34" t="s">
        <v>1788</v>
      </c>
      <c r="I21" s="26" t="s">
        <v>1832</v>
      </c>
      <c r="J21" s="12" t="s">
        <v>1864</v>
      </c>
      <c r="K21" s="19" t="s">
        <v>2003</v>
      </c>
      <c r="L21" s="25" t="s">
        <v>2132</v>
      </c>
      <c r="M21" s="19">
        <v>1</v>
      </c>
      <c r="N21" s="19">
        <v>0</v>
      </c>
      <c r="O21" s="19">
        <v>1</v>
      </c>
    </row>
    <row r="22" spans="1:15" x14ac:dyDescent="0.35">
      <c r="A22" s="12">
        <v>20</v>
      </c>
      <c r="B22" s="12" t="s">
        <v>123</v>
      </c>
      <c r="C22" s="12" t="s">
        <v>982</v>
      </c>
      <c r="D22" s="19" t="s">
        <v>1116</v>
      </c>
      <c r="E22" s="12" t="s">
        <v>1276</v>
      </c>
      <c r="F22" s="20" t="s">
        <v>1402</v>
      </c>
      <c r="G22" s="23" t="s">
        <v>1606</v>
      </c>
      <c r="H22" s="34" t="s">
        <v>1702</v>
      </c>
      <c r="I22" s="26" t="s">
        <v>2241</v>
      </c>
      <c r="J22" s="12" t="s">
        <v>1865</v>
      </c>
      <c r="K22" s="19" t="s">
        <v>2004</v>
      </c>
      <c r="L22" s="25" t="s">
        <v>2133</v>
      </c>
      <c r="M22" s="19">
        <v>1</v>
      </c>
      <c r="N22" s="19">
        <v>0</v>
      </c>
      <c r="O22" s="19">
        <v>1</v>
      </c>
    </row>
    <row r="23" spans="1:15" x14ac:dyDescent="0.35">
      <c r="A23" s="12">
        <v>21</v>
      </c>
      <c r="B23" s="12" t="s">
        <v>128</v>
      </c>
      <c r="C23" s="12" t="s">
        <v>983</v>
      </c>
      <c r="D23" s="19" t="s">
        <v>1109</v>
      </c>
      <c r="E23" s="12" t="s">
        <v>1277</v>
      </c>
      <c r="F23" s="20" t="s">
        <v>1391</v>
      </c>
      <c r="G23" s="23" t="s">
        <v>1607</v>
      </c>
      <c r="H23" s="34" t="s">
        <v>1703</v>
      </c>
      <c r="I23" s="26" t="s">
        <v>2241</v>
      </c>
      <c r="J23" s="12" t="s">
        <v>1866</v>
      </c>
      <c r="K23" s="19" t="s">
        <v>2005</v>
      </c>
      <c r="L23" s="25" t="s">
        <v>2132</v>
      </c>
      <c r="M23" s="19">
        <v>3</v>
      </c>
      <c r="N23" s="19">
        <v>0</v>
      </c>
      <c r="O23" s="19">
        <v>3</v>
      </c>
    </row>
    <row r="24" spans="1:15" ht="25.75" x14ac:dyDescent="0.35">
      <c r="A24" s="12">
        <v>22</v>
      </c>
      <c r="B24" s="12" t="s">
        <v>134</v>
      </c>
      <c r="C24" s="12" t="s">
        <v>984</v>
      </c>
      <c r="D24" s="19" t="s">
        <v>1117</v>
      </c>
      <c r="E24" s="12" t="s">
        <v>1278</v>
      </c>
      <c r="F24" s="20" t="s">
        <v>1394</v>
      </c>
      <c r="G24" s="23" t="s">
        <v>1608</v>
      </c>
      <c r="H24" s="34" t="s">
        <v>1704</v>
      </c>
      <c r="I24" s="26" t="s">
        <v>2241</v>
      </c>
      <c r="J24" s="12" t="s">
        <v>1867</v>
      </c>
      <c r="K24" s="19" t="s">
        <v>2006</v>
      </c>
      <c r="L24" s="25" t="s">
        <v>2134</v>
      </c>
      <c r="M24" s="19">
        <v>2</v>
      </c>
      <c r="N24" s="19">
        <v>5</v>
      </c>
      <c r="O24" s="19">
        <v>7</v>
      </c>
    </row>
    <row r="25" spans="1:15" x14ac:dyDescent="0.35">
      <c r="A25" s="12">
        <v>23</v>
      </c>
      <c r="B25" s="12" t="s">
        <v>141</v>
      </c>
      <c r="C25" s="12" t="s">
        <v>985</v>
      </c>
      <c r="D25" s="19" t="s">
        <v>1115</v>
      </c>
      <c r="E25" s="12" t="s">
        <v>1279</v>
      </c>
      <c r="F25" s="20" t="s">
        <v>1403</v>
      </c>
      <c r="G25" s="23" t="s">
        <v>1609</v>
      </c>
      <c r="H25" s="34" t="s">
        <v>1705</v>
      </c>
      <c r="I25" s="26" t="s">
        <v>2241</v>
      </c>
      <c r="J25" s="12" t="s">
        <v>1868</v>
      </c>
      <c r="K25" s="19" t="s">
        <v>2007</v>
      </c>
      <c r="L25" s="25" t="s">
        <v>2124</v>
      </c>
      <c r="M25" s="19">
        <v>3</v>
      </c>
      <c r="N25" s="19">
        <v>0</v>
      </c>
      <c r="O25" s="19">
        <v>3</v>
      </c>
    </row>
    <row r="26" spans="1:15" x14ac:dyDescent="0.35">
      <c r="A26" s="12">
        <v>24</v>
      </c>
      <c r="B26" s="12" t="s">
        <v>147</v>
      </c>
      <c r="C26" s="12" t="s">
        <v>986</v>
      </c>
      <c r="D26" s="19" t="s">
        <v>1116</v>
      </c>
      <c r="E26" s="12" t="s">
        <v>1280</v>
      </c>
      <c r="F26" s="20" t="s">
        <v>1404</v>
      </c>
      <c r="G26" s="23" t="s">
        <v>1458</v>
      </c>
      <c r="H26" s="34" t="s">
        <v>1789</v>
      </c>
      <c r="I26" s="26" t="s">
        <v>1833</v>
      </c>
      <c r="J26" s="12" t="s">
        <v>1869</v>
      </c>
      <c r="K26" s="19" t="s">
        <v>2008</v>
      </c>
      <c r="L26" s="25" t="s">
        <v>2122</v>
      </c>
      <c r="M26" s="19">
        <v>1</v>
      </c>
      <c r="N26" s="19">
        <v>0</v>
      </c>
      <c r="O26" s="19">
        <v>1</v>
      </c>
    </row>
    <row r="27" spans="1:15" x14ac:dyDescent="0.35">
      <c r="A27" s="12">
        <v>25</v>
      </c>
      <c r="B27" s="12" t="s">
        <v>154</v>
      </c>
      <c r="C27" s="12" t="s">
        <v>987</v>
      </c>
      <c r="D27" s="19" t="s">
        <v>1118</v>
      </c>
      <c r="E27" s="12" t="s">
        <v>1281</v>
      </c>
      <c r="F27" s="20" t="s">
        <v>1391</v>
      </c>
      <c r="G27" s="23" t="s">
        <v>1610</v>
      </c>
      <c r="H27" s="34" t="s">
        <v>1706</v>
      </c>
      <c r="I27" s="26" t="s">
        <v>2241</v>
      </c>
      <c r="J27" s="12" t="s">
        <v>1870</v>
      </c>
      <c r="K27" s="19" t="s">
        <v>2009</v>
      </c>
      <c r="L27" s="25" t="s">
        <v>2128</v>
      </c>
      <c r="M27" s="19">
        <v>4</v>
      </c>
      <c r="N27" s="19">
        <v>2</v>
      </c>
      <c r="O27" s="19">
        <v>6</v>
      </c>
    </row>
    <row r="28" spans="1:15" x14ac:dyDescent="0.35">
      <c r="A28" s="12">
        <v>26</v>
      </c>
      <c r="B28" s="12" t="s">
        <v>159</v>
      </c>
      <c r="C28" s="12" t="s">
        <v>988</v>
      </c>
      <c r="D28" s="19" t="s">
        <v>1119</v>
      </c>
      <c r="E28" s="12" t="s">
        <v>1281</v>
      </c>
      <c r="F28" s="20" t="s">
        <v>1391</v>
      </c>
      <c r="G28" s="23" t="s">
        <v>1460</v>
      </c>
      <c r="H28" s="34" t="s">
        <v>1706</v>
      </c>
      <c r="I28" s="26" t="s">
        <v>1834</v>
      </c>
      <c r="J28" s="12" t="s">
        <v>1870</v>
      </c>
      <c r="K28" s="19" t="s">
        <v>2009</v>
      </c>
      <c r="L28" s="25" t="s">
        <v>2126</v>
      </c>
      <c r="M28" s="19">
        <v>6</v>
      </c>
      <c r="N28" s="19">
        <v>2</v>
      </c>
      <c r="O28" s="19">
        <v>8</v>
      </c>
    </row>
    <row r="29" spans="1:15" ht="25.75" x14ac:dyDescent="0.35">
      <c r="A29" s="12">
        <v>27</v>
      </c>
      <c r="B29" s="12" t="s">
        <v>165</v>
      </c>
      <c r="C29" s="12" t="s">
        <v>989</v>
      </c>
      <c r="D29" s="19" t="s">
        <v>1120</v>
      </c>
      <c r="E29" s="12" t="s">
        <v>1282</v>
      </c>
      <c r="F29" s="20" t="s">
        <v>1390</v>
      </c>
      <c r="G29" s="23" t="s">
        <v>1611</v>
      </c>
      <c r="H29" s="34" t="s">
        <v>1707</v>
      </c>
      <c r="I29" s="26" t="s">
        <v>2241</v>
      </c>
      <c r="J29" s="12" t="s">
        <v>1871</v>
      </c>
      <c r="K29" s="19" t="s">
        <v>2010</v>
      </c>
      <c r="L29" s="25" t="s">
        <v>2133</v>
      </c>
      <c r="M29" s="19">
        <v>2</v>
      </c>
      <c r="N29" s="19">
        <v>3</v>
      </c>
      <c r="O29" s="19">
        <v>5</v>
      </c>
    </row>
    <row r="30" spans="1:15" ht="25.75" x14ac:dyDescent="0.35">
      <c r="A30" s="12">
        <v>28</v>
      </c>
      <c r="B30" s="12" t="s">
        <v>172</v>
      </c>
      <c r="C30" s="12" t="s">
        <v>990</v>
      </c>
      <c r="D30" s="19" t="s">
        <v>1121</v>
      </c>
      <c r="E30" s="12" t="s">
        <v>1283</v>
      </c>
      <c r="F30" s="20" t="s">
        <v>1405</v>
      </c>
      <c r="G30" s="23" t="s">
        <v>1612</v>
      </c>
      <c r="H30" s="34" t="s">
        <v>1708</v>
      </c>
      <c r="I30" s="26" t="s">
        <v>2241</v>
      </c>
      <c r="J30" s="12" t="s">
        <v>1872</v>
      </c>
      <c r="K30" s="19" t="s">
        <v>2011</v>
      </c>
      <c r="L30" s="25" t="s">
        <v>2135</v>
      </c>
      <c r="M30" s="19">
        <v>2</v>
      </c>
      <c r="N30" s="19">
        <v>2</v>
      </c>
      <c r="O30" s="19">
        <v>4</v>
      </c>
    </row>
    <row r="31" spans="1:15" ht="25.75" x14ac:dyDescent="0.35">
      <c r="A31" s="12">
        <v>29</v>
      </c>
      <c r="B31" s="12" t="s">
        <v>178</v>
      </c>
      <c r="C31" s="12" t="s">
        <v>975</v>
      </c>
      <c r="D31" s="19" t="s">
        <v>1113</v>
      </c>
      <c r="E31" s="12" t="s">
        <v>2286</v>
      </c>
      <c r="F31" s="20" t="s">
        <v>1398</v>
      </c>
      <c r="G31" s="23" t="s">
        <v>1613</v>
      </c>
      <c r="H31" s="34" t="s">
        <v>1709</v>
      </c>
      <c r="I31" s="26" t="s">
        <v>2241</v>
      </c>
      <c r="J31" s="12" t="s">
        <v>1858</v>
      </c>
      <c r="K31" s="19" t="s">
        <v>1997</v>
      </c>
      <c r="L31" s="25" t="s">
        <v>2123</v>
      </c>
      <c r="M31" s="19">
        <v>2</v>
      </c>
      <c r="N31" s="19">
        <v>1</v>
      </c>
      <c r="O31" s="19">
        <v>3</v>
      </c>
    </row>
    <row r="32" spans="1:15" ht="25.75" x14ac:dyDescent="0.35">
      <c r="A32" s="12">
        <v>30</v>
      </c>
      <c r="B32" s="12" t="s">
        <v>183</v>
      </c>
      <c r="C32" s="12" t="s">
        <v>991</v>
      </c>
      <c r="D32" s="19" t="s">
        <v>1119</v>
      </c>
      <c r="E32" s="12" t="s">
        <v>1284</v>
      </c>
      <c r="F32" s="20" t="s">
        <v>1406</v>
      </c>
      <c r="G32" s="23" t="s">
        <v>1614</v>
      </c>
      <c r="H32" s="34" t="s">
        <v>1710</v>
      </c>
      <c r="I32" s="26" t="s">
        <v>2241</v>
      </c>
      <c r="J32" s="12" t="s">
        <v>1873</v>
      </c>
      <c r="K32" s="19" t="s">
        <v>2012</v>
      </c>
      <c r="L32" s="25" t="s">
        <v>2136</v>
      </c>
      <c r="M32" s="19">
        <v>3</v>
      </c>
      <c r="N32" s="19">
        <v>0</v>
      </c>
      <c r="O32" s="19">
        <v>3</v>
      </c>
    </row>
    <row r="33" spans="1:15" ht="25.75" x14ac:dyDescent="0.35">
      <c r="A33" s="12">
        <v>31</v>
      </c>
      <c r="B33" s="12" t="s">
        <v>190</v>
      </c>
      <c r="C33" s="12" t="s">
        <v>992</v>
      </c>
      <c r="D33" s="19" t="s">
        <v>1122</v>
      </c>
      <c r="E33" s="12" t="s">
        <v>1285</v>
      </c>
      <c r="F33" s="20" t="s">
        <v>1405</v>
      </c>
      <c r="G33" s="23" t="s">
        <v>1615</v>
      </c>
      <c r="H33" s="34" t="s">
        <v>1711</v>
      </c>
      <c r="I33" s="26" t="s">
        <v>2241</v>
      </c>
      <c r="J33" s="12" t="s">
        <v>1874</v>
      </c>
      <c r="K33" s="19" t="s">
        <v>2013</v>
      </c>
      <c r="L33" s="25" t="s">
        <v>2122</v>
      </c>
      <c r="M33" s="19">
        <v>2</v>
      </c>
      <c r="N33" s="19">
        <v>0</v>
      </c>
      <c r="O33" s="19">
        <v>2</v>
      </c>
    </row>
    <row r="34" spans="1:15" x14ac:dyDescent="0.35">
      <c r="A34" s="12">
        <v>32</v>
      </c>
      <c r="B34" s="12" t="s">
        <v>197</v>
      </c>
      <c r="C34" s="12" t="s">
        <v>993</v>
      </c>
      <c r="D34" s="19" t="s">
        <v>1116</v>
      </c>
      <c r="E34" s="12" t="s">
        <v>1286</v>
      </c>
      <c r="F34" s="20" t="s">
        <v>1407</v>
      </c>
      <c r="G34" s="23" t="s">
        <v>1616</v>
      </c>
      <c r="H34" s="34" t="s">
        <v>1712</v>
      </c>
      <c r="I34" s="26" t="s">
        <v>2241</v>
      </c>
      <c r="J34" s="12" t="s">
        <v>1875</v>
      </c>
      <c r="K34" s="19" t="s">
        <v>2014</v>
      </c>
      <c r="L34" s="25" t="s">
        <v>2133</v>
      </c>
      <c r="M34" s="19">
        <v>4</v>
      </c>
      <c r="N34" s="19">
        <v>0</v>
      </c>
      <c r="O34" s="19">
        <v>4</v>
      </c>
    </row>
    <row r="35" spans="1:15" ht="25.75" x14ac:dyDescent="0.35">
      <c r="A35" s="12">
        <v>33</v>
      </c>
      <c r="B35" s="12" t="s">
        <v>204</v>
      </c>
      <c r="C35" s="12" t="s">
        <v>994</v>
      </c>
      <c r="D35" s="19">
        <v>0</v>
      </c>
      <c r="E35" s="12" t="s">
        <v>1287</v>
      </c>
      <c r="F35" s="20" t="s">
        <v>1408</v>
      </c>
      <c r="G35" s="23" t="s">
        <v>1617</v>
      </c>
      <c r="H35" s="34" t="s">
        <v>1713</v>
      </c>
      <c r="I35" s="26" t="s">
        <v>2241</v>
      </c>
      <c r="J35" s="12" t="s">
        <v>1876</v>
      </c>
      <c r="K35" s="19" t="s">
        <v>2015</v>
      </c>
      <c r="L35" s="25" t="s">
        <v>2137</v>
      </c>
      <c r="M35" s="19">
        <v>0</v>
      </c>
      <c r="N35" s="19">
        <v>0</v>
      </c>
      <c r="O35" s="19">
        <v>0</v>
      </c>
    </row>
    <row r="36" spans="1:15" x14ac:dyDescent="0.35">
      <c r="A36" s="12">
        <v>34</v>
      </c>
      <c r="B36" s="12" t="s">
        <v>211</v>
      </c>
      <c r="C36" s="12" t="s">
        <v>973</v>
      </c>
      <c r="D36" s="19" t="s">
        <v>1111</v>
      </c>
      <c r="E36" s="12" t="s">
        <v>1288</v>
      </c>
      <c r="F36" s="20" t="s">
        <v>1401</v>
      </c>
      <c r="G36" s="23" t="s">
        <v>1618</v>
      </c>
      <c r="H36" s="34" t="s">
        <v>1714</v>
      </c>
      <c r="I36" s="26" t="s">
        <v>2241</v>
      </c>
      <c r="J36" s="12" t="s">
        <v>1877</v>
      </c>
      <c r="K36" s="19" t="s">
        <v>1995</v>
      </c>
      <c r="L36" s="25" t="s">
        <v>2137</v>
      </c>
      <c r="M36" s="19">
        <v>0</v>
      </c>
      <c r="N36" s="19">
        <v>0</v>
      </c>
      <c r="O36" s="19">
        <v>0</v>
      </c>
    </row>
    <row r="37" spans="1:15" x14ac:dyDescent="0.35">
      <c r="A37" s="12">
        <v>35</v>
      </c>
      <c r="B37" s="12" t="s">
        <v>216</v>
      </c>
      <c r="C37" s="12" t="s">
        <v>995</v>
      </c>
      <c r="D37" s="19" t="s">
        <v>1119</v>
      </c>
      <c r="E37" s="12" t="s">
        <v>1289</v>
      </c>
      <c r="F37" s="20" t="s">
        <v>1391</v>
      </c>
      <c r="G37" s="23" t="s">
        <v>1619</v>
      </c>
      <c r="H37" s="34" t="s">
        <v>1715</v>
      </c>
      <c r="I37" s="26" t="s">
        <v>2241</v>
      </c>
      <c r="J37" s="12" t="s">
        <v>1878</v>
      </c>
      <c r="K37" s="19" t="s">
        <v>2016</v>
      </c>
      <c r="L37" s="25" t="s">
        <v>2123</v>
      </c>
      <c r="M37" s="19">
        <v>3</v>
      </c>
      <c r="N37" s="19">
        <v>0</v>
      </c>
      <c r="O37" s="19">
        <v>3</v>
      </c>
    </row>
    <row r="38" spans="1:15" x14ac:dyDescent="0.35">
      <c r="A38" s="12">
        <v>36</v>
      </c>
      <c r="B38" s="12" t="s">
        <v>222</v>
      </c>
      <c r="C38" s="12" t="s">
        <v>996</v>
      </c>
      <c r="D38" s="19" t="s">
        <v>1119</v>
      </c>
      <c r="E38" s="12" t="s">
        <v>1289</v>
      </c>
      <c r="F38" s="20" t="s">
        <v>1391</v>
      </c>
      <c r="G38" s="23" t="s">
        <v>1619</v>
      </c>
      <c r="H38" s="34" t="s">
        <v>1715</v>
      </c>
      <c r="I38" s="26" t="s">
        <v>2241</v>
      </c>
      <c r="J38" s="12" t="s">
        <v>1879</v>
      </c>
      <c r="K38" s="19" t="s">
        <v>1989</v>
      </c>
      <c r="L38" s="25" t="s">
        <v>2127</v>
      </c>
      <c r="M38" s="19">
        <v>4</v>
      </c>
      <c r="N38" s="19">
        <v>0</v>
      </c>
      <c r="O38" s="19">
        <v>4</v>
      </c>
    </row>
    <row r="39" spans="1:15" x14ac:dyDescent="0.35">
      <c r="A39" s="12">
        <v>37</v>
      </c>
      <c r="B39" s="12" t="s">
        <v>227</v>
      </c>
      <c r="C39" s="12" t="s">
        <v>997</v>
      </c>
      <c r="D39" s="19" t="s">
        <v>1145</v>
      </c>
      <c r="E39" s="12" t="s">
        <v>2287</v>
      </c>
      <c r="F39" s="20" t="s">
        <v>2279</v>
      </c>
      <c r="G39" s="23" t="s">
        <v>1485</v>
      </c>
      <c r="H39" s="34" t="s">
        <v>1790</v>
      </c>
      <c r="I39" s="26" t="s">
        <v>2242</v>
      </c>
      <c r="J39" s="12" t="s">
        <v>1880</v>
      </c>
      <c r="K39" s="19" t="s">
        <v>2017</v>
      </c>
      <c r="L39" s="25" t="s">
        <v>2138</v>
      </c>
      <c r="M39" s="19">
        <v>1</v>
      </c>
      <c r="N39" s="19">
        <v>6</v>
      </c>
      <c r="O39" s="19">
        <v>7</v>
      </c>
    </row>
    <row r="40" spans="1:15" x14ac:dyDescent="0.35">
      <c r="A40" s="12">
        <v>38</v>
      </c>
      <c r="B40" s="12" t="s">
        <v>234</v>
      </c>
      <c r="C40" s="12" t="s">
        <v>998</v>
      </c>
      <c r="D40" s="19" t="s">
        <v>1121</v>
      </c>
      <c r="E40" s="12" t="s">
        <v>1290</v>
      </c>
      <c r="F40" s="20" t="s">
        <v>1409</v>
      </c>
      <c r="G40" s="23" t="s">
        <v>1620</v>
      </c>
      <c r="H40" s="34" t="s">
        <v>1716</v>
      </c>
      <c r="I40" s="26" t="s">
        <v>2241</v>
      </c>
      <c r="J40" s="12" t="s">
        <v>1881</v>
      </c>
      <c r="K40" s="19" t="s">
        <v>2018</v>
      </c>
      <c r="L40" s="25" t="s">
        <v>2138</v>
      </c>
      <c r="M40" s="19">
        <v>5</v>
      </c>
      <c r="N40" s="19">
        <v>15</v>
      </c>
      <c r="O40" s="19">
        <v>20</v>
      </c>
    </row>
    <row r="41" spans="1:15" x14ac:dyDescent="0.35">
      <c r="A41" s="12">
        <v>39</v>
      </c>
      <c r="B41" s="12" t="s">
        <v>240</v>
      </c>
      <c r="C41" s="12" t="s">
        <v>999</v>
      </c>
      <c r="D41" s="19" t="s">
        <v>1104</v>
      </c>
      <c r="E41" s="12" t="s">
        <v>1291</v>
      </c>
      <c r="F41" s="20" t="s">
        <v>1390</v>
      </c>
      <c r="G41" s="23" t="s">
        <v>1487</v>
      </c>
      <c r="H41" s="34" t="s">
        <v>1791</v>
      </c>
      <c r="I41" s="26" t="s">
        <v>2243</v>
      </c>
      <c r="J41" s="12" t="s">
        <v>1882</v>
      </c>
      <c r="K41" s="19" t="s">
        <v>2019</v>
      </c>
      <c r="L41" s="25" t="s">
        <v>2140</v>
      </c>
      <c r="M41" s="19">
        <v>7</v>
      </c>
      <c r="N41" s="19">
        <v>9</v>
      </c>
      <c r="O41" s="19">
        <v>16</v>
      </c>
    </row>
    <row r="42" spans="1:15" x14ac:dyDescent="0.35">
      <c r="A42" s="12">
        <v>40</v>
      </c>
      <c r="B42" s="12" t="s">
        <v>247</v>
      </c>
      <c r="C42" s="12" t="s">
        <v>1000</v>
      </c>
      <c r="D42" s="19" t="s">
        <v>1105</v>
      </c>
      <c r="E42" s="12" t="s">
        <v>1292</v>
      </c>
      <c r="F42" s="20" t="s">
        <v>1394</v>
      </c>
      <c r="G42" s="23" t="s">
        <v>1488</v>
      </c>
      <c r="H42" s="34" t="s">
        <v>1760</v>
      </c>
      <c r="I42" s="26" t="s">
        <v>2244</v>
      </c>
      <c r="J42" s="12" t="s">
        <v>1883</v>
      </c>
      <c r="K42" s="19" t="s">
        <v>2020</v>
      </c>
      <c r="L42" s="25" t="s">
        <v>2138</v>
      </c>
      <c r="M42" s="19">
        <v>2</v>
      </c>
      <c r="N42" s="19">
        <v>3</v>
      </c>
      <c r="O42" s="19">
        <v>5</v>
      </c>
    </row>
    <row r="43" spans="1:15" x14ac:dyDescent="0.35">
      <c r="A43" s="12">
        <v>41</v>
      </c>
      <c r="B43" s="12" t="s">
        <v>254</v>
      </c>
      <c r="C43" s="12" t="s">
        <v>1001</v>
      </c>
      <c r="D43" s="19" t="s">
        <v>1121</v>
      </c>
      <c r="E43" s="12" t="s">
        <v>1293</v>
      </c>
      <c r="F43" s="20" t="s">
        <v>1389</v>
      </c>
      <c r="G43" s="23" t="s">
        <v>1621</v>
      </c>
      <c r="H43" s="34" t="s">
        <v>1717</v>
      </c>
      <c r="I43" s="26" t="s">
        <v>2241</v>
      </c>
      <c r="J43" s="12" t="s">
        <v>1884</v>
      </c>
      <c r="K43" s="19" t="s">
        <v>2021</v>
      </c>
      <c r="L43" s="25" t="s">
        <v>2153</v>
      </c>
      <c r="M43" s="19">
        <v>2</v>
      </c>
      <c r="N43" s="19">
        <v>2</v>
      </c>
      <c r="O43" s="19">
        <v>4</v>
      </c>
    </row>
    <row r="44" spans="1:15" x14ac:dyDescent="0.35">
      <c r="A44" s="12">
        <v>42</v>
      </c>
      <c r="B44" s="12" t="s">
        <v>260</v>
      </c>
      <c r="C44" s="12" t="s">
        <v>1002</v>
      </c>
      <c r="D44" s="19" t="s">
        <v>1111</v>
      </c>
      <c r="E44" s="12" t="s">
        <v>1294</v>
      </c>
      <c r="F44" s="20" t="s">
        <v>1405</v>
      </c>
      <c r="G44" s="23" t="s">
        <v>1490</v>
      </c>
      <c r="H44" s="34" t="s">
        <v>1792</v>
      </c>
      <c r="I44" s="26" t="s">
        <v>2245</v>
      </c>
      <c r="J44" s="12" t="s">
        <v>1885</v>
      </c>
      <c r="K44" s="19" t="s">
        <v>2022</v>
      </c>
      <c r="L44" s="25" t="s">
        <v>2140</v>
      </c>
      <c r="M44" s="19">
        <v>2</v>
      </c>
      <c r="N44" s="19">
        <v>2</v>
      </c>
      <c r="O44" s="19">
        <v>4</v>
      </c>
    </row>
    <row r="45" spans="1:15" x14ac:dyDescent="0.35">
      <c r="A45" s="12">
        <v>43</v>
      </c>
      <c r="B45" s="12" t="s">
        <v>266</v>
      </c>
      <c r="C45" s="12" t="s">
        <v>1003</v>
      </c>
      <c r="D45" s="19" t="s">
        <v>1108</v>
      </c>
      <c r="E45" s="12" t="s">
        <v>1295</v>
      </c>
      <c r="F45" s="20" t="s">
        <v>1410</v>
      </c>
      <c r="G45" s="23" t="s">
        <v>1622</v>
      </c>
      <c r="H45" s="34" t="s">
        <v>1718</v>
      </c>
      <c r="I45" s="26" t="s">
        <v>2241</v>
      </c>
      <c r="J45" s="12" t="s">
        <v>1886</v>
      </c>
      <c r="K45" s="19" t="s">
        <v>2023</v>
      </c>
      <c r="L45" s="25" t="s">
        <v>2157</v>
      </c>
      <c r="M45" s="19">
        <v>2</v>
      </c>
      <c r="N45" s="19">
        <v>1</v>
      </c>
      <c r="O45" s="19">
        <v>3</v>
      </c>
    </row>
    <row r="46" spans="1:15" x14ac:dyDescent="0.35">
      <c r="A46" s="12">
        <v>44</v>
      </c>
      <c r="B46" s="12" t="s">
        <v>273</v>
      </c>
      <c r="C46" s="12" t="s">
        <v>1004</v>
      </c>
      <c r="D46" s="19" t="s">
        <v>1146</v>
      </c>
      <c r="E46" s="12" t="s">
        <v>1296</v>
      </c>
      <c r="F46" s="20" t="s">
        <v>1411</v>
      </c>
      <c r="G46" s="23" t="s">
        <v>1623</v>
      </c>
      <c r="H46" s="34" t="s">
        <v>1719</v>
      </c>
      <c r="I46" s="26" t="s">
        <v>2241</v>
      </c>
      <c r="J46" s="12" t="s">
        <v>1887</v>
      </c>
      <c r="K46" s="19" t="s">
        <v>2024</v>
      </c>
      <c r="L46" s="25" t="s">
        <v>2225</v>
      </c>
      <c r="M46" s="19">
        <v>7</v>
      </c>
      <c r="N46" s="19">
        <v>0</v>
      </c>
      <c r="O46" s="19">
        <v>7</v>
      </c>
    </row>
    <row r="47" spans="1:15" x14ac:dyDescent="0.35">
      <c r="A47" s="12">
        <v>45</v>
      </c>
      <c r="B47" s="12" t="s">
        <v>281</v>
      </c>
      <c r="C47" s="12" t="s">
        <v>1005</v>
      </c>
      <c r="D47" s="19" t="s">
        <v>1115</v>
      </c>
      <c r="E47" s="12" t="s">
        <v>1297</v>
      </c>
      <c r="F47" s="20" t="s">
        <v>1412</v>
      </c>
      <c r="G47" s="23" t="s">
        <v>284</v>
      </c>
      <c r="H47" s="34" t="s">
        <v>1793</v>
      </c>
      <c r="I47" s="26" t="s">
        <v>2246</v>
      </c>
      <c r="J47" s="12" t="s">
        <v>1888</v>
      </c>
      <c r="K47" s="19" t="s">
        <v>2025</v>
      </c>
      <c r="L47" s="25" t="s">
        <v>2226</v>
      </c>
      <c r="M47" s="19">
        <v>1</v>
      </c>
      <c r="N47" s="19">
        <v>0</v>
      </c>
      <c r="O47" s="19">
        <v>1</v>
      </c>
    </row>
    <row r="48" spans="1:15" x14ac:dyDescent="0.35">
      <c r="A48" s="12">
        <v>46</v>
      </c>
      <c r="B48" s="12" t="s">
        <v>288</v>
      </c>
      <c r="C48" s="12" t="s">
        <v>1006</v>
      </c>
      <c r="D48" s="19" t="s">
        <v>1111</v>
      </c>
      <c r="E48" s="12" t="s">
        <v>1298</v>
      </c>
      <c r="F48" s="20" t="s">
        <v>1394</v>
      </c>
      <c r="G48" s="23" t="s">
        <v>1471</v>
      </c>
      <c r="H48" s="34" t="s">
        <v>1794</v>
      </c>
      <c r="I48" s="26" t="s">
        <v>1835</v>
      </c>
      <c r="J48" s="12" t="s">
        <v>1889</v>
      </c>
      <c r="K48" s="19" t="s">
        <v>2026</v>
      </c>
      <c r="L48" s="25" t="s">
        <v>2139</v>
      </c>
      <c r="M48" s="19">
        <v>7</v>
      </c>
      <c r="N48" s="19">
        <v>3</v>
      </c>
      <c r="O48" s="19">
        <v>10</v>
      </c>
    </row>
    <row r="49" spans="1:15" x14ac:dyDescent="0.35">
      <c r="A49" s="12">
        <v>47</v>
      </c>
      <c r="B49" s="12" t="s">
        <v>297</v>
      </c>
      <c r="C49" s="12" t="s">
        <v>1007</v>
      </c>
      <c r="D49" s="19" t="s">
        <v>1147</v>
      </c>
      <c r="E49" s="12" t="s">
        <v>1299</v>
      </c>
      <c r="F49" s="20" t="s">
        <v>1413</v>
      </c>
      <c r="G49" s="23" t="s">
        <v>1492</v>
      </c>
      <c r="H49" s="34" t="s">
        <v>1795</v>
      </c>
      <c r="I49" s="26" t="s">
        <v>2247</v>
      </c>
      <c r="J49" s="12" t="s">
        <v>1890</v>
      </c>
      <c r="K49" s="19" t="s">
        <v>2027</v>
      </c>
      <c r="L49" s="25" t="s">
        <v>2157</v>
      </c>
      <c r="M49" s="19">
        <v>2</v>
      </c>
      <c r="N49" s="19">
        <v>17</v>
      </c>
      <c r="O49" s="19">
        <v>19</v>
      </c>
    </row>
    <row r="50" spans="1:15" x14ac:dyDescent="0.35">
      <c r="A50" s="12">
        <v>48</v>
      </c>
      <c r="B50" s="12" t="s">
        <v>305</v>
      </c>
      <c r="C50" s="12" t="s">
        <v>1008</v>
      </c>
      <c r="D50" s="19" t="s">
        <v>1148</v>
      </c>
      <c r="E50" s="12" t="s">
        <v>2288</v>
      </c>
      <c r="F50" s="20" t="s">
        <v>2280</v>
      </c>
      <c r="G50" s="23" t="s">
        <v>1624</v>
      </c>
      <c r="H50" s="34" t="s">
        <v>1720</v>
      </c>
      <c r="I50" s="26" t="s">
        <v>2241</v>
      </c>
      <c r="J50" s="12" t="s">
        <v>1891</v>
      </c>
      <c r="K50" s="19" t="s">
        <v>2028</v>
      </c>
      <c r="L50" s="25" t="s">
        <v>2145</v>
      </c>
      <c r="M50" s="19">
        <v>1</v>
      </c>
      <c r="N50" s="19">
        <v>3</v>
      </c>
      <c r="O50" s="19">
        <v>4</v>
      </c>
    </row>
    <row r="51" spans="1:15" x14ac:dyDescent="0.35">
      <c r="A51" s="12">
        <v>49</v>
      </c>
      <c r="B51" s="12" t="s">
        <v>311</v>
      </c>
      <c r="C51" s="12" t="s">
        <v>1009</v>
      </c>
      <c r="D51" s="19" t="s">
        <v>1149</v>
      </c>
      <c r="E51" s="12" t="s">
        <v>2289</v>
      </c>
      <c r="F51" s="20" t="s">
        <v>1388</v>
      </c>
      <c r="G51" s="23" t="s">
        <v>1625</v>
      </c>
      <c r="H51" s="34" t="s">
        <v>1721</v>
      </c>
      <c r="I51" s="26" t="s">
        <v>2241</v>
      </c>
      <c r="J51" s="12" t="s">
        <v>1892</v>
      </c>
      <c r="K51" s="19" t="s">
        <v>2029</v>
      </c>
      <c r="L51" s="25" t="s">
        <v>2157</v>
      </c>
      <c r="M51" s="19">
        <v>2</v>
      </c>
      <c r="N51" s="19">
        <v>7</v>
      </c>
      <c r="O51" s="19">
        <v>9</v>
      </c>
    </row>
    <row r="52" spans="1:15" x14ac:dyDescent="0.35">
      <c r="A52" s="12">
        <v>50</v>
      </c>
      <c r="B52" s="12" t="s">
        <v>317</v>
      </c>
      <c r="C52" s="12" t="s">
        <v>1010</v>
      </c>
      <c r="D52" s="19" t="s">
        <v>1150</v>
      </c>
      <c r="E52" s="12" t="s">
        <v>1300</v>
      </c>
      <c r="F52" s="20" t="s">
        <v>1414</v>
      </c>
      <c r="G52" s="23" t="s">
        <v>1495</v>
      </c>
      <c r="H52" s="34" t="s">
        <v>1796</v>
      </c>
      <c r="I52" s="26" t="s">
        <v>2248</v>
      </c>
      <c r="J52" s="12" t="s">
        <v>1893</v>
      </c>
      <c r="K52" s="19" t="s">
        <v>2030</v>
      </c>
      <c r="L52" s="25" t="s">
        <v>2139</v>
      </c>
      <c r="M52" s="19">
        <v>7</v>
      </c>
      <c r="N52" s="19">
        <v>5</v>
      </c>
      <c r="O52" s="19">
        <v>12</v>
      </c>
    </row>
    <row r="53" spans="1:15" ht="25.75" x14ac:dyDescent="0.35">
      <c r="A53" s="12">
        <v>51</v>
      </c>
      <c r="B53" s="12" t="s">
        <v>325</v>
      </c>
      <c r="C53" s="12" t="s">
        <v>1011</v>
      </c>
      <c r="D53" s="19" t="s">
        <v>1151</v>
      </c>
      <c r="E53" s="12" t="s">
        <v>1301</v>
      </c>
      <c r="F53" s="20" t="s">
        <v>1415</v>
      </c>
      <c r="G53" s="23" t="s">
        <v>1496</v>
      </c>
      <c r="H53" s="34" t="s">
        <v>1797</v>
      </c>
      <c r="I53" s="26" t="s">
        <v>2249</v>
      </c>
      <c r="J53" s="12" t="s">
        <v>1894</v>
      </c>
      <c r="K53" s="19" t="s">
        <v>2031</v>
      </c>
      <c r="L53" s="25" t="s">
        <v>2152</v>
      </c>
      <c r="M53" s="19">
        <v>6</v>
      </c>
      <c r="N53" s="19">
        <v>12</v>
      </c>
      <c r="O53" s="19">
        <v>18</v>
      </c>
    </row>
    <row r="54" spans="1:15" x14ac:dyDescent="0.35">
      <c r="A54" s="12">
        <v>52</v>
      </c>
      <c r="B54" s="12" t="s">
        <v>332</v>
      </c>
      <c r="C54" s="12" t="s">
        <v>1012</v>
      </c>
      <c r="D54" s="19" t="s">
        <v>1104</v>
      </c>
      <c r="E54" s="12" t="s">
        <v>2290</v>
      </c>
      <c r="F54" s="20" t="s">
        <v>1395</v>
      </c>
      <c r="G54" s="23" t="s">
        <v>1626</v>
      </c>
      <c r="H54" s="34" t="s">
        <v>1722</v>
      </c>
      <c r="I54" s="26" t="s">
        <v>2241</v>
      </c>
      <c r="J54" s="12" t="s">
        <v>1895</v>
      </c>
      <c r="K54" s="19" t="s">
        <v>2032</v>
      </c>
      <c r="L54" s="25" t="s">
        <v>2147</v>
      </c>
      <c r="M54" s="19">
        <v>3</v>
      </c>
      <c r="N54" s="19">
        <v>3</v>
      </c>
      <c r="O54" s="19">
        <v>6</v>
      </c>
    </row>
    <row r="55" spans="1:15" x14ac:dyDescent="0.35">
      <c r="A55" s="12">
        <v>53</v>
      </c>
      <c r="B55" s="12" t="s">
        <v>338</v>
      </c>
      <c r="C55" s="12" t="s">
        <v>1013</v>
      </c>
      <c r="D55" s="19" t="s">
        <v>1152</v>
      </c>
      <c r="E55" s="12" t="s">
        <v>1302</v>
      </c>
      <c r="F55" s="20" t="s">
        <v>1407</v>
      </c>
      <c r="G55" s="23" t="s">
        <v>1497</v>
      </c>
      <c r="H55" s="34" t="s">
        <v>1798</v>
      </c>
      <c r="I55" s="26" t="s">
        <v>2250</v>
      </c>
      <c r="J55" s="12" t="s">
        <v>1896</v>
      </c>
      <c r="K55" s="19" t="s">
        <v>2033</v>
      </c>
      <c r="L55" s="25" t="s">
        <v>2140</v>
      </c>
      <c r="M55" s="19">
        <v>4</v>
      </c>
      <c r="N55" s="19">
        <v>5</v>
      </c>
      <c r="O55" s="19">
        <v>9</v>
      </c>
    </row>
    <row r="56" spans="1:15" x14ac:dyDescent="0.35">
      <c r="A56" s="12">
        <v>54</v>
      </c>
      <c r="B56" s="12" t="s">
        <v>345</v>
      </c>
      <c r="C56" s="12" t="s">
        <v>1014</v>
      </c>
      <c r="D56" s="19" t="s">
        <v>1116</v>
      </c>
      <c r="E56" s="12" t="s">
        <v>1303</v>
      </c>
      <c r="F56" s="20" t="s">
        <v>1389</v>
      </c>
      <c r="G56" s="23" t="s">
        <v>1627</v>
      </c>
      <c r="H56" s="34" t="s">
        <v>1723</v>
      </c>
      <c r="I56" s="26" t="s">
        <v>2241</v>
      </c>
      <c r="J56" s="12" t="s">
        <v>1897</v>
      </c>
      <c r="K56" s="19" t="s">
        <v>2034</v>
      </c>
      <c r="L56" s="25" t="s">
        <v>2227</v>
      </c>
      <c r="M56" s="19">
        <v>1</v>
      </c>
      <c r="N56" s="19">
        <v>2</v>
      </c>
      <c r="O56" s="19">
        <v>3</v>
      </c>
    </row>
    <row r="57" spans="1:15" ht="25.75" x14ac:dyDescent="0.35">
      <c r="A57" s="12">
        <v>55</v>
      </c>
      <c r="B57" s="12" t="s">
        <v>352</v>
      </c>
      <c r="C57" s="12" t="s">
        <v>1015</v>
      </c>
      <c r="D57" s="19" t="s">
        <v>1116</v>
      </c>
      <c r="E57" s="12" t="s">
        <v>1304</v>
      </c>
      <c r="F57" s="20" t="s">
        <v>1413</v>
      </c>
      <c r="G57" s="23" t="s">
        <v>1628</v>
      </c>
      <c r="H57" s="34" t="s">
        <v>1724</v>
      </c>
      <c r="I57" s="26" t="s">
        <v>2241</v>
      </c>
      <c r="J57" s="12" t="s">
        <v>1898</v>
      </c>
      <c r="K57" s="19" t="s">
        <v>2035</v>
      </c>
      <c r="L57" s="25" t="s">
        <v>2228</v>
      </c>
      <c r="M57" s="19">
        <v>3</v>
      </c>
      <c r="N57" s="19">
        <v>1</v>
      </c>
      <c r="O57" s="19">
        <v>4</v>
      </c>
    </row>
    <row r="58" spans="1:15" x14ac:dyDescent="0.35">
      <c r="A58" s="12">
        <v>56</v>
      </c>
      <c r="B58" s="12" t="s">
        <v>360</v>
      </c>
      <c r="C58" s="12" t="s">
        <v>1016</v>
      </c>
      <c r="D58" s="19" t="s">
        <v>1105</v>
      </c>
      <c r="E58" s="12" t="s">
        <v>1305</v>
      </c>
      <c r="F58" s="20" t="s">
        <v>1416</v>
      </c>
      <c r="G58" s="23" t="s">
        <v>1500</v>
      </c>
      <c r="H58" s="34" t="s">
        <v>1799</v>
      </c>
      <c r="I58" s="26" t="s">
        <v>2251</v>
      </c>
      <c r="J58" s="12" t="s">
        <v>1899</v>
      </c>
      <c r="K58" s="19" t="s">
        <v>2036</v>
      </c>
      <c r="L58" s="25" t="s">
        <v>2228</v>
      </c>
      <c r="M58" s="19">
        <v>3</v>
      </c>
      <c r="N58" s="19">
        <v>2</v>
      </c>
      <c r="O58" s="19">
        <v>5</v>
      </c>
    </row>
    <row r="59" spans="1:15" ht="25.75" x14ac:dyDescent="0.35">
      <c r="A59" s="12">
        <v>57</v>
      </c>
      <c r="B59" s="12" t="s">
        <v>368</v>
      </c>
      <c r="C59" s="12" t="s">
        <v>1017</v>
      </c>
      <c r="D59" s="19" t="s">
        <v>1113</v>
      </c>
      <c r="E59" s="12" t="s">
        <v>1306</v>
      </c>
      <c r="F59" s="20" t="s">
        <v>1391</v>
      </c>
      <c r="G59" s="23" t="s">
        <v>1629</v>
      </c>
      <c r="H59" s="34" t="s">
        <v>1725</v>
      </c>
      <c r="I59" s="26" t="s">
        <v>2241</v>
      </c>
      <c r="J59" s="12" t="s">
        <v>1900</v>
      </c>
      <c r="K59" s="19" t="s">
        <v>2037</v>
      </c>
      <c r="L59" s="25" t="s">
        <v>2140</v>
      </c>
      <c r="M59" s="19">
        <v>1</v>
      </c>
      <c r="N59" s="19">
        <v>2</v>
      </c>
      <c r="O59" s="19">
        <v>3</v>
      </c>
    </row>
    <row r="60" spans="1:15" ht="25.75" x14ac:dyDescent="0.35">
      <c r="A60" s="12">
        <v>58</v>
      </c>
      <c r="B60" s="12" t="s">
        <v>375</v>
      </c>
      <c r="C60" s="12" t="s">
        <v>1018</v>
      </c>
      <c r="D60" s="19" t="s">
        <v>1117</v>
      </c>
      <c r="E60" s="12" t="s">
        <v>1307</v>
      </c>
      <c r="F60" s="20" t="s">
        <v>1417</v>
      </c>
      <c r="G60" s="23" t="s">
        <v>1691</v>
      </c>
      <c r="H60" s="34" t="s">
        <v>1726</v>
      </c>
      <c r="I60" s="26" t="s">
        <v>2241</v>
      </c>
      <c r="J60" s="12" t="s">
        <v>1901</v>
      </c>
      <c r="K60" s="19" t="s">
        <v>2038</v>
      </c>
      <c r="L60" s="25" t="s">
        <v>2141</v>
      </c>
      <c r="M60" s="19">
        <v>0</v>
      </c>
      <c r="N60" s="19">
        <v>0</v>
      </c>
      <c r="O60" s="19">
        <v>0</v>
      </c>
    </row>
    <row r="61" spans="1:15" x14ac:dyDescent="0.35">
      <c r="A61" s="12">
        <v>59</v>
      </c>
      <c r="B61" s="12" t="s">
        <v>383</v>
      </c>
      <c r="C61" s="12" t="s">
        <v>1019</v>
      </c>
      <c r="D61" s="19" t="s">
        <v>1116</v>
      </c>
      <c r="E61" s="12" t="s">
        <v>1308</v>
      </c>
      <c r="F61" s="20" t="s">
        <v>1390</v>
      </c>
      <c r="G61" s="23" t="s">
        <v>1630</v>
      </c>
      <c r="H61" s="34" t="s">
        <v>1727</v>
      </c>
      <c r="I61" s="26" t="s">
        <v>2241</v>
      </c>
      <c r="J61" s="12" t="s">
        <v>1901</v>
      </c>
      <c r="K61" s="19" t="s">
        <v>2038</v>
      </c>
      <c r="L61" s="25" t="s">
        <v>2142</v>
      </c>
      <c r="M61" s="19">
        <v>0</v>
      </c>
      <c r="N61" s="19">
        <v>0</v>
      </c>
      <c r="O61" s="19">
        <v>0</v>
      </c>
    </row>
    <row r="62" spans="1:15" x14ac:dyDescent="0.35">
      <c r="A62" s="12">
        <v>60</v>
      </c>
      <c r="B62" s="12" t="s">
        <v>390</v>
      </c>
      <c r="C62" s="12" t="s">
        <v>1020</v>
      </c>
      <c r="D62" s="19" t="s">
        <v>1153</v>
      </c>
      <c r="E62" s="12" t="s">
        <v>1309</v>
      </c>
      <c r="F62" s="20" t="s">
        <v>1407</v>
      </c>
      <c r="G62" s="23" t="s">
        <v>1631</v>
      </c>
      <c r="H62" s="34" t="s">
        <v>1728</v>
      </c>
      <c r="I62" s="26" t="s">
        <v>2241</v>
      </c>
      <c r="J62" s="12" t="s">
        <v>1902</v>
      </c>
      <c r="K62" s="19" t="s">
        <v>2039</v>
      </c>
      <c r="L62" s="25" t="s">
        <v>2143</v>
      </c>
      <c r="M62" s="19">
        <v>6</v>
      </c>
      <c r="N62" s="19">
        <v>9</v>
      </c>
      <c r="O62" s="19">
        <v>15</v>
      </c>
    </row>
    <row r="63" spans="1:15" ht="25.75" x14ac:dyDescent="0.35">
      <c r="A63" s="12">
        <v>61</v>
      </c>
      <c r="B63" s="12" t="s">
        <v>397</v>
      </c>
      <c r="C63" s="12" t="s">
        <v>1021</v>
      </c>
      <c r="D63" s="19" t="s">
        <v>1111</v>
      </c>
      <c r="E63" s="12" t="s">
        <v>1310</v>
      </c>
      <c r="F63" s="20" t="s">
        <v>1418</v>
      </c>
      <c r="G63" s="23" t="s">
        <v>1632</v>
      </c>
      <c r="H63" s="34" t="s">
        <v>1729</v>
      </c>
      <c r="I63" s="26" t="s">
        <v>2241</v>
      </c>
      <c r="J63" s="12" t="s">
        <v>1903</v>
      </c>
      <c r="K63" s="19" t="s">
        <v>2040</v>
      </c>
      <c r="L63" s="25" t="s">
        <v>2229</v>
      </c>
      <c r="M63" s="19">
        <v>3</v>
      </c>
      <c r="N63" s="19">
        <v>2</v>
      </c>
      <c r="O63" s="19">
        <v>5</v>
      </c>
    </row>
    <row r="64" spans="1:15" ht="25.75" x14ac:dyDescent="0.35">
      <c r="A64" s="12">
        <v>62</v>
      </c>
      <c r="B64" s="12" t="s">
        <v>403</v>
      </c>
      <c r="C64" s="12" t="s">
        <v>1022</v>
      </c>
      <c r="D64" s="19" t="s">
        <v>1109</v>
      </c>
      <c r="E64" s="12" t="s">
        <v>1311</v>
      </c>
      <c r="F64" s="20" t="s">
        <v>1419</v>
      </c>
      <c r="G64" s="23" t="s">
        <v>1633</v>
      </c>
      <c r="H64" s="34" t="s">
        <v>1730</v>
      </c>
      <c r="I64" s="26" t="s">
        <v>2241</v>
      </c>
      <c r="J64" s="12" t="s">
        <v>1904</v>
      </c>
      <c r="K64" s="19" t="s">
        <v>2041</v>
      </c>
      <c r="L64" s="25" t="s">
        <v>2143</v>
      </c>
      <c r="M64" s="19">
        <v>10</v>
      </c>
      <c r="N64" s="19">
        <v>3</v>
      </c>
      <c r="O64" s="19">
        <v>13</v>
      </c>
    </row>
    <row r="65" spans="1:15" ht="25.75" x14ac:dyDescent="0.35">
      <c r="A65" s="12">
        <v>63</v>
      </c>
      <c r="B65" s="12" t="s">
        <v>409</v>
      </c>
      <c r="C65" s="12" t="s">
        <v>1023</v>
      </c>
      <c r="D65" s="19" t="s">
        <v>1154</v>
      </c>
      <c r="E65" s="12" t="s">
        <v>2291</v>
      </c>
      <c r="F65" s="20" t="s">
        <v>1395</v>
      </c>
      <c r="G65" s="23" t="s">
        <v>1634</v>
      </c>
      <c r="H65" s="34" t="s">
        <v>1731</v>
      </c>
      <c r="I65" s="26" t="s">
        <v>2252</v>
      </c>
      <c r="J65" s="12" t="s">
        <v>1905</v>
      </c>
      <c r="K65" s="19" t="s">
        <v>2042</v>
      </c>
      <c r="L65" s="25" t="s">
        <v>2137</v>
      </c>
      <c r="M65" s="19">
        <v>3</v>
      </c>
      <c r="N65" s="19">
        <v>1</v>
      </c>
      <c r="O65" s="19">
        <v>4</v>
      </c>
    </row>
    <row r="66" spans="1:15" ht="25.75" x14ac:dyDescent="0.35">
      <c r="A66" s="12">
        <v>64</v>
      </c>
      <c r="B66" s="12" t="s">
        <v>417</v>
      </c>
      <c r="C66" s="12" t="s">
        <v>1024</v>
      </c>
      <c r="D66" s="19" t="s">
        <v>1155</v>
      </c>
      <c r="E66" s="12" t="s">
        <v>1312</v>
      </c>
      <c r="F66" s="20" t="s">
        <v>1409</v>
      </c>
      <c r="G66" s="23" t="s">
        <v>1475</v>
      </c>
      <c r="H66" s="34" t="s">
        <v>1800</v>
      </c>
      <c r="I66" s="26" t="s">
        <v>2253</v>
      </c>
      <c r="J66" s="12" t="s">
        <v>1906</v>
      </c>
      <c r="K66" s="19" t="s">
        <v>2043</v>
      </c>
      <c r="L66" s="25" t="s">
        <v>2144</v>
      </c>
      <c r="M66" s="19">
        <v>2</v>
      </c>
      <c r="N66" s="19">
        <v>12</v>
      </c>
      <c r="O66" s="19">
        <v>14</v>
      </c>
    </row>
    <row r="67" spans="1:15" x14ac:dyDescent="0.35">
      <c r="A67" s="12">
        <v>65</v>
      </c>
      <c r="B67" s="12" t="s">
        <v>424</v>
      </c>
      <c r="C67" s="12" t="s">
        <v>1025</v>
      </c>
      <c r="D67" s="19" t="s">
        <v>1156</v>
      </c>
      <c r="E67" s="12" t="s">
        <v>1313</v>
      </c>
      <c r="F67" s="20" t="s">
        <v>1388</v>
      </c>
      <c r="G67" s="23" t="s">
        <v>1635</v>
      </c>
      <c r="H67" s="34" t="s">
        <v>1732</v>
      </c>
      <c r="I67" s="26" t="s">
        <v>2241</v>
      </c>
      <c r="J67" s="12" t="s">
        <v>1907</v>
      </c>
      <c r="K67" s="19" t="s">
        <v>2044</v>
      </c>
      <c r="L67" s="25" t="s">
        <v>2140</v>
      </c>
      <c r="M67" s="19">
        <v>2</v>
      </c>
      <c r="N67" s="19">
        <v>4</v>
      </c>
      <c r="O67" s="19">
        <v>6</v>
      </c>
    </row>
    <row r="68" spans="1:15" x14ac:dyDescent="0.35">
      <c r="A68" s="12">
        <v>66</v>
      </c>
      <c r="B68" s="12" t="s">
        <v>430</v>
      </c>
      <c r="C68" s="12" t="s">
        <v>1026</v>
      </c>
      <c r="D68" s="19" t="s">
        <v>1154</v>
      </c>
      <c r="E68" s="12" t="s">
        <v>1314</v>
      </c>
      <c r="F68" s="20" t="s">
        <v>1420</v>
      </c>
      <c r="G68" s="23" t="s">
        <v>1636</v>
      </c>
      <c r="H68" s="34" t="s">
        <v>1733</v>
      </c>
      <c r="I68" s="26" t="s">
        <v>2241</v>
      </c>
      <c r="J68" s="12" t="s">
        <v>1908</v>
      </c>
      <c r="K68" s="19" t="s">
        <v>2045</v>
      </c>
      <c r="L68" s="25" t="s">
        <v>2137</v>
      </c>
      <c r="M68" s="19">
        <v>3</v>
      </c>
      <c r="N68" s="19">
        <v>2</v>
      </c>
      <c r="O68" s="19">
        <v>5</v>
      </c>
    </row>
    <row r="69" spans="1:15" x14ac:dyDescent="0.35">
      <c r="A69" s="12">
        <v>67</v>
      </c>
      <c r="B69" s="12" t="s">
        <v>435</v>
      </c>
      <c r="C69" s="12" t="s">
        <v>1027</v>
      </c>
      <c r="D69" s="19" t="s">
        <v>1157</v>
      </c>
      <c r="E69" s="12" t="s">
        <v>1315</v>
      </c>
      <c r="F69" s="20" t="s">
        <v>1407</v>
      </c>
      <c r="G69" s="23" t="s">
        <v>1504</v>
      </c>
      <c r="H69" s="34" t="s">
        <v>1801</v>
      </c>
      <c r="I69" s="26" t="s">
        <v>2254</v>
      </c>
      <c r="J69" s="12" t="s">
        <v>1909</v>
      </c>
      <c r="K69" s="19" t="s">
        <v>2046</v>
      </c>
      <c r="L69" s="25" t="s">
        <v>2222</v>
      </c>
      <c r="M69" s="19">
        <v>1</v>
      </c>
      <c r="N69" s="19">
        <v>4</v>
      </c>
      <c r="O69" s="19">
        <v>5</v>
      </c>
    </row>
    <row r="70" spans="1:15" x14ac:dyDescent="0.35">
      <c r="A70" s="12">
        <v>68</v>
      </c>
      <c r="B70" s="12" t="s">
        <v>442</v>
      </c>
      <c r="C70" s="12" t="s">
        <v>1028</v>
      </c>
      <c r="D70" s="19" t="s">
        <v>1119</v>
      </c>
      <c r="E70" s="12" t="s">
        <v>1316</v>
      </c>
      <c r="F70" s="20" t="s">
        <v>1421</v>
      </c>
      <c r="G70" s="23" t="s">
        <v>1637</v>
      </c>
      <c r="H70" s="34" t="s">
        <v>1734</v>
      </c>
      <c r="I70" s="26" t="s">
        <v>2241</v>
      </c>
      <c r="J70" s="12" t="s">
        <v>1910</v>
      </c>
      <c r="K70" s="19" t="s">
        <v>2047</v>
      </c>
      <c r="L70" s="25" t="s">
        <v>2145</v>
      </c>
      <c r="M70" s="19">
        <v>1</v>
      </c>
      <c r="N70" s="19">
        <v>4</v>
      </c>
      <c r="O70" s="19">
        <v>5</v>
      </c>
    </row>
    <row r="71" spans="1:15" ht="25.75" x14ac:dyDescent="0.35">
      <c r="A71" s="12">
        <v>69</v>
      </c>
      <c r="B71" s="12" t="s">
        <v>448</v>
      </c>
      <c r="C71" s="12" t="s">
        <v>1029</v>
      </c>
      <c r="D71" s="19" t="s">
        <v>1119</v>
      </c>
      <c r="E71" s="12" t="s">
        <v>1317</v>
      </c>
      <c r="F71" s="20" t="s">
        <v>1422</v>
      </c>
      <c r="G71" s="23" t="s">
        <v>1638</v>
      </c>
      <c r="H71" s="34" t="s">
        <v>1735</v>
      </c>
      <c r="I71" s="26" t="s">
        <v>2241</v>
      </c>
      <c r="J71" s="12" t="s">
        <v>1911</v>
      </c>
      <c r="K71" s="19" t="s">
        <v>2048</v>
      </c>
      <c r="L71" s="25" t="s">
        <v>2146</v>
      </c>
      <c r="M71" s="19">
        <v>5</v>
      </c>
      <c r="N71" s="19">
        <v>1</v>
      </c>
      <c r="O71" s="19">
        <v>6</v>
      </c>
    </row>
    <row r="72" spans="1:15" x14ac:dyDescent="0.35">
      <c r="A72" s="12">
        <v>70</v>
      </c>
      <c r="B72" s="12" t="s">
        <v>457</v>
      </c>
      <c r="C72" s="12" t="s">
        <v>1030</v>
      </c>
      <c r="D72" s="19" t="s">
        <v>1158</v>
      </c>
      <c r="E72" s="12" t="s">
        <v>1318</v>
      </c>
      <c r="F72" s="20" t="s">
        <v>1423</v>
      </c>
      <c r="G72" s="23" t="s">
        <v>1639</v>
      </c>
      <c r="H72" s="34" t="s">
        <v>1736</v>
      </c>
      <c r="I72" s="26" t="s">
        <v>2241</v>
      </c>
      <c r="J72" s="12" t="s">
        <v>1912</v>
      </c>
      <c r="K72" s="19" t="s">
        <v>2049</v>
      </c>
      <c r="L72" s="25" t="s">
        <v>2140</v>
      </c>
      <c r="M72" s="19">
        <v>1</v>
      </c>
      <c r="N72" s="19">
        <v>0</v>
      </c>
      <c r="O72" s="19">
        <v>1</v>
      </c>
    </row>
    <row r="73" spans="1:15" x14ac:dyDescent="0.35">
      <c r="A73" s="12">
        <v>71</v>
      </c>
      <c r="B73" s="12" t="s">
        <v>463</v>
      </c>
      <c r="C73" s="12" t="s">
        <v>1031</v>
      </c>
      <c r="D73" s="19" t="s">
        <v>1159</v>
      </c>
      <c r="E73" s="12" t="s">
        <v>1319</v>
      </c>
      <c r="F73" s="20" t="s">
        <v>1391</v>
      </c>
      <c r="G73" s="23" t="s">
        <v>1640</v>
      </c>
      <c r="H73" s="34" t="s">
        <v>1737</v>
      </c>
      <c r="I73" s="26" t="s">
        <v>2241</v>
      </c>
      <c r="J73" s="12" t="s">
        <v>1913</v>
      </c>
      <c r="K73" s="19" t="s">
        <v>2050</v>
      </c>
      <c r="L73" s="25" t="s">
        <v>2139</v>
      </c>
      <c r="M73" s="19">
        <v>1</v>
      </c>
      <c r="N73" s="19">
        <v>3</v>
      </c>
      <c r="O73" s="19">
        <v>4</v>
      </c>
    </row>
    <row r="74" spans="1:15" ht="25.75" x14ac:dyDescent="0.35">
      <c r="A74" s="12">
        <v>72</v>
      </c>
      <c r="B74" s="12" t="s">
        <v>468</v>
      </c>
      <c r="C74" s="12" t="s">
        <v>1032</v>
      </c>
      <c r="D74" s="19" t="s">
        <v>1109</v>
      </c>
      <c r="E74" s="12" t="s">
        <v>1320</v>
      </c>
      <c r="F74" s="20" t="s">
        <v>1389</v>
      </c>
      <c r="G74" s="23" t="s">
        <v>1641</v>
      </c>
      <c r="H74" s="34" t="s">
        <v>1738</v>
      </c>
      <c r="I74" s="26" t="s">
        <v>2241</v>
      </c>
      <c r="J74" s="12" t="s">
        <v>1914</v>
      </c>
      <c r="K74" s="19" t="s">
        <v>2051</v>
      </c>
      <c r="L74" s="25" t="s">
        <v>2140</v>
      </c>
      <c r="M74" s="19">
        <v>2</v>
      </c>
      <c r="N74" s="19">
        <v>3</v>
      </c>
      <c r="O74" s="19">
        <v>5</v>
      </c>
    </row>
    <row r="75" spans="1:15" x14ac:dyDescent="0.35">
      <c r="A75" s="12">
        <v>73</v>
      </c>
      <c r="B75" s="12" t="s">
        <v>473</v>
      </c>
      <c r="C75" s="12" t="s">
        <v>1033</v>
      </c>
      <c r="D75" s="19" t="s">
        <v>1103</v>
      </c>
      <c r="E75" s="12" t="s">
        <v>1321</v>
      </c>
      <c r="F75" s="20" t="s">
        <v>1424</v>
      </c>
      <c r="G75" s="23" t="s">
        <v>1642</v>
      </c>
      <c r="H75" s="34" t="s">
        <v>1739</v>
      </c>
      <c r="I75" s="26" t="s">
        <v>2241</v>
      </c>
      <c r="J75" s="12" t="s">
        <v>1915</v>
      </c>
      <c r="K75" s="19" t="s">
        <v>2052</v>
      </c>
      <c r="L75" s="25" t="s">
        <v>2147</v>
      </c>
      <c r="M75" s="19">
        <v>3</v>
      </c>
      <c r="N75" s="19">
        <v>7</v>
      </c>
      <c r="O75" s="19">
        <v>10</v>
      </c>
    </row>
    <row r="76" spans="1:15" x14ac:dyDescent="0.35">
      <c r="A76" s="12">
        <v>74</v>
      </c>
      <c r="B76" s="12" t="s">
        <v>483</v>
      </c>
      <c r="C76" s="12" t="s">
        <v>1034</v>
      </c>
      <c r="D76" s="19" t="s">
        <v>1116</v>
      </c>
      <c r="E76" s="12" t="s">
        <v>1322</v>
      </c>
      <c r="F76" s="20" t="s">
        <v>1391</v>
      </c>
      <c r="G76" s="23" t="s">
        <v>1643</v>
      </c>
      <c r="H76" s="34" t="s">
        <v>1740</v>
      </c>
      <c r="I76" s="26" t="s">
        <v>2241</v>
      </c>
      <c r="J76" s="12" t="s">
        <v>1916</v>
      </c>
      <c r="K76" s="19" t="s">
        <v>2053</v>
      </c>
      <c r="L76" s="25" t="s">
        <v>2140</v>
      </c>
      <c r="M76" s="19">
        <v>2</v>
      </c>
      <c r="N76" s="19">
        <v>0</v>
      </c>
      <c r="O76" s="19">
        <v>2</v>
      </c>
    </row>
    <row r="77" spans="1:15" x14ac:dyDescent="0.35">
      <c r="A77" s="12">
        <v>75</v>
      </c>
      <c r="B77" s="12" t="s">
        <v>489</v>
      </c>
      <c r="C77" s="12" t="s">
        <v>1035</v>
      </c>
      <c r="D77" s="19" t="s">
        <v>1109</v>
      </c>
      <c r="E77" s="12" t="s">
        <v>1323</v>
      </c>
      <c r="F77" s="20" t="s">
        <v>1390</v>
      </c>
      <c r="G77" s="23" t="s">
        <v>1512</v>
      </c>
      <c r="H77" s="34" t="s">
        <v>1802</v>
      </c>
      <c r="I77" s="26" t="s">
        <v>2255</v>
      </c>
      <c r="J77" s="12" t="s">
        <v>1917</v>
      </c>
      <c r="K77" s="19" t="s">
        <v>2054</v>
      </c>
      <c r="L77" s="25" t="s">
        <v>2148</v>
      </c>
      <c r="M77" s="19">
        <v>2</v>
      </c>
      <c r="N77" s="19">
        <v>1</v>
      </c>
      <c r="O77" s="19">
        <v>3</v>
      </c>
    </row>
    <row r="78" spans="1:15" x14ac:dyDescent="0.35">
      <c r="A78" s="12">
        <v>76</v>
      </c>
      <c r="B78" s="12" t="s">
        <v>496</v>
      </c>
      <c r="C78" s="12" t="s">
        <v>1036</v>
      </c>
      <c r="D78" s="19" t="s">
        <v>1109</v>
      </c>
      <c r="E78" s="12" t="s">
        <v>1324</v>
      </c>
      <c r="F78" s="20" t="s">
        <v>1413</v>
      </c>
      <c r="G78" s="23" t="s">
        <v>1644</v>
      </c>
      <c r="H78" s="34" t="s">
        <v>1741</v>
      </c>
      <c r="I78" s="26" t="s">
        <v>2241</v>
      </c>
      <c r="J78" s="12" t="s">
        <v>1918</v>
      </c>
      <c r="K78" s="19" t="s">
        <v>2055</v>
      </c>
      <c r="L78" s="25" t="s">
        <v>2149</v>
      </c>
      <c r="M78" s="19">
        <v>6</v>
      </c>
      <c r="N78" s="19">
        <v>1</v>
      </c>
      <c r="O78" s="19">
        <v>7</v>
      </c>
    </row>
    <row r="79" spans="1:15" ht="38.6" x14ac:dyDescent="0.35">
      <c r="A79" s="12">
        <v>77</v>
      </c>
      <c r="B79" s="12" t="s">
        <v>503</v>
      </c>
      <c r="C79" s="12" t="s">
        <v>1037</v>
      </c>
      <c r="D79" s="19" t="s">
        <v>1119</v>
      </c>
      <c r="E79" s="12" t="s">
        <v>1325</v>
      </c>
      <c r="F79" s="20" t="s">
        <v>1395</v>
      </c>
      <c r="G79" s="23" t="s">
        <v>1645</v>
      </c>
      <c r="H79" s="34" t="s">
        <v>1742</v>
      </c>
      <c r="I79" s="26" t="s">
        <v>2241</v>
      </c>
      <c r="J79" s="12" t="s">
        <v>1919</v>
      </c>
      <c r="K79" s="19" t="s">
        <v>2056</v>
      </c>
      <c r="L79" s="25" t="s">
        <v>2223</v>
      </c>
      <c r="M79" s="19">
        <v>7</v>
      </c>
      <c r="N79" s="19">
        <v>1</v>
      </c>
      <c r="O79" s="19">
        <v>8</v>
      </c>
    </row>
    <row r="80" spans="1:15" x14ac:dyDescent="0.35">
      <c r="A80" s="12">
        <v>78</v>
      </c>
      <c r="B80" s="12" t="s">
        <v>512</v>
      </c>
      <c r="C80" s="12" t="s">
        <v>1038</v>
      </c>
      <c r="D80" s="19" t="s">
        <v>1160</v>
      </c>
      <c r="E80" s="12" t="s">
        <v>1326</v>
      </c>
      <c r="F80" s="20" t="s">
        <v>1425</v>
      </c>
      <c r="G80" s="23" t="s">
        <v>1646</v>
      </c>
      <c r="H80" s="34" t="s">
        <v>1743</v>
      </c>
      <c r="I80" s="26" t="s">
        <v>2241</v>
      </c>
      <c r="J80" s="12" t="s">
        <v>1920</v>
      </c>
      <c r="K80" s="19" t="s">
        <v>2057</v>
      </c>
      <c r="L80" s="25" t="s">
        <v>2122</v>
      </c>
      <c r="M80" s="19">
        <v>3</v>
      </c>
      <c r="N80" s="19">
        <v>0</v>
      </c>
      <c r="O80" s="19">
        <v>3</v>
      </c>
    </row>
    <row r="81" spans="1:15" x14ac:dyDescent="0.35">
      <c r="A81" s="12">
        <v>79</v>
      </c>
      <c r="B81" s="12" t="s">
        <v>519</v>
      </c>
      <c r="C81" s="12" t="s">
        <v>1039</v>
      </c>
      <c r="D81" s="19" t="s">
        <v>1104</v>
      </c>
      <c r="E81" s="12" t="s">
        <v>2292</v>
      </c>
      <c r="F81" s="20" t="s">
        <v>1690</v>
      </c>
      <c r="G81" s="23" t="s">
        <v>1647</v>
      </c>
      <c r="H81" s="34" t="s">
        <v>1744</v>
      </c>
      <c r="I81" s="26" t="s">
        <v>2241</v>
      </c>
      <c r="J81" s="12" t="s">
        <v>1921</v>
      </c>
      <c r="K81" s="19" t="s">
        <v>2058</v>
      </c>
      <c r="L81" s="25" t="s">
        <v>2143</v>
      </c>
      <c r="M81" s="19">
        <v>13</v>
      </c>
      <c r="N81" s="19">
        <v>3</v>
      </c>
      <c r="O81" s="19">
        <v>16</v>
      </c>
    </row>
    <row r="82" spans="1:15" ht="25.75" x14ac:dyDescent="0.35">
      <c r="A82" s="12">
        <v>80</v>
      </c>
      <c r="B82" s="12" t="s">
        <v>530</v>
      </c>
      <c r="C82" s="12" t="s">
        <v>1040</v>
      </c>
      <c r="D82" s="19" t="s">
        <v>1111</v>
      </c>
      <c r="E82" s="12" t="s">
        <v>1327</v>
      </c>
      <c r="F82" s="20" t="s">
        <v>1426</v>
      </c>
      <c r="G82" s="23" t="s">
        <v>1648</v>
      </c>
      <c r="H82" s="34" t="s">
        <v>1745</v>
      </c>
      <c r="I82" s="26" t="s">
        <v>2241</v>
      </c>
      <c r="J82" s="12" t="s">
        <v>1922</v>
      </c>
      <c r="K82" s="19" t="s">
        <v>2059</v>
      </c>
      <c r="L82" s="25" t="s">
        <v>2230</v>
      </c>
      <c r="M82" s="19">
        <v>1</v>
      </c>
      <c r="N82" s="19">
        <v>2</v>
      </c>
      <c r="O82" s="19">
        <v>3</v>
      </c>
    </row>
    <row r="83" spans="1:15" x14ac:dyDescent="0.35">
      <c r="A83" s="12">
        <v>81</v>
      </c>
      <c r="B83" s="12" t="s">
        <v>536</v>
      </c>
      <c r="C83" s="12" t="s">
        <v>1041</v>
      </c>
      <c r="D83" s="19" t="s">
        <v>1155</v>
      </c>
      <c r="E83" s="12" t="s">
        <v>1328</v>
      </c>
      <c r="F83" s="20" t="s">
        <v>1427</v>
      </c>
      <c r="G83" s="23" t="s">
        <v>1516</v>
      </c>
      <c r="H83" s="34" t="s">
        <v>1803</v>
      </c>
      <c r="I83" s="26" t="s">
        <v>2256</v>
      </c>
      <c r="J83" s="12" t="s">
        <v>1923</v>
      </c>
      <c r="K83" s="19" t="s">
        <v>2060</v>
      </c>
      <c r="L83" s="25" t="s">
        <v>2146</v>
      </c>
      <c r="M83" s="19">
        <v>4</v>
      </c>
      <c r="N83" s="19">
        <v>5</v>
      </c>
      <c r="O83" s="19">
        <v>9</v>
      </c>
    </row>
    <row r="84" spans="1:15" x14ac:dyDescent="0.35">
      <c r="A84" s="12">
        <v>82</v>
      </c>
      <c r="B84" s="12" t="s">
        <v>546</v>
      </c>
      <c r="C84" s="12" t="s">
        <v>1042</v>
      </c>
      <c r="D84" s="19" t="s">
        <v>1104</v>
      </c>
      <c r="E84" s="12" t="s">
        <v>1329</v>
      </c>
      <c r="F84" s="20" t="s">
        <v>1391</v>
      </c>
      <c r="G84" s="23" t="s">
        <v>1517</v>
      </c>
      <c r="H84" s="34" t="s">
        <v>1804</v>
      </c>
      <c r="I84" s="26" t="s">
        <v>2257</v>
      </c>
      <c r="J84" s="12" t="s">
        <v>1924</v>
      </c>
      <c r="K84" s="19" t="s">
        <v>2061</v>
      </c>
      <c r="L84" s="25" t="s">
        <v>2145</v>
      </c>
      <c r="M84" s="19">
        <v>1</v>
      </c>
      <c r="N84" s="19">
        <v>6</v>
      </c>
      <c r="O84" s="19">
        <v>7</v>
      </c>
    </row>
    <row r="85" spans="1:15" x14ac:dyDescent="0.35">
      <c r="A85" s="12">
        <v>83</v>
      </c>
      <c r="B85" s="12" t="s">
        <v>552</v>
      </c>
      <c r="C85" s="12" t="s">
        <v>1043</v>
      </c>
      <c r="D85" s="19" t="s">
        <v>1116</v>
      </c>
      <c r="E85" s="12" t="s">
        <v>1330</v>
      </c>
      <c r="F85" s="20" t="s">
        <v>1391</v>
      </c>
      <c r="G85" s="23" t="s">
        <v>1518</v>
      </c>
      <c r="H85" s="34" t="s">
        <v>1805</v>
      </c>
      <c r="I85" s="26" t="s">
        <v>2258</v>
      </c>
      <c r="J85" s="12" t="s">
        <v>1925</v>
      </c>
      <c r="K85" s="19" t="s">
        <v>2062</v>
      </c>
      <c r="L85" s="25" t="s">
        <v>2150</v>
      </c>
      <c r="M85" s="19">
        <v>3</v>
      </c>
      <c r="N85" s="19">
        <v>3</v>
      </c>
      <c r="O85" s="19">
        <v>6</v>
      </c>
    </row>
    <row r="86" spans="1:15" x14ac:dyDescent="0.35">
      <c r="A86" s="12">
        <v>84</v>
      </c>
      <c r="B86" s="12" t="s">
        <v>559</v>
      </c>
      <c r="C86" s="12" t="s">
        <v>1044</v>
      </c>
      <c r="D86" s="19" t="s">
        <v>1161</v>
      </c>
      <c r="E86" s="12" t="s">
        <v>1331</v>
      </c>
      <c r="F86" s="20" t="s">
        <v>1390</v>
      </c>
      <c r="G86" s="23" t="s">
        <v>1649</v>
      </c>
      <c r="H86" s="34" t="s">
        <v>1746</v>
      </c>
      <c r="I86" s="26" t="s">
        <v>2241</v>
      </c>
      <c r="J86" s="12" t="s">
        <v>1926</v>
      </c>
      <c r="K86" s="19" t="s">
        <v>2063</v>
      </c>
      <c r="L86" s="25" t="s">
        <v>2157</v>
      </c>
      <c r="M86" s="19">
        <v>4</v>
      </c>
      <c r="N86" s="19">
        <v>2</v>
      </c>
      <c r="O86" s="19">
        <v>6</v>
      </c>
    </row>
    <row r="87" spans="1:15" x14ac:dyDescent="0.35">
      <c r="A87" s="12">
        <v>85</v>
      </c>
      <c r="B87" s="12" t="s">
        <v>565</v>
      </c>
      <c r="C87" s="12" t="s">
        <v>1045</v>
      </c>
      <c r="D87" s="19" t="s">
        <v>1158</v>
      </c>
      <c r="E87" s="12" t="s">
        <v>1332</v>
      </c>
      <c r="F87" s="20" t="s">
        <v>1394</v>
      </c>
      <c r="G87" s="23" t="s">
        <v>1650</v>
      </c>
      <c r="H87" s="34" t="s">
        <v>1747</v>
      </c>
      <c r="I87" s="26" t="s">
        <v>2241</v>
      </c>
      <c r="J87" s="12" t="s">
        <v>1927</v>
      </c>
      <c r="K87" s="19" t="s">
        <v>2064</v>
      </c>
      <c r="L87" s="25" t="s">
        <v>2147</v>
      </c>
      <c r="M87" s="19">
        <v>2</v>
      </c>
      <c r="N87" s="19">
        <v>0</v>
      </c>
      <c r="O87" s="19">
        <v>2</v>
      </c>
    </row>
    <row r="88" spans="1:15" x14ac:dyDescent="0.35">
      <c r="A88" s="12">
        <v>86</v>
      </c>
      <c r="B88" s="12" t="s">
        <v>571</v>
      </c>
      <c r="C88" s="12" t="s">
        <v>1046</v>
      </c>
      <c r="D88" s="19" t="s">
        <v>1161</v>
      </c>
      <c r="E88" s="12" t="s">
        <v>1333</v>
      </c>
      <c r="F88" s="20" t="s">
        <v>1390</v>
      </c>
      <c r="G88" s="23" t="s">
        <v>1651</v>
      </c>
      <c r="H88" s="34" t="s">
        <v>1748</v>
      </c>
      <c r="I88" s="26" t="s">
        <v>2241</v>
      </c>
      <c r="J88" s="12" t="s">
        <v>1928</v>
      </c>
      <c r="K88" s="19" t="s">
        <v>2065</v>
      </c>
      <c r="L88" s="25" t="s">
        <v>2140</v>
      </c>
      <c r="M88" s="19">
        <v>1</v>
      </c>
      <c r="N88" s="19">
        <v>7</v>
      </c>
      <c r="O88" s="19">
        <v>8</v>
      </c>
    </row>
    <row r="89" spans="1:15" ht="25.75" x14ac:dyDescent="0.35">
      <c r="A89" s="12">
        <v>87</v>
      </c>
      <c r="B89" s="12" t="s">
        <v>577</v>
      </c>
      <c r="C89" s="12" t="s">
        <v>1047</v>
      </c>
      <c r="D89" s="19" t="s">
        <v>1161</v>
      </c>
      <c r="E89" s="12" t="s">
        <v>1334</v>
      </c>
      <c r="F89" s="20" t="s">
        <v>1398</v>
      </c>
      <c r="G89" s="23" t="s">
        <v>1652</v>
      </c>
      <c r="H89" s="34" t="s">
        <v>1749</v>
      </c>
      <c r="I89" s="26" t="s">
        <v>2241</v>
      </c>
      <c r="J89" s="12" t="s">
        <v>1929</v>
      </c>
      <c r="K89" s="19" t="s">
        <v>2066</v>
      </c>
      <c r="L89" s="25" t="s">
        <v>2145</v>
      </c>
      <c r="M89" s="19">
        <v>1</v>
      </c>
      <c r="N89" s="19">
        <v>3</v>
      </c>
      <c r="O89" s="19">
        <v>4</v>
      </c>
    </row>
    <row r="90" spans="1:15" ht="25.75" x14ac:dyDescent="0.35">
      <c r="A90" s="12">
        <v>88</v>
      </c>
      <c r="B90" s="12" t="s">
        <v>583</v>
      </c>
      <c r="C90" s="12" t="s">
        <v>1048</v>
      </c>
      <c r="D90" s="19" t="s">
        <v>1116</v>
      </c>
      <c r="E90" s="12" t="s">
        <v>1335</v>
      </c>
      <c r="F90" s="20" t="s">
        <v>1419</v>
      </c>
      <c r="G90" s="23" t="s">
        <v>1653</v>
      </c>
      <c r="H90" s="34" t="s">
        <v>1750</v>
      </c>
      <c r="I90" s="26" t="s">
        <v>2241</v>
      </c>
      <c r="J90" s="12" t="s">
        <v>1930</v>
      </c>
      <c r="K90" s="19" t="s">
        <v>2067</v>
      </c>
      <c r="L90" s="25" t="s">
        <v>2151</v>
      </c>
      <c r="M90" s="19">
        <v>10</v>
      </c>
      <c r="N90" s="19">
        <v>0</v>
      </c>
      <c r="O90" s="19">
        <v>10</v>
      </c>
    </row>
    <row r="91" spans="1:15" x14ac:dyDescent="0.35">
      <c r="A91" s="12">
        <v>89</v>
      </c>
      <c r="B91" s="12" t="s">
        <v>590</v>
      </c>
      <c r="C91" s="12" t="s">
        <v>1049</v>
      </c>
      <c r="D91" s="19" t="s">
        <v>1155</v>
      </c>
      <c r="E91" s="12" t="s">
        <v>1336</v>
      </c>
      <c r="F91" s="20" t="s">
        <v>1394</v>
      </c>
      <c r="G91" s="23" t="s">
        <v>1524</v>
      </c>
      <c r="H91" s="34" t="s">
        <v>1806</v>
      </c>
      <c r="I91" s="26" t="s">
        <v>2259</v>
      </c>
      <c r="J91" s="12" t="s">
        <v>1931</v>
      </c>
      <c r="K91" s="19" t="s">
        <v>2068</v>
      </c>
      <c r="L91" s="25" t="s">
        <v>2146</v>
      </c>
      <c r="M91" s="19">
        <v>5</v>
      </c>
      <c r="N91" s="19">
        <v>18</v>
      </c>
      <c r="O91" s="19">
        <v>23</v>
      </c>
    </row>
    <row r="92" spans="1:15" x14ac:dyDescent="0.35">
      <c r="A92" s="12">
        <v>90</v>
      </c>
      <c r="B92" s="12" t="s">
        <v>599</v>
      </c>
      <c r="C92" s="12" t="s">
        <v>1050</v>
      </c>
      <c r="D92" s="19" t="s">
        <v>1111</v>
      </c>
      <c r="E92" s="12" t="s">
        <v>1337</v>
      </c>
      <c r="F92" s="20" t="s">
        <v>1413</v>
      </c>
      <c r="G92" s="23" t="s">
        <v>1654</v>
      </c>
      <c r="H92" s="34" t="s">
        <v>1751</v>
      </c>
      <c r="I92" s="26" t="s">
        <v>2241</v>
      </c>
      <c r="J92" s="12" t="s">
        <v>1932</v>
      </c>
      <c r="K92" s="19" t="s">
        <v>2069</v>
      </c>
      <c r="L92" s="25" t="s">
        <v>2152</v>
      </c>
      <c r="M92" s="19">
        <v>5</v>
      </c>
      <c r="N92" s="19" t="s">
        <v>1123</v>
      </c>
      <c r="O92" s="19">
        <v>5</v>
      </c>
    </row>
    <row r="93" spans="1:15" ht="25.75" x14ac:dyDescent="0.35">
      <c r="A93" s="12">
        <v>91</v>
      </c>
      <c r="B93" s="12" t="s">
        <v>605</v>
      </c>
      <c r="C93" s="12" t="s">
        <v>1051</v>
      </c>
      <c r="D93" s="19" t="s">
        <v>1162</v>
      </c>
      <c r="E93" s="12" t="s">
        <v>1338</v>
      </c>
      <c r="F93" s="20" t="s">
        <v>1428</v>
      </c>
      <c r="G93" s="23" t="s">
        <v>1655</v>
      </c>
      <c r="H93" s="34" t="s">
        <v>1752</v>
      </c>
      <c r="I93" s="26" t="s">
        <v>2241</v>
      </c>
      <c r="J93" s="12" t="s">
        <v>1933</v>
      </c>
      <c r="K93" s="19" t="s">
        <v>2070</v>
      </c>
      <c r="L93" s="25" t="s">
        <v>2137</v>
      </c>
      <c r="M93" s="19">
        <v>0</v>
      </c>
      <c r="N93" s="19">
        <v>0</v>
      </c>
      <c r="O93" s="19">
        <v>0</v>
      </c>
    </row>
    <row r="94" spans="1:15" x14ac:dyDescent="0.35">
      <c r="A94" s="12">
        <v>92</v>
      </c>
      <c r="B94" s="12" t="s">
        <v>611</v>
      </c>
      <c r="C94" s="12" t="s">
        <v>1052</v>
      </c>
      <c r="D94" s="19" t="s">
        <v>1105</v>
      </c>
      <c r="E94" s="12" t="s">
        <v>1339</v>
      </c>
      <c r="F94" s="20" t="s">
        <v>1429</v>
      </c>
      <c r="G94" s="23" t="s">
        <v>1479</v>
      </c>
      <c r="H94" s="34" t="s">
        <v>1807</v>
      </c>
      <c r="I94" s="26" t="s">
        <v>1836</v>
      </c>
      <c r="J94" s="12" t="s">
        <v>1934</v>
      </c>
      <c r="K94" s="19" t="s">
        <v>2071</v>
      </c>
      <c r="L94" s="25" t="s">
        <v>2143</v>
      </c>
      <c r="M94" s="19">
        <v>4</v>
      </c>
      <c r="N94" s="19">
        <v>3</v>
      </c>
      <c r="O94" s="19">
        <v>7</v>
      </c>
    </row>
    <row r="95" spans="1:15" ht="25.75" x14ac:dyDescent="0.35">
      <c r="A95" s="12">
        <v>93</v>
      </c>
      <c r="B95" s="12" t="s">
        <v>618</v>
      </c>
      <c r="C95" s="12" t="s">
        <v>1053</v>
      </c>
      <c r="D95" s="19" t="s">
        <v>1105</v>
      </c>
      <c r="E95" s="12" t="s">
        <v>1340</v>
      </c>
      <c r="F95" s="20" t="s">
        <v>1393</v>
      </c>
      <c r="G95" s="23" t="s">
        <v>1527</v>
      </c>
      <c r="H95" s="34" t="s">
        <v>1808</v>
      </c>
      <c r="I95" s="26" t="s">
        <v>2260</v>
      </c>
      <c r="J95" s="12" t="s">
        <v>1935</v>
      </c>
      <c r="K95" s="19" t="s">
        <v>2072</v>
      </c>
      <c r="L95" s="25" t="s">
        <v>2140</v>
      </c>
      <c r="M95" s="19">
        <v>1</v>
      </c>
      <c r="N95" s="19">
        <v>4</v>
      </c>
      <c r="O95" s="19">
        <v>5</v>
      </c>
    </row>
    <row r="96" spans="1:15" ht="25.75" x14ac:dyDescent="0.35">
      <c r="A96" s="12">
        <v>94</v>
      </c>
      <c r="B96" s="12" t="s">
        <v>624</v>
      </c>
      <c r="C96" s="12" t="s">
        <v>1054</v>
      </c>
      <c r="D96" s="19" t="s">
        <v>1163</v>
      </c>
      <c r="E96" s="12" t="s">
        <v>2293</v>
      </c>
      <c r="F96" s="20" t="s">
        <v>2281</v>
      </c>
      <c r="G96" s="23" t="s">
        <v>1528</v>
      </c>
      <c r="H96" s="34" t="s">
        <v>1809</v>
      </c>
      <c r="I96" s="26" t="s">
        <v>2261</v>
      </c>
      <c r="J96" s="12" t="s">
        <v>1936</v>
      </c>
      <c r="K96" s="19" t="s">
        <v>2073</v>
      </c>
      <c r="L96" s="25" t="s">
        <v>2157</v>
      </c>
      <c r="M96" s="19">
        <v>21</v>
      </c>
      <c r="N96" s="19">
        <v>46</v>
      </c>
      <c r="O96" s="19">
        <v>67</v>
      </c>
    </row>
    <row r="97" spans="1:15" x14ac:dyDescent="0.35">
      <c r="A97" s="12">
        <v>95</v>
      </c>
      <c r="B97" s="12" t="s">
        <v>631</v>
      </c>
      <c r="C97" s="12" t="s">
        <v>1055</v>
      </c>
      <c r="D97" s="19" t="s">
        <v>1164</v>
      </c>
      <c r="E97" s="12" t="s">
        <v>1341</v>
      </c>
      <c r="F97" s="20" t="s">
        <v>1395</v>
      </c>
      <c r="G97" s="23" t="s">
        <v>1529</v>
      </c>
      <c r="H97" s="34" t="s">
        <v>1810</v>
      </c>
      <c r="I97" s="26" t="s">
        <v>2262</v>
      </c>
      <c r="J97" s="12" t="s">
        <v>1937</v>
      </c>
      <c r="K97" s="19" t="s">
        <v>2074</v>
      </c>
      <c r="L97" s="25" t="s">
        <v>2157</v>
      </c>
      <c r="M97" s="19">
        <v>3</v>
      </c>
      <c r="N97" s="19">
        <v>57</v>
      </c>
      <c r="O97" s="19">
        <v>60</v>
      </c>
    </row>
    <row r="98" spans="1:15" ht="25.75" x14ac:dyDescent="0.35">
      <c r="A98" s="12">
        <v>96</v>
      </c>
      <c r="B98" s="12" t="s">
        <v>640</v>
      </c>
      <c r="C98" s="12" t="s">
        <v>1056</v>
      </c>
      <c r="D98" s="19" t="s">
        <v>1165</v>
      </c>
      <c r="E98" s="12" t="s">
        <v>1342</v>
      </c>
      <c r="F98" s="20" t="s">
        <v>1430</v>
      </c>
      <c r="G98" s="23" t="s">
        <v>1530</v>
      </c>
      <c r="H98" s="34" t="s">
        <v>1811</v>
      </c>
      <c r="I98" s="26" t="s">
        <v>2263</v>
      </c>
      <c r="J98" s="12" t="s">
        <v>1938</v>
      </c>
      <c r="K98" s="19" t="s">
        <v>2075</v>
      </c>
      <c r="L98" s="25" t="s">
        <v>2153</v>
      </c>
      <c r="M98" s="19">
        <v>7</v>
      </c>
      <c r="N98" s="19">
        <v>23</v>
      </c>
      <c r="O98" s="19">
        <v>30</v>
      </c>
    </row>
    <row r="99" spans="1:15" x14ac:dyDescent="0.35">
      <c r="A99" s="12">
        <v>97</v>
      </c>
      <c r="B99" s="12" t="s">
        <v>649</v>
      </c>
      <c r="C99" s="12" t="s">
        <v>1057</v>
      </c>
      <c r="D99" s="19" t="s">
        <v>1121</v>
      </c>
      <c r="E99" s="12" t="s">
        <v>1343</v>
      </c>
      <c r="F99" s="20" t="s">
        <v>1431</v>
      </c>
      <c r="G99" s="23" t="s">
        <v>1656</v>
      </c>
      <c r="H99" s="34" t="e">
        <v>#VALUE!</v>
      </c>
      <c r="I99" s="26" t="s">
        <v>2241</v>
      </c>
      <c r="J99" s="12" t="s">
        <v>1939</v>
      </c>
      <c r="K99" s="19" t="s">
        <v>2076</v>
      </c>
      <c r="L99" s="25" t="s">
        <v>2154</v>
      </c>
      <c r="M99" s="19">
        <v>2</v>
      </c>
      <c r="N99" s="19">
        <v>0</v>
      </c>
      <c r="O99" s="19">
        <v>2</v>
      </c>
    </row>
    <row r="100" spans="1:15" ht="25.75" x14ac:dyDescent="0.35">
      <c r="A100" s="12">
        <v>98</v>
      </c>
      <c r="B100" s="12" t="s">
        <v>656</v>
      </c>
      <c r="C100" s="12" t="s">
        <v>1058</v>
      </c>
      <c r="D100" s="19" t="s">
        <v>1105</v>
      </c>
      <c r="E100" s="12" t="s">
        <v>1344</v>
      </c>
      <c r="F100" s="20" t="s">
        <v>1432</v>
      </c>
      <c r="G100" s="23" t="s">
        <v>1657</v>
      </c>
      <c r="H100" s="34" t="s">
        <v>1753</v>
      </c>
      <c r="I100" s="26" t="s">
        <v>2241</v>
      </c>
      <c r="J100" s="12" t="s">
        <v>1940</v>
      </c>
      <c r="K100" s="19" t="s">
        <v>2077</v>
      </c>
      <c r="L100" s="25" t="s">
        <v>2231</v>
      </c>
      <c r="M100" s="19">
        <v>6</v>
      </c>
      <c r="N100" s="19">
        <v>4</v>
      </c>
      <c r="O100" s="19">
        <v>10</v>
      </c>
    </row>
    <row r="101" spans="1:15" x14ac:dyDescent="0.35">
      <c r="A101" s="12">
        <v>99</v>
      </c>
      <c r="B101" s="12" t="s">
        <v>662</v>
      </c>
      <c r="C101" s="12" t="s">
        <v>1059</v>
      </c>
      <c r="D101" s="19" t="s">
        <v>1162</v>
      </c>
      <c r="E101" s="12" t="s">
        <v>1345</v>
      </c>
      <c r="F101" s="20" t="s">
        <v>1433</v>
      </c>
      <c r="G101" s="23" t="s">
        <v>1658</v>
      </c>
      <c r="H101" s="34" t="s">
        <v>1754</v>
      </c>
      <c r="I101" s="26" t="s">
        <v>2241</v>
      </c>
      <c r="J101" s="12" t="s">
        <v>1941</v>
      </c>
      <c r="K101" s="19" t="s">
        <v>2078</v>
      </c>
      <c r="L101" s="25" t="s">
        <v>2149</v>
      </c>
      <c r="M101" s="19">
        <v>1</v>
      </c>
      <c r="N101" s="19">
        <v>2</v>
      </c>
      <c r="O101" s="19">
        <v>3</v>
      </c>
    </row>
    <row r="102" spans="1:15" ht="25.75" x14ac:dyDescent="0.35">
      <c r="A102" s="12">
        <v>100</v>
      </c>
      <c r="B102" s="12" t="s">
        <v>667</v>
      </c>
      <c r="C102" s="12" t="s">
        <v>1060</v>
      </c>
      <c r="D102" s="19" t="s">
        <v>1112</v>
      </c>
      <c r="E102" s="12" t="s">
        <v>1346</v>
      </c>
      <c r="F102" s="20" t="s">
        <v>1394</v>
      </c>
      <c r="G102" s="23" t="s">
        <v>1659</v>
      </c>
      <c r="H102" s="34" t="s">
        <v>1755</v>
      </c>
      <c r="I102" s="26" t="s">
        <v>2241</v>
      </c>
      <c r="J102" s="12" t="s">
        <v>1942</v>
      </c>
      <c r="K102" s="19" t="s">
        <v>2079</v>
      </c>
      <c r="L102" s="25" t="s">
        <v>2140</v>
      </c>
      <c r="M102" s="19">
        <v>3</v>
      </c>
      <c r="N102" s="19">
        <v>2</v>
      </c>
      <c r="O102" s="19">
        <v>5</v>
      </c>
    </row>
    <row r="103" spans="1:15" ht="25.75" x14ac:dyDescent="0.35">
      <c r="A103" s="12">
        <v>101</v>
      </c>
      <c r="B103" s="12" t="s">
        <v>672</v>
      </c>
      <c r="C103" s="12" t="s">
        <v>1061</v>
      </c>
      <c r="D103" s="19" t="s">
        <v>1109</v>
      </c>
      <c r="E103" s="12" t="s">
        <v>1347</v>
      </c>
      <c r="F103" s="20" t="s">
        <v>1419</v>
      </c>
      <c r="G103" s="23" t="s">
        <v>1535</v>
      </c>
      <c r="H103" s="34" t="s">
        <v>1812</v>
      </c>
      <c r="I103" s="26" t="s">
        <v>2264</v>
      </c>
      <c r="J103" s="12" t="s">
        <v>1943</v>
      </c>
      <c r="K103" s="19" t="s">
        <v>2080</v>
      </c>
      <c r="L103" s="25" t="s">
        <v>2232</v>
      </c>
      <c r="M103" s="19">
        <v>6</v>
      </c>
      <c r="N103" s="19">
        <v>5</v>
      </c>
      <c r="O103" s="19">
        <v>11</v>
      </c>
    </row>
    <row r="104" spans="1:15" ht="25.75" x14ac:dyDescent="0.35">
      <c r="A104" s="12">
        <v>102</v>
      </c>
      <c r="B104" s="12" t="s">
        <v>679</v>
      </c>
      <c r="C104" s="12" t="s">
        <v>1062</v>
      </c>
      <c r="D104" s="19" t="s">
        <v>1108</v>
      </c>
      <c r="E104" s="12" t="s">
        <v>1348</v>
      </c>
      <c r="F104" s="20" t="s">
        <v>1413</v>
      </c>
      <c r="G104" s="23" t="s">
        <v>1660</v>
      </c>
      <c r="H104" s="34" t="s">
        <v>1756</v>
      </c>
      <c r="I104" s="26" t="s">
        <v>2241</v>
      </c>
      <c r="J104" s="12" t="s">
        <v>1944</v>
      </c>
      <c r="K104" s="19" t="s">
        <v>2081</v>
      </c>
      <c r="L104" s="25" t="s">
        <v>2233</v>
      </c>
      <c r="M104" s="19">
        <v>5</v>
      </c>
      <c r="N104" s="19">
        <v>6</v>
      </c>
      <c r="O104" s="19">
        <v>11</v>
      </c>
    </row>
    <row r="105" spans="1:15" ht="25.75" x14ac:dyDescent="0.35">
      <c r="A105" s="12">
        <v>103</v>
      </c>
      <c r="B105" s="12" t="s">
        <v>687</v>
      </c>
      <c r="C105" s="12" t="s">
        <v>1063</v>
      </c>
      <c r="D105" s="19" t="s">
        <v>1117</v>
      </c>
      <c r="E105" s="12" t="s">
        <v>1349</v>
      </c>
      <c r="F105" s="20" t="s">
        <v>1434</v>
      </c>
      <c r="G105" s="23" t="s">
        <v>1661</v>
      </c>
      <c r="H105" s="34" t="s">
        <v>1757</v>
      </c>
      <c r="I105" s="26" t="s">
        <v>2241</v>
      </c>
      <c r="J105" s="12" t="s">
        <v>1945</v>
      </c>
      <c r="K105" s="19" t="s">
        <v>2082</v>
      </c>
      <c r="L105" s="25" t="s">
        <v>2157</v>
      </c>
      <c r="M105" s="19">
        <v>1</v>
      </c>
      <c r="N105" s="19">
        <v>0</v>
      </c>
      <c r="O105" s="19">
        <v>1</v>
      </c>
    </row>
    <row r="106" spans="1:15" ht="25.75" x14ac:dyDescent="0.35">
      <c r="A106" s="12">
        <v>104</v>
      </c>
      <c r="B106" s="12" t="s">
        <v>692</v>
      </c>
      <c r="C106" s="12" t="s">
        <v>1064</v>
      </c>
      <c r="D106" s="19" t="s">
        <v>1152</v>
      </c>
      <c r="E106" s="12" t="s">
        <v>1350</v>
      </c>
      <c r="F106" s="20" t="s">
        <v>1394</v>
      </c>
      <c r="G106" s="23" t="s">
        <v>1662</v>
      </c>
      <c r="H106" s="34" t="s">
        <v>1758</v>
      </c>
      <c r="I106" s="26" t="s">
        <v>2241</v>
      </c>
      <c r="J106" s="12" t="s">
        <v>1946</v>
      </c>
      <c r="K106" s="19" t="s">
        <v>2083</v>
      </c>
      <c r="L106" s="25" t="s">
        <v>2137</v>
      </c>
      <c r="M106" s="19">
        <v>0</v>
      </c>
      <c r="N106" s="19">
        <v>0</v>
      </c>
      <c r="O106" s="19">
        <v>1</v>
      </c>
    </row>
    <row r="107" spans="1:15" x14ac:dyDescent="0.35">
      <c r="A107" s="12">
        <v>105</v>
      </c>
      <c r="B107" s="12" t="s">
        <v>698</v>
      </c>
      <c r="C107" s="12" t="s">
        <v>1065</v>
      </c>
      <c r="D107" s="19" t="s">
        <v>1166</v>
      </c>
      <c r="E107" s="12" t="s">
        <v>2294</v>
      </c>
      <c r="F107" s="20" t="s">
        <v>2282</v>
      </c>
      <c r="G107" s="23" t="s">
        <v>1663</v>
      </c>
      <c r="H107" s="34" t="s">
        <v>1759</v>
      </c>
      <c r="I107" s="26" t="s">
        <v>2241</v>
      </c>
      <c r="J107" s="12" t="s">
        <v>1947</v>
      </c>
      <c r="K107" s="19" t="s">
        <v>2084</v>
      </c>
      <c r="L107" s="25" t="s">
        <v>2155</v>
      </c>
      <c r="M107" s="19">
        <v>4</v>
      </c>
      <c r="N107" s="19">
        <v>6</v>
      </c>
      <c r="O107" s="19">
        <v>10</v>
      </c>
    </row>
    <row r="108" spans="1:15" x14ac:dyDescent="0.35">
      <c r="A108" s="12">
        <v>106</v>
      </c>
      <c r="B108" s="12" t="s">
        <v>706</v>
      </c>
      <c r="C108" s="12" t="s">
        <v>1066</v>
      </c>
      <c r="D108" s="19" t="s">
        <v>1105</v>
      </c>
      <c r="E108" s="12" t="s">
        <v>1351</v>
      </c>
      <c r="F108" s="20" t="s">
        <v>1435</v>
      </c>
      <c r="G108" s="23" t="s">
        <v>1664</v>
      </c>
      <c r="H108" s="34" t="s">
        <v>1760</v>
      </c>
      <c r="I108" s="26" t="s">
        <v>2241</v>
      </c>
      <c r="J108" s="12" t="s">
        <v>1948</v>
      </c>
      <c r="K108" s="19" t="s">
        <v>2085</v>
      </c>
      <c r="L108" s="25" t="s">
        <v>2145</v>
      </c>
      <c r="M108" s="19">
        <v>2</v>
      </c>
      <c r="N108" s="19">
        <v>3</v>
      </c>
      <c r="O108" s="19">
        <v>5</v>
      </c>
    </row>
    <row r="109" spans="1:15" x14ac:dyDescent="0.35">
      <c r="A109" s="12">
        <v>107</v>
      </c>
      <c r="B109" s="12" t="s">
        <v>711</v>
      </c>
      <c r="C109" s="12" t="s">
        <v>1067</v>
      </c>
      <c r="D109" s="19" t="s">
        <v>1109</v>
      </c>
      <c r="E109" s="12" t="s">
        <v>1352</v>
      </c>
      <c r="F109" s="20" t="s">
        <v>1391</v>
      </c>
      <c r="G109" s="23" t="s">
        <v>1665</v>
      </c>
      <c r="H109" s="34">
        <v>0</v>
      </c>
      <c r="I109" s="26" t="s">
        <v>2241</v>
      </c>
      <c r="J109" s="12" t="s">
        <v>1949</v>
      </c>
      <c r="K109" s="19" t="s">
        <v>2086</v>
      </c>
      <c r="L109" s="25" t="s">
        <v>2147</v>
      </c>
      <c r="M109" s="19">
        <v>2</v>
      </c>
      <c r="N109" s="19">
        <v>1</v>
      </c>
      <c r="O109" s="19">
        <v>3</v>
      </c>
    </row>
    <row r="110" spans="1:15" x14ac:dyDescent="0.35">
      <c r="A110" s="12">
        <v>108</v>
      </c>
      <c r="B110" s="12" t="s">
        <v>711</v>
      </c>
      <c r="C110" s="12" t="s">
        <v>1068</v>
      </c>
      <c r="D110" s="19" t="s">
        <v>1103</v>
      </c>
      <c r="E110" s="12" t="s">
        <v>1353</v>
      </c>
      <c r="F110" s="20" t="s">
        <v>1436</v>
      </c>
      <c r="G110" s="23" t="s">
        <v>1666</v>
      </c>
      <c r="H110" s="34" t="s">
        <v>1761</v>
      </c>
      <c r="I110" s="26" t="s">
        <v>2241</v>
      </c>
      <c r="J110" s="12" t="s">
        <v>1950</v>
      </c>
      <c r="K110" s="19" t="s">
        <v>2087</v>
      </c>
      <c r="L110" s="25" t="s">
        <v>2157</v>
      </c>
      <c r="M110" s="19">
        <v>6</v>
      </c>
      <c r="N110" s="19">
        <v>12</v>
      </c>
      <c r="O110" s="19">
        <v>18</v>
      </c>
    </row>
    <row r="111" spans="1:15" x14ac:dyDescent="0.35">
      <c r="A111" s="12">
        <v>109</v>
      </c>
      <c r="B111" s="12" t="s">
        <v>721</v>
      </c>
      <c r="C111" s="12" t="s">
        <v>1069</v>
      </c>
      <c r="D111" s="19" t="s">
        <v>1167</v>
      </c>
      <c r="E111" s="12" t="s">
        <v>1354</v>
      </c>
      <c r="F111" s="20" t="s">
        <v>1390</v>
      </c>
      <c r="G111" s="23" t="s">
        <v>1543</v>
      </c>
      <c r="H111" s="34" t="s">
        <v>1813</v>
      </c>
      <c r="I111" s="26" t="s">
        <v>2265</v>
      </c>
      <c r="J111" s="12" t="s">
        <v>1951</v>
      </c>
      <c r="K111" s="19" t="s">
        <v>2088</v>
      </c>
      <c r="L111" s="25" t="s">
        <v>2149</v>
      </c>
      <c r="M111" s="19">
        <v>1</v>
      </c>
      <c r="N111" s="19">
        <v>2</v>
      </c>
      <c r="O111" s="19">
        <v>3</v>
      </c>
    </row>
    <row r="112" spans="1:15" x14ac:dyDescent="0.35">
      <c r="A112" s="12">
        <v>110</v>
      </c>
      <c r="B112" s="12" t="s">
        <v>727</v>
      </c>
      <c r="C112" s="12" t="s">
        <v>1070</v>
      </c>
      <c r="D112" s="19" t="s">
        <v>1103</v>
      </c>
      <c r="E112" s="12" t="s">
        <v>2295</v>
      </c>
      <c r="F112" s="20" t="s">
        <v>2283</v>
      </c>
      <c r="G112" s="23" t="s">
        <v>1667</v>
      </c>
      <c r="H112" s="34" t="s">
        <v>1762</v>
      </c>
      <c r="I112" s="26" t="s">
        <v>2241</v>
      </c>
      <c r="J112" s="12" t="s">
        <v>1952</v>
      </c>
      <c r="K112" s="19" t="s">
        <v>2089</v>
      </c>
      <c r="L112" s="25" t="s">
        <v>2234</v>
      </c>
      <c r="M112" s="19">
        <v>1</v>
      </c>
      <c r="N112" s="19">
        <v>2</v>
      </c>
      <c r="O112" s="19">
        <v>3</v>
      </c>
    </row>
    <row r="113" spans="1:15" x14ac:dyDescent="0.35">
      <c r="A113" s="12">
        <v>111</v>
      </c>
      <c r="B113" s="12" t="s">
        <v>732</v>
      </c>
      <c r="C113" s="12" t="s">
        <v>1071</v>
      </c>
      <c r="D113" s="19" t="s">
        <v>1105</v>
      </c>
      <c r="E113" s="12" t="s">
        <v>1355</v>
      </c>
      <c r="F113" s="20" t="s">
        <v>1390</v>
      </c>
      <c r="G113" s="23" t="s">
        <v>1668</v>
      </c>
      <c r="H113" s="34" t="s">
        <v>1763</v>
      </c>
      <c r="I113" s="26" t="s">
        <v>2241</v>
      </c>
      <c r="J113" s="12" t="s">
        <v>1953</v>
      </c>
      <c r="K113" s="19" t="s">
        <v>2090</v>
      </c>
      <c r="L113" s="25" t="s">
        <v>2228</v>
      </c>
      <c r="M113" s="19">
        <v>2</v>
      </c>
      <c r="N113" s="19">
        <v>8</v>
      </c>
      <c r="O113" s="19">
        <v>10</v>
      </c>
    </row>
    <row r="114" spans="1:15" x14ac:dyDescent="0.35">
      <c r="A114" s="12">
        <v>112</v>
      </c>
      <c r="B114" s="12" t="s">
        <v>738</v>
      </c>
      <c r="C114" s="12" t="s">
        <v>1072</v>
      </c>
      <c r="D114" s="19" t="s">
        <v>1117</v>
      </c>
      <c r="E114" s="12" t="s">
        <v>2296</v>
      </c>
      <c r="F114" s="20" t="s">
        <v>1391</v>
      </c>
      <c r="G114" s="23" t="s">
        <v>1669</v>
      </c>
      <c r="H114" s="34">
        <v>0</v>
      </c>
      <c r="I114" s="26" t="s">
        <v>2241</v>
      </c>
      <c r="J114" s="12" t="s">
        <v>1954</v>
      </c>
      <c r="K114" s="19" t="s">
        <v>2091</v>
      </c>
      <c r="L114" s="25" t="s">
        <v>2149</v>
      </c>
      <c r="M114" s="19">
        <v>2</v>
      </c>
      <c r="N114" s="19">
        <v>3</v>
      </c>
      <c r="O114" s="19">
        <v>5</v>
      </c>
    </row>
    <row r="115" spans="1:15" x14ac:dyDescent="0.35">
      <c r="A115" s="12">
        <v>113</v>
      </c>
      <c r="B115" s="12" t="s">
        <v>743</v>
      </c>
      <c r="C115" s="12" t="s">
        <v>1073</v>
      </c>
      <c r="D115" s="19" t="s">
        <v>1159</v>
      </c>
      <c r="E115" s="12" t="s">
        <v>2297</v>
      </c>
      <c r="F115" s="20" t="s">
        <v>1410</v>
      </c>
      <c r="G115" s="23" t="s">
        <v>1670</v>
      </c>
      <c r="H115" s="34" t="s">
        <v>1764</v>
      </c>
      <c r="I115" s="26" t="s">
        <v>2241</v>
      </c>
      <c r="J115" s="12" t="s">
        <v>1955</v>
      </c>
      <c r="K115" s="19" t="s">
        <v>2092</v>
      </c>
      <c r="L115" s="25" t="s">
        <v>2150</v>
      </c>
      <c r="M115" s="19">
        <v>2</v>
      </c>
      <c r="N115" s="19">
        <v>3</v>
      </c>
      <c r="O115" s="19">
        <v>5</v>
      </c>
    </row>
    <row r="116" spans="1:15" x14ac:dyDescent="0.35">
      <c r="A116" s="12">
        <v>114</v>
      </c>
      <c r="B116" s="12" t="s">
        <v>748</v>
      </c>
      <c r="C116" s="12" t="s">
        <v>1074</v>
      </c>
      <c r="D116" s="19" t="s">
        <v>1167</v>
      </c>
      <c r="E116" s="12" t="s">
        <v>1356</v>
      </c>
      <c r="F116" s="20" t="s">
        <v>1437</v>
      </c>
      <c r="G116" s="23" t="s">
        <v>1548</v>
      </c>
      <c r="H116" s="34" t="s">
        <v>1814</v>
      </c>
      <c r="I116" s="27" t="s">
        <v>1842</v>
      </c>
      <c r="J116" s="12" t="s">
        <v>1956</v>
      </c>
      <c r="K116" s="19" t="s">
        <v>2093</v>
      </c>
      <c r="L116" s="25" t="s">
        <v>2139</v>
      </c>
      <c r="M116" s="19">
        <v>4</v>
      </c>
      <c r="N116" s="19">
        <v>6</v>
      </c>
      <c r="O116" s="19">
        <v>10</v>
      </c>
    </row>
    <row r="117" spans="1:15" x14ac:dyDescent="0.35">
      <c r="A117" s="12">
        <v>115</v>
      </c>
      <c r="B117" s="12" t="s">
        <v>754</v>
      </c>
      <c r="C117" s="12" t="s">
        <v>1075</v>
      </c>
      <c r="D117" s="19" t="s">
        <v>1121</v>
      </c>
      <c r="E117" s="12" t="s">
        <v>1357</v>
      </c>
      <c r="F117" s="20" t="s">
        <v>1415</v>
      </c>
      <c r="G117" s="23" t="s">
        <v>1671</v>
      </c>
      <c r="H117" s="34" t="s">
        <v>1765</v>
      </c>
      <c r="I117" s="26" t="s">
        <v>2241</v>
      </c>
      <c r="J117" s="12" t="s">
        <v>1957</v>
      </c>
      <c r="K117" s="19" t="s">
        <v>2094</v>
      </c>
      <c r="L117" s="25" t="s">
        <v>2235</v>
      </c>
      <c r="M117" s="19">
        <v>1</v>
      </c>
      <c r="N117" s="19">
        <v>5</v>
      </c>
      <c r="O117" s="19">
        <v>6</v>
      </c>
    </row>
    <row r="118" spans="1:15" ht="25.75" x14ac:dyDescent="0.35">
      <c r="A118" s="12">
        <v>116</v>
      </c>
      <c r="B118" s="12" t="s">
        <v>760</v>
      </c>
      <c r="C118" s="12" t="s">
        <v>1076</v>
      </c>
      <c r="D118" s="19" t="s">
        <v>1113</v>
      </c>
      <c r="E118" s="12" t="s">
        <v>1358</v>
      </c>
      <c r="F118" s="20" t="s">
        <v>1438</v>
      </c>
      <c r="G118" s="23" t="s">
        <v>1550</v>
      </c>
      <c r="H118" s="34" t="s">
        <v>1815</v>
      </c>
      <c r="I118" s="27" t="s">
        <v>1839</v>
      </c>
      <c r="J118" s="12" t="s">
        <v>1958</v>
      </c>
      <c r="K118" s="19" t="s">
        <v>2095</v>
      </c>
      <c r="L118" s="25" t="s">
        <v>2142</v>
      </c>
      <c r="M118" s="19">
        <v>3</v>
      </c>
      <c r="N118" s="19">
        <v>9</v>
      </c>
      <c r="O118" s="19">
        <v>12</v>
      </c>
    </row>
    <row r="119" spans="1:15" x14ac:dyDescent="0.35">
      <c r="A119" s="12">
        <v>117</v>
      </c>
      <c r="B119" s="12" t="s">
        <v>768</v>
      </c>
      <c r="C119" s="12" t="s">
        <v>1077</v>
      </c>
      <c r="D119" s="19" t="s">
        <v>1167</v>
      </c>
      <c r="E119" s="12" t="s">
        <v>1359</v>
      </c>
      <c r="F119" s="20" t="s">
        <v>1388</v>
      </c>
      <c r="G119" s="23" t="s">
        <v>1672</v>
      </c>
      <c r="H119" s="34" t="s">
        <v>1766</v>
      </c>
      <c r="I119" s="26" t="s">
        <v>2241</v>
      </c>
      <c r="J119" s="12" t="s">
        <v>1959</v>
      </c>
      <c r="K119" s="19" t="s">
        <v>2096</v>
      </c>
      <c r="L119" s="25" t="s">
        <v>2150</v>
      </c>
      <c r="M119" s="19">
        <v>4</v>
      </c>
      <c r="N119" s="19">
        <v>6</v>
      </c>
      <c r="O119" s="19">
        <v>10</v>
      </c>
    </row>
    <row r="120" spans="1:15" ht="25.75" x14ac:dyDescent="0.35">
      <c r="A120" s="12">
        <v>118</v>
      </c>
      <c r="B120" s="12" t="s">
        <v>773</v>
      </c>
      <c r="C120" s="12" t="s">
        <v>1078</v>
      </c>
      <c r="D120" s="19" t="s">
        <v>1154</v>
      </c>
      <c r="E120" s="12" t="s">
        <v>1360</v>
      </c>
      <c r="F120" s="20" t="s">
        <v>1402</v>
      </c>
      <c r="G120" s="23" t="s">
        <v>1552</v>
      </c>
      <c r="H120" s="34" t="s">
        <v>1816</v>
      </c>
      <c r="I120" s="26" t="s">
        <v>2241</v>
      </c>
      <c r="J120" s="12" t="s">
        <v>1960</v>
      </c>
      <c r="K120" s="19" t="s">
        <v>2097</v>
      </c>
      <c r="L120" s="25" t="s">
        <v>2147</v>
      </c>
      <c r="M120" s="19">
        <v>12</v>
      </c>
      <c r="N120" s="19">
        <v>14</v>
      </c>
      <c r="O120" s="19">
        <v>26</v>
      </c>
    </row>
    <row r="121" spans="1:15" x14ac:dyDescent="0.35">
      <c r="A121" s="12">
        <v>119</v>
      </c>
      <c r="B121" s="12" t="s">
        <v>781</v>
      </c>
      <c r="C121" s="12" t="s">
        <v>1079</v>
      </c>
      <c r="D121" s="19" t="s">
        <v>1111</v>
      </c>
      <c r="E121" s="12" t="s">
        <v>1361</v>
      </c>
      <c r="F121" s="20" t="s">
        <v>1439</v>
      </c>
      <c r="G121" s="23" t="s">
        <v>1673</v>
      </c>
      <c r="H121" s="34" t="s">
        <v>1767</v>
      </c>
      <c r="I121" s="26" t="s">
        <v>2241</v>
      </c>
      <c r="J121" s="12" t="s">
        <v>1961</v>
      </c>
      <c r="K121" s="19" t="s">
        <v>2098</v>
      </c>
      <c r="L121" s="25" t="s">
        <v>2156</v>
      </c>
      <c r="M121" s="19">
        <v>2</v>
      </c>
      <c r="N121" s="19">
        <v>1</v>
      </c>
      <c r="O121" s="19">
        <v>3</v>
      </c>
    </row>
    <row r="122" spans="1:15" ht="25.75" x14ac:dyDescent="0.35">
      <c r="A122" s="12">
        <v>120</v>
      </c>
      <c r="B122" s="12" t="s">
        <v>786</v>
      </c>
      <c r="C122" s="12" t="s">
        <v>1080</v>
      </c>
      <c r="D122" s="19" t="s">
        <v>1117</v>
      </c>
      <c r="E122" s="12" t="s">
        <v>1362</v>
      </c>
      <c r="F122" s="20" t="s">
        <v>1413</v>
      </c>
      <c r="G122" s="23" t="s">
        <v>1554</v>
      </c>
      <c r="H122" s="34" t="s">
        <v>1817</v>
      </c>
      <c r="I122" s="26" t="s">
        <v>1837</v>
      </c>
      <c r="J122" s="12" t="s">
        <v>1962</v>
      </c>
      <c r="K122" s="19" t="s">
        <v>2099</v>
      </c>
      <c r="L122" s="25" t="s">
        <v>2140</v>
      </c>
      <c r="M122" s="19">
        <v>9</v>
      </c>
      <c r="N122" s="19">
        <v>5</v>
      </c>
      <c r="O122" s="19">
        <v>14</v>
      </c>
    </row>
    <row r="123" spans="1:15" ht="25.75" x14ac:dyDescent="0.35">
      <c r="A123" s="12">
        <v>121</v>
      </c>
      <c r="B123" s="12" t="s">
        <v>793</v>
      </c>
      <c r="C123" s="12" t="s">
        <v>1081</v>
      </c>
      <c r="D123" s="19" t="s">
        <v>1167</v>
      </c>
      <c r="E123" s="12" t="s">
        <v>1363</v>
      </c>
      <c r="F123" s="20" t="s">
        <v>1390</v>
      </c>
      <c r="G123" s="23" t="s">
        <v>1674</v>
      </c>
      <c r="H123" s="34" t="s">
        <v>1768</v>
      </c>
      <c r="I123" s="26" t="s">
        <v>2241</v>
      </c>
      <c r="J123" s="12" t="s">
        <v>1963</v>
      </c>
      <c r="K123" s="19" t="s">
        <v>2100</v>
      </c>
      <c r="L123" s="25" t="s">
        <v>2152</v>
      </c>
      <c r="M123" s="19">
        <v>2</v>
      </c>
      <c r="N123" s="19">
        <v>3</v>
      </c>
      <c r="O123" s="19">
        <v>5</v>
      </c>
    </row>
    <row r="124" spans="1:15" x14ac:dyDescent="0.35">
      <c r="A124" s="12">
        <v>122</v>
      </c>
      <c r="B124" s="12" t="s">
        <v>800</v>
      </c>
      <c r="C124" s="12" t="s">
        <v>1082</v>
      </c>
      <c r="D124" s="19" t="s">
        <v>1162</v>
      </c>
      <c r="E124" s="12" t="s">
        <v>1364</v>
      </c>
      <c r="F124" s="20" t="s">
        <v>1395</v>
      </c>
      <c r="G124" s="23" t="s">
        <v>1556</v>
      </c>
      <c r="H124" s="34" t="s">
        <v>1818</v>
      </c>
      <c r="I124" s="26" t="s">
        <v>2266</v>
      </c>
      <c r="J124" s="12" t="s">
        <v>1964</v>
      </c>
      <c r="K124" s="19" t="s">
        <v>2101</v>
      </c>
      <c r="L124" s="25" t="s">
        <v>2138</v>
      </c>
      <c r="M124" s="19">
        <v>5</v>
      </c>
      <c r="N124" s="19">
        <v>2</v>
      </c>
      <c r="O124" s="19">
        <v>7</v>
      </c>
    </row>
    <row r="125" spans="1:15" x14ac:dyDescent="0.35">
      <c r="A125" s="12">
        <v>123</v>
      </c>
      <c r="B125" s="12" t="s">
        <v>807</v>
      </c>
      <c r="C125" s="12" t="s">
        <v>1083</v>
      </c>
      <c r="D125" s="19" t="s">
        <v>1119</v>
      </c>
      <c r="E125" s="12" t="s">
        <v>1365</v>
      </c>
      <c r="F125" s="20" t="s">
        <v>1409</v>
      </c>
      <c r="G125" s="23" t="s">
        <v>1557</v>
      </c>
      <c r="H125" s="34" t="s">
        <v>1819</v>
      </c>
      <c r="I125" s="26" t="s">
        <v>2267</v>
      </c>
      <c r="J125" s="12" t="s">
        <v>1965</v>
      </c>
      <c r="K125" s="19" t="s">
        <v>2102</v>
      </c>
      <c r="L125" s="25" t="s">
        <v>2140</v>
      </c>
      <c r="M125" s="19">
        <v>2</v>
      </c>
      <c r="N125" s="19">
        <v>1</v>
      </c>
      <c r="O125" s="19">
        <v>3</v>
      </c>
    </row>
    <row r="126" spans="1:15" x14ac:dyDescent="0.35">
      <c r="A126" s="12">
        <v>124</v>
      </c>
      <c r="B126" s="12" t="s">
        <v>813</v>
      </c>
      <c r="C126" s="12" t="s">
        <v>1084</v>
      </c>
      <c r="D126" s="19" t="s">
        <v>1120</v>
      </c>
      <c r="E126" s="12" t="s">
        <v>1366</v>
      </c>
      <c r="F126" s="20" t="s">
        <v>1407</v>
      </c>
      <c r="G126" s="23" t="s">
        <v>1558</v>
      </c>
      <c r="H126" s="34" t="s">
        <v>1820</v>
      </c>
      <c r="I126" s="27" t="s">
        <v>1840</v>
      </c>
      <c r="J126" s="12" t="s">
        <v>1966</v>
      </c>
      <c r="K126" s="19" t="s">
        <v>2103</v>
      </c>
      <c r="L126" s="25" t="s">
        <v>2157</v>
      </c>
      <c r="M126" s="19">
        <v>4</v>
      </c>
      <c r="N126" s="19">
        <v>7</v>
      </c>
      <c r="O126" s="19">
        <v>11</v>
      </c>
    </row>
    <row r="127" spans="1:15" ht="25.75" x14ac:dyDescent="0.35">
      <c r="A127" s="12">
        <v>125</v>
      </c>
      <c r="B127" s="12" t="s">
        <v>820</v>
      </c>
      <c r="C127" s="12" t="s">
        <v>1085</v>
      </c>
      <c r="D127" s="19" t="s">
        <v>1168</v>
      </c>
      <c r="E127" s="12" t="s">
        <v>1367</v>
      </c>
      <c r="F127" s="20" t="s">
        <v>1394</v>
      </c>
      <c r="G127" s="23" t="s">
        <v>1559</v>
      </c>
      <c r="H127" s="34" t="s">
        <v>1821</v>
      </c>
      <c r="I127" s="27" t="s">
        <v>1841</v>
      </c>
      <c r="J127" s="12" t="s">
        <v>1967</v>
      </c>
      <c r="K127" s="19" t="s">
        <v>2104</v>
      </c>
      <c r="L127" s="25" t="s">
        <v>2236</v>
      </c>
      <c r="M127" s="19">
        <v>4</v>
      </c>
      <c r="N127" s="19">
        <v>9</v>
      </c>
      <c r="O127" s="19">
        <v>13</v>
      </c>
    </row>
    <row r="128" spans="1:15" x14ac:dyDescent="0.35">
      <c r="A128" s="12">
        <v>126</v>
      </c>
      <c r="B128" s="12" t="s">
        <v>827</v>
      </c>
      <c r="C128" s="12" t="s">
        <v>1086</v>
      </c>
      <c r="D128" s="19" t="s">
        <v>1105</v>
      </c>
      <c r="E128" s="12" t="s">
        <v>1368</v>
      </c>
      <c r="F128" s="20" t="s">
        <v>1440</v>
      </c>
      <c r="G128" s="23" t="s">
        <v>1675</v>
      </c>
      <c r="H128" s="34" t="s">
        <v>1769</v>
      </c>
      <c r="I128" s="26" t="s">
        <v>2241</v>
      </c>
      <c r="J128" s="12" t="s">
        <v>1968</v>
      </c>
      <c r="K128" s="19" t="s">
        <v>2105</v>
      </c>
      <c r="L128" s="25" t="s">
        <v>2146</v>
      </c>
      <c r="M128" s="19">
        <v>3</v>
      </c>
      <c r="N128" s="19">
        <v>4</v>
      </c>
      <c r="O128" s="19">
        <v>7</v>
      </c>
    </row>
    <row r="129" spans="1:15" ht="25.75" x14ac:dyDescent="0.35">
      <c r="A129" s="12">
        <v>127</v>
      </c>
      <c r="B129" s="12" t="s">
        <v>834</v>
      </c>
      <c r="C129" s="12" t="s">
        <v>1087</v>
      </c>
      <c r="D129" s="19" t="s">
        <v>1116</v>
      </c>
      <c r="E129" s="12" t="s">
        <v>1369</v>
      </c>
      <c r="F129" s="20" t="s">
        <v>1419</v>
      </c>
      <c r="G129" s="23" t="s">
        <v>1676</v>
      </c>
      <c r="H129" s="34" t="s">
        <v>1770</v>
      </c>
      <c r="I129" s="26" t="s">
        <v>2241</v>
      </c>
      <c r="J129" s="12" t="s">
        <v>1969</v>
      </c>
      <c r="K129" s="19" t="s">
        <v>2106</v>
      </c>
      <c r="L129" s="25" t="s">
        <v>2240</v>
      </c>
      <c r="M129" s="19">
        <v>0</v>
      </c>
      <c r="N129" s="19">
        <v>0</v>
      </c>
      <c r="O129" s="19">
        <v>0</v>
      </c>
    </row>
    <row r="130" spans="1:15" x14ac:dyDescent="0.35">
      <c r="A130" s="12">
        <v>128</v>
      </c>
      <c r="B130" s="12" t="s">
        <v>841</v>
      </c>
      <c r="C130" s="12" t="s">
        <v>1088</v>
      </c>
      <c r="D130" s="19" t="s">
        <v>1168</v>
      </c>
      <c r="E130" s="12" t="s">
        <v>1370</v>
      </c>
      <c r="F130" s="20" t="s">
        <v>1390</v>
      </c>
      <c r="G130" s="23" t="s">
        <v>1677</v>
      </c>
      <c r="H130" s="34" t="s">
        <v>1771</v>
      </c>
      <c r="I130" s="26" t="s">
        <v>2241</v>
      </c>
      <c r="J130" s="12" t="s">
        <v>1970</v>
      </c>
      <c r="K130" s="19" t="s">
        <v>2107</v>
      </c>
      <c r="L130" s="25" t="s">
        <v>2237</v>
      </c>
      <c r="M130" s="19">
        <v>0</v>
      </c>
      <c r="N130" s="19">
        <v>0</v>
      </c>
      <c r="O130" s="19">
        <v>0</v>
      </c>
    </row>
    <row r="131" spans="1:15" x14ac:dyDescent="0.35">
      <c r="A131" s="12">
        <v>129</v>
      </c>
      <c r="B131" s="12" t="s">
        <v>847</v>
      </c>
      <c r="C131" s="12" t="s">
        <v>1089</v>
      </c>
      <c r="D131" s="19" t="s">
        <v>1169</v>
      </c>
      <c r="E131" s="12" t="s">
        <v>1371</v>
      </c>
      <c r="F131" s="20" t="s">
        <v>1415</v>
      </c>
      <c r="G131" s="23" t="s">
        <v>1678</v>
      </c>
      <c r="H131" s="34" t="s">
        <v>1772</v>
      </c>
      <c r="I131" s="26" t="s">
        <v>2241</v>
      </c>
      <c r="J131" s="12" t="s">
        <v>1971</v>
      </c>
      <c r="K131" s="19" t="s">
        <v>2108</v>
      </c>
      <c r="L131" s="25" t="s">
        <v>2238</v>
      </c>
      <c r="M131" s="19">
        <v>0</v>
      </c>
      <c r="N131" s="19">
        <v>0</v>
      </c>
      <c r="O131" s="19">
        <v>0</v>
      </c>
    </row>
    <row r="132" spans="1:15" ht="25.75" x14ac:dyDescent="0.35">
      <c r="A132" s="12">
        <v>130</v>
      </c>
      <c r="B132" s="12" t="s">
        <v>853</v>
      </c>
      <c r="C132" s="12" t="s">
        <v>1090</v>
      </c>
      <c r="D132" s="19" t="s">
        <v>1169</v>
      </c>
      <c r="E132" s="12" t="s">
        <v>1372</v>
      </c>
      <c r="F132" s="20" t="s">
        <v>1416</v>
      </c>
      <c r="G132" s="23" t="s">
        <v>1482</v>
      </c>
      <c r="H132" s="34" t="s">
        <v>1822</v>
      </c>
      <c r="I132" s="26" t="s">
        <v>2268</v>
      </c>
      <c r="J132" s="12" t="s">
        <v>1972</v>
      </c>
      <c r="K132" s="19" t="s">
        <v>2109</v>
      </c>
      <c r="L132" s="25" t="s">
        <v>2239</v>
      </c>
      <c r="M132" s="19">
        <v>14</v>
      </c>
      <c r="N132" s="19">
        <v>12</v>
      </c>
      <c r="O132" s="19">
        <v>26</v>
      </c>
    </row>
    <row r="133" spans="1:15" ht="25.75" x14ac:dyDescent="0.35">
      <c r="A133" s="12">
        <v>131</v>
      </c>
      <c r="B133" s="12" t="s">
        <v>861</v>
      </c>
      <c r="C133" s="12" t="s">
        <v>1091</v>
      </c>
      <c r="D133" s="19" t="s">
        <v>1170</v>
      </c>
      <c r="E133" s="12" t="s">
        <v>1373</v>
      </c>
      <c r="F133" s="20" t="s">
        <v>1394</v>
      </c>
      <c r="G133" s="23" t="s">
        <v>1569</v>
      </c>
      <c r="H133" s="34" t="s">
        <v>1823</v>
      </c>
      <c r="I133" s="26" t="s">
        <v>1838</v>
      </c>
      <c r="J133" s="12" t="s">
        <v>1973</v>
      </c>
      <c r="K133" s="19" t="s">
        <v>2110</v>
      </c>
      <c r="L133" s="25" t="s">
        <v>2143</v>
      </c>
      <c r="M133" s="19">
        <v>5</v>
      </c>
      <c r="N133" s="19">
        <v>0</v>
      </c>
      <c r="O133" s="19">
        <v>5</v>
      </c>
    </row>
    <row r="134" spans="1:15" ht="25.75" x14ac:dyDescent="0.35">
      <c r="A134" s="12">
        <v>132</v>
      </c>
      <c r="B134" s="12" t="s">
        <v>868</v>
      </c>
      <c r="C134" s="12" t="s">
        <v>1092</v>
      </c>
      <c r="D134" s="19" t="s">
        <v>1115</v>
      </c>
      <c r="E134" s="12" t="s">
        <v>1374</v>
      </c>
      <c r="F134" s="20" t="s">
        <v>1393</v>
      </c>
      <c r="G134" s="23" t="s">
        <v>1679</v>
      </c>
      <c r="H134" s="34" t="s">
        <v>1773</v>
      </c>
      <c r="I134" s="26" t="s">
        <v>2241</v>
      </c>
      <c r="J134" s="12" t="s">
        <v>1974</v>
      </c>
      <c r="K134" s="19" t="s">
        <v>2111</v>
      </c>
      <c r="L134" s="25" t="s">
        <v>2225</v>
      </c>
      <c r="M134" s="19">
        <v>5</v>
      </c>
      <c r="N134" s="19">
        <v>2</v>
      </c>
      <c r="O134" s="19">
        <v>7</v>
      </c>
    </row>
    <row r="135" spans="1:15" ht="25.75" x14ac:dyDescent="0.35">
      <c r="A135" s="12">
        <v>133</v>
      </c>
      <c r="B135" s="12" t="s">
        <v>876</v>
      </c>
      <c r="C135" s="12" t="s">
        <v>1093</v>
      </c>
      <c r="D135" s="19" t="s">
        <v>1159</v>
      </c>
      <c r="E135" s="12" t="s">
        <v>2298</v>
      </c>
      <c r="F135" s="20" t="s">
        <v>1390</v>
      </c>
      <c r="G135" s="23" t="s">
        <v>1680</v>
      </c>
      <c r="H135" s="34" t="s">
        <v>1774</v>
      </c>
      <c r="I135" s="26" t="s">
        <v>2241</v>
      </c>
      <c r="J135" s="12" t="s">
        <v>1975</v>
      </c>
      <c r="K135" s="19" t="s">
        <v>2112</v>
      </c>
      <c r="L135" s="25" t="s">
        <v>2137</v>
      </c>
      <c r="M135" s="19">
        <v>3</v>
      </c>
      <c r="N135" s="19">
        <v>9</v>
      </c>
      <c r="O135" s="19">
        <v>12</v>
      </c>
    </row>
    <row r="136" spans="1:15" ht="25.75" x14ac:dyDescent="0.35">
      <c r="A136" s="12">
        <v>134</v>
      </c>
      <c r="B136" s="12" t="s">
        <v>883</v>
      </c>
      <c r="C136" s="12" t="s">
        <v>1094</v>
      </c>
      <c r="D136" s="19" t="s">
        <v>1103</v>
      </c>
      <c r="E136" s="12" t="s">
        <v>1375</v>
      </c>
      <c r="F136" s="20" t="s">
        <v>1391</v>
      </c>
      <c r="G136" s="23" t="s">
        <v>1681</v>
      </c>
      <c r="H136" s="34" t="s">
        <v>1775</v>
      </c>
      <c r="I136" s="26" t="s">
        <v>2241</v>
      </c>
      <c r="J136" s="12" t="s">
        <v>1976</v>
      </c>
      <c r="K136" s="19" t="s">
        <v>2113</v>
      </c>
      <c r="L136" s="25" t="s">
        <v>2137</v>
      </c>
      <c r="M136" s="19">
        <v>6</v>
      </c>
      <c r="N136" s="19">
        <v>4</v>
      </c>
      <c r="O136" s="19">
        <v>10</v>
      </c>
    </row>
    <row r="137" spans="1:15" x14ac:dyDescent="0.35">
      <c r="A137" s="12">
        <v>135</v>
      </c>
      <c r="B137" s="12" t="s">
        <v>889</v>
      </c>
      <c r="C137" s="12" t="s">
        <v>1095</v>
      </c>
      <c r="D137" s="19" t="s">
        <v>1104</v>
      </c>
      <c r="E137" s="12" t="s">
        <v>1376</v>
      </c>
      <c r="F137" s="20" t="s">
        <v>1388</v>
      </c>
      <c r="G137" s="23" t="s">
        <v>1682</v>
      </c>
      <c r="H137" s="34" t="s">
        <v>1776</v>
      </c>
      <c r="I137" s="26" t="s">
        <v>2241</v>
      </c>
      <c r="J137" s="12" t="s">
        <v>1977</v>
      </c>
      <c r="K137" s="19" t="s">
        <v>2114</v>
      </c>
      <c r="L137" s="25" t="s">
        <v>2154</v>
      </c>
      <c r="M137" s="19">
        <v>3</v>
      </c>
      <c r="N137" s="19">
        <v>2</v>
      </c>
      <c r="O137" s="19">
        <v>5</v>
      </c>
    </row>
    <row r="138" spans="1:15" ht="25.75" x14ac:dyDescent="0.35">
      <c r="A138" s="12">
        <v>136</v>
      </c>
      <c r="B138" s="12" t="s">
        <v>896</v>
      </c>
      <c r="C138" s="12" t="s">
        <v>1096</v>
      </c>
      <c r="D138" s="19" t="s">
        <v>1171</v>
      </c>
      <c r="E138" s="12" t="s">
        <v>2299</v>
      </c>
      <c r="F138" s="20" t="s">
        <v>1441</v>
      </c>
      <c r="G138" s="23" t="s">
        <v>1683</v>
      </c>
      <c r="H138" s="34" t="s">
        <v>1777</v>
      </c>
      <c r="I138" s="26" t="s">
        <v>2241</v>
      </c>
      <c r="J138" s="12" t="s">
        <v>1978</v>
      </c>
      <c r="K138" s="19" t="s">
        <v>2115</v>
      </c>
      <c r="L138" s="25" t="s">
        <v>2154</v>
      </c>
      <c r="M138" s="19">
        <v>3</v>
      </c>
      <c r="N138" s="19">
        <v>6</v>
      </c>
      <c r="O138" s="19">
        <v>9</v>
      </c>
    </row>
    <row r="139" spans="1:15" ht="38.6" x14ac:dyDescent="0.35">
      <c r="A139" s="12">
        <v>137</v>
      </c>
      <c r="B139" s="12" t="s">
        <v>903</v>
      </c>
      <c r="C139" s="12" t="s">
        <v>1097</v>
      </c>
      <c r="D139" s="19" t="s">
        <v>1150</v>
      </c>
      <c r="E139" s="12" t="s">
        <v>1377</v>
      </c>
      <c r="F139" s="20" t="s">
        <v>1423</v>
      </c>
      <c r="G139" s="23" t="s">
        <v>1684</v>
      </c>
      <c r="H139" s="34" t="s">
        <v>1778</v>
      </c>
      <c r="I139" s="26" t="s">
        <v>2241</v>
      </c>
      <c r="J139" s="12" t="s">
        <v>1979</v>
      </c>
      <c r="K139" s="19" t="s">
        <v>2116</v>
      </c>
      <c r="L139" s="25" t="s">
        <v>2155</v>
      </c>
      <c r="M139" s="19">
        <v>15</v>
      </c>
      <c r="N139" s="19">
        <v>4</v>
      </c>
      <c r="O139" s="19">
        <v>19</v>
      </c>
    </row>
    <row r="140" spans="1:15" ht="38.6" x14ac:dyDescent="0.35">
      <c r="A140" s="12">
        <v>138</v>
      </c>
      <c r="B140" s="12" t="s">
        <v>910</v>
      </c>
      <c r="C140" s="12" t="s">
        <v>1098</v>
      </c>
      <c r="D140" s="19" t="s">
        <v>1105</v>
      </c>
      <c r="E140" s="12" t="s">
        <v>1378</v>
      </c>
      <c r="F140" s="20" t="s">
        <v>1415</v>
      </c>
      <c r="G140" s="23" t="s">
        <v>1685</v>
      </c>
      <c r="H140" s="34" t="s">
        <v>1824</v>
      </c>
      <c r="I140" s="27" t="s">
        <v>2269</v>
      </c>
      <c r="J140" s="12" t="s">
        <v>1980</v>
      </c>
      <c r="K140" s="19" t="s">
        <v>2117</v>
      </c>
      <c r="L140" s="25" t="s">
        <v>2139</v>
      </c>
      <c r="M140" s="19">
        <v>23</v>
      </c>
      <c r="N140" s="19">
        <v>4</v>
      </c>
      <c r="O140" s="19">
        <v>27</v>
      </c>
    </row>
    <row r="141" spans="1:15" x14ac:dyDescent="0.35">
      <c r="A141" s="12">
        <v>139</v>
      </c>
      <c r="B141" s="12" t="s">
        <v>917</v>
      </c>
      <c r="C141" s="12" t="s">
        <v>1099</v>
      </c>
      <c r="D141" s="19" t="s">
        <v>1105</v>
      </c>
      <c r="E141" s="12" t="s">
        <v>1379</v>
      </c>
      <c r="F141" s="20" t="s">
        <v>1419</v>
      </c>
      <c r="G141" s="23" t="s">
        <v>1686</v>
      </c>
      <c r="H141" s="34" t="s">
        <v>1779</v>
      </c>
      <c r="I141" s="26" t="s">
        <v>2241</v>
      </c>
      <c r="J141" s="12" t="s">
        <v>1981</v>
      </c>
      <c r="K141" s="19" t="s">
        <v>2118</v>
      </c>
      <c r="L141" s="25" t="s">
        <v>2139</v>
      </c>
      <c r="M141" s="19">
        <v>3</v>
      </c>
      <c r="N141" s="19">
        <v>1</v>
      </c>
      <c r="O141" s="19">
        <v>4</v>
      </c>
    </row>
    <row r="142" spans="1:15" ht="25.75" x14ac:dyDescent="0.35">
      <c r="A142" s="12">
        <v>140</v>
      </c>
      <c r="B142" s="12" t="s">
        <v>924</v>
      </c>
      <c r="C142" s="12" t="s">
        <v>1100</v>
      </c>
      <c r="D142" s="19" t="s">
        <v>1117</v>
      </c>
      <c r="E142" s="12" t="s">
        <v>1380</v>
      </c>
      <c r="F142" s="20" t="s">
        <v>1442</v>
      </c>
      <c r="G142" s="23" t="s">
        <v>1687</v>
      </c>
      <c r="H142" s="34" t="s">
        <v>1780</v>
      </c>
      <c r="I142" s="26" t="s">
        <v>2241</v>
      </c>
      <c r="J142" s="12" t="s">
        <v>1982</v>
      </c>
      <c r="K142" s="19" t="s">
        <v>2119</v>
      </c>
      <c r="L142" s="25" t="s">
        <v>2224</v>
      </c>
      <c r="M142" s="19">
        <v>5</v>
      </c>
      <c r="N142" s="19">
        <v>0</v>
      </c>
      <c r="O142" s="19">
        <v>5</v>
      </c>
    </row>
    <row r="143" spans="1:15" ht="25.75" x14ac:dyDescent="0.35">
      <c r="A143" s="12">
        <v>141</v>
      </c>
      <c r="B143" s="12" t="s">
        <v>930</v>
      </c>
      <c r="C143" s="12" t="s">
        <v>1101</v>
      </c>
      <c r="D143" s="19" t="s">
        <v>1172</v>
      </c>
      <c r="E143" s="12" t="s">
        <v>1381</v>
      </c>
      <c r="F143" s="20" t="s">
        <v>1443</v>
      </c>
      <c r="G143" s="23" t="s">
        <v>1688</v>
      </c>
      <c r="H143" s="35" t="s">
        <v>2302</v>
      </c>
      <c r="I143" s="26" t="s">
        <v>2241</v>
      </c>
      <c r="J143" s="12" t="s">
        <v>1983</v>
      </c>
      <c r="K143" s="19" t="s">
        <v>2120</v>
      </c>
      <c r="L143" s="25" t="s">
        <v>2158</v>
      </c>
      <c r="M143" s="19">
        <v>0</v>
      </c>
      <c r="N143" s="19">
        <v>0</v>
      </c>
      <c r="O143" s="19">
        <v>0</v>
      </c>
    </row>
    <row r="144" spans="1:15" ht="25.75" x14ac:dyDescent="0.35">
      <c r="A144" s="12">
        <v>142</v>
      </c>
      <c r="B144" s="12" t="s">
        <v>937</v>
      </c>
      <c r="C144" s="12" t="s">
        <v>1102</v>
      </c>
      <c r="D144" s="19">
        <v>0</v>
      </c>
      <c r="E144" s="12" t="s">
        <v>1382</v>
      </c>
      <c r="F144" s="20" t="s">
        <v>1390</v>
      </c>
      <c r="G144" s="23" t="s">
        <v>1689</v>
      </c>
      <c r="H144" s="35" t="s">
        <v>2303</v>
      </c>
      <c r="I144" s="26" t="s">
        <v>2241</v>
      </c>
      <c r="J144" s="12" t="s">
        <v>1984</v>
      </c>
      <c r="K144" s="19" t="s">
        <v>2121</v>
      </c>
      <c r="L144" s="25" t="s">
        <v>2137</v>
      </c>
      <c r="M144" s="19">
        <v>0</v>
      </c>
      <c r="N144" s="19">
        <v>0</v>
      </c>
      <c r="O144" s="19">
        <v>0</v>
      </c>
    </row>
    <row r="145" spans="7:8" x14ac:dyDescent="0.35">
      <c r="G145" s="24"/>
      <c r="H145" s="24"/>
    </row>
  </sheetData>
  <hyperlinks>
    <hyperlink ref="I118" r:id="rId1" xr:uid="{BC90A4FD-425E-4893-BFF9-717EBAE555DB}"/>
    <hyperlink ref="I140" r:id="rId2" display="www.volumezeroltd.com " xr:uid="{CFB1A89D-15A7-40D8-89E0-5F85B1A0133E}"/>
    <hyperlink ref="I126" r:id="rId3" xr:uid="{8E00790E-4072-4B39-8838-955EA33B72DD}"/>
    <hyperlink ref="I127" r:id="rId4" xr:uid="{3A2049A0-8896-44C4-8766-EADA7798D308}"/>
    <hyperlink ref="I116" r:id="rId5" xr:uid="{E17553DA-85BA-410D-8E53-057460E80324}"/>
    <hyperlink ref="I13" r:id="rId6" xr:uid="{3A2A93E6-AA6B-47F9-A4EC-8974330CCC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002D-D5D4-4D58-9619-645ACD031A3D}">
  <dimension ref="A1"/>
  <sheetViews>
    <sheetView workbookViewId="0">
      <selection activeCell="C4" sqref="C4"/>
    </sheetView>
  </sheetViews>
  <sheetFormatPr defaultRowHeight="12.9" x14ac:dyDescent="0.35"/>
  <cols>
    <col min="3" max="3" width="195.542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Work</vt:lpstr>
      <vt:lpstr>Final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systech@osc.visamalaysia.com.bd</cp:lastModifiedBy>
  <dcterms:created xsi:type="dcterms:W3CDTF">2023-08-29T16:14:50Z</dcterms:created>
  <dcterms:modified xsi:type="dcterms:W3CDTF">2023-09-01T06:28:23Z</dcterms:modified>
</cp:coreProperties>
</file>