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0_ncr:8100000_{BFC369BA-177C-4558-B47D-8D5548548F65}" xr6:coauthVersionLast="34" xr6:coauthVersionMax="34" xr10:uidLastSave="{00000000-0000-0000-0000-000000000000}"/>
  <bookViews>
    <workbookView xWindow="0" yWindow="0" windowWidth="24720" windowHeight="12225" tabRatio="500" xr2:uid="{00000000-000D-0000-FFFF-FFFF00000000}"/>
  </bookViews>
  <sheets>
    <sheet name="Ex1" sheetId="1" r:id="rId1"/>
  </sheets>
  <externalReferences>
    <externalReference r:id="rId2"/>
  </externalReference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L21" i="1" l="1"/>
  <c r="K21" i="1"/>
  <c r="J21" i="1"/>
  <c r="M34" i="1" l="1"/>
  <c r="AC5" i="1" l="1"/>
  <c r="AC6" i="1"/>
  <c r="AC7" i="1"/>
  <c r="AC8" i="1"/>
  <c r="AC9" i="1"/>
  <c r="AC10" i="1"/>
  <c r="AC11" i="1"/>
  <c r="AC12" i="1"/>
  <c r="AC13" i="1"/>
  <c r="AC14" i="1"/>
  <c r="AC15" i="1"/>
  <c r="AC16" i="1"/>
  <c r="AC17" i="1"/>
  <c r="AC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4" i="1"/>
  <c r="W5" i="1"/>
  <c r="X5" i="1" s="1"/>
  <c r="W6" i="1"/>
  <c r="X6" i="1" s="1"/>
  <c r="W7" i="1"/>
  <c r="W8" i="1"/>
  <c r="W9" i="1"/>
  <c r="W10" i="1"/>
  <c r="X10" i="1" s="1"/>
  <c r="W11" i="1"/>
  <c r="X11" i="1" s="1"/>
  <c r="W12" i="1"/>
  <c r="X12" i="1" s="1"/>
  <c r="W13" i="1"/>
  <c r="X13" i="1" s="1"/>
  <c r="W14" i="1"/>
  <c r="X14" i="1" s="1"/>
  <c r="W15" i="1"/>
  <c r="W16" i="1"/>
  <c r="X16" i="1" s="1"/>
  <c r="W17" i="1"/>
  <c r="W4" i="1"/>
  <c r="X4" i="1" s="1"/>
  <c r="X7" i="1"/>
  <c r="X8" i="1"/>
  <c r="X9" i="1"/>
  <c r="X15" i="1"/>
  <c r="X17" i="1"/>
  <c r="V17" i="1" l="1"/>
  <c r="T17" i="1"/>
  <c r="R17" i="1"/>
  <c r="P17" i="1"/>
  <c r="N17" i="1"/>
  <c r="L17" i="1"/>
  <c r="J17" i="1"/>
  <c r="H17" i="1"/>
  <c r="V16" i="1"/>
  <c r="T16" i="1"/>
  <c r="R16" i="1"/>
  <c r="P16" i="1"/>
  <c r="N16" i="1"/>
  <c r="L16" i="1"/>
  <c r="J16" i="1"/>
  <c r="H16" i="1"/>
  <c r="V15" i="1"/>
  <c r="T15" i="1"/>
  <c r="R15" i="1"/>
  <c r="P15" i="1"/>
  <c r="N15" i="1"/>
  <c r="L15" i="1"/>
  <c r="J15" i="1"/>
  <c r="H15" i="1"/>
  <c r="V14" i="1"/>
  <c r="T14" i="1"/>
  <c r="R14" i="1"/>
  <c r="P14" i="1"/>
  <c r="N14" i="1"/>
  <c r="L14" i="1"/>
  <c r="J14" i="1"/>
  <c r="H14" i="1"/>
  <c r="V13" i="1"/>
  <c r="T13" i="1"/>
  <c r="R13" i="1"/>
  <c r="P13" i="1"/>
  <c r="N13" i="1"/>
  <c r="L13" i="1"/>
  <c r="J13" i="1"/>
  <c r="H13" i="1"/>
  <c r="V12" i="1"/>
  <c r="T12" i="1"/>
  <c r="R12" i="1"/>
  <c r="P12" i="1"/>
  <c r="N12" i="1"/>
  <c r="L12" i="1"/>
  <c r="J12" i="1"/>
  <c r="H12" i="1"/>
  <c r="V11" i="1"/>
  <c r="T11" i="1"/>
  <c r="R11" i="1"/>
  <c r="P11" i="1"/>
  <c r="N11" i="1"/>
  <c r="L11" i="1"/>
  <c r="J11" i="1"/>
  <c r="H11" i="1"/>
  <c r="V10" i="1"/>
  <c r="T10" i="1"/>
  <c r="R10" i="1"/>
  <c r="P10" i="1"/>
  <c r="N10" i="1"/>
  <c r="L10" i="1"/>
  <c r="J10" i="1"/>
  <c r="Y10" i="1" s="1"/>
  <c r="H10" i="1"/>
  <c r="Z10" i="1" s="1"/>
  <c r="V9" i="1"/>
  <c r="T9" i="1"/>
  <c r="R9" i="1"/>
  <c r="P9" i="1"/>
  <c r="N9" i="1"/>
  <c r="L9" i="1"/>
  <c r="J9" i="1"/>
  <c r="Z9" i="1" s="1"/>
  <c r="H9" i="1"/>
  <c r="Y9" i="1" s="1"/>
  <c r="V8" i="1"/>
  <c r="T8" i="1"/>
  <c r="R8" i="1"/>
  <c r="P8" i="1"/>
  <c r="N8" i="1"/>
  <c r="L8" i="1"/>
  <c r="J8" i="1"/>
  <c r="Z8" i="1" s="1"/>
  <c r="H8" i="1"/>
  <c r="V7" i="1"/>
  <c r="T7" i="1"/>
  <c r="R7" i="1"/>
  <c r="P7" i="1"/>
  <c r="N7" i="1"/>
  <c r="L7" i="1"/>
  <c r="J7" i="1"/>
  <c r="H7" i="1"/>
  <c r="V6" i="1"/>
  <c r="T6" i="1"/>
  <c r="R6" i="1"/>
  <c r="P6" i="1"/>
  <c r="N6" i="1"/>
  <c r="L6" i="1"/>
  <c r="J6" i="1"/>
  <c r="H6" i="1"/>
  <c r="V5" i="1"/>
  <c r="T5" i="1"/>
  <c r="R5" i="1"/>
  <c r="P5" i="1"/>
  <c r="N5" i="1"/>
  <c r="L5" i="1"/>
  <c r="Z5" i="1" s="1"/>
  <c r="J5" i="1"/>
  <c r="H5" i="1"/>
  <c r="V4" i="1"/>
  <c r="T4" i="1"/>
  <c r="R4" i="1"/>
  <c r="P4" i="1"/>
  <c r="N4" i="1"/>
  <c r="L4" i="1"/>
  <c r="J4" i="1"/>
  <c r="H4" i="1"/>
  <c r="Z17" i="1" l="1"/>
  <c r="Z16" i="1"/>
  <c r="Y6" i="1"/>
  <c r="Z6" i="1"/>
  <c r="Z13" i="1"/>
  <c r="Y5" i="1"/>
  <c r="Z11" i="1"/>
  <c r="Y12" i="1"/>
  <c r="Y13" i="1"/>
  <c r="Y14" i="1"/>
  <c r="Z14" i="1"/>
  <c r="Z4" i="1"/>
  <c r="Y7" i="1"/>
  <c r="Z12" i="1"/>
  <c r="Y15" i="1"/>
  <c r="Z7" i="1"/>
  <c r="Z15" i="1"/>
  <c r="Y4" i="1"/>
  <c r="Y8" i="1"/>
  <c r="Y16" i="1"/>
  <c r="Y11" i="1"/>
  <c r="Y17" i="1"/>
</calcChain>
</file>

<file path=xl/sharedStrings.xml><?xml version="1.0" encoding="utf-8"?>
<sst xmlns="http://schemas.openxmlformats.org/spreadsheetml/2006/main" count="158" uniqueCount="105">
  <si>
    <t xml:space="preserve">Sl. No. </t>
  </si>
  <si>
    <t>SRN</t>
  </si>
  <si>
    <t>First</t>
  </si>
  <si>
    <t>Middle</t>
  </si>
  <si>
    <t>Last</t>
  </si>
  <si>
    <t>UC16MC451</t>
  </si>
  <si>
    <t>UC16MC452</t>
  </si>
  <si>
    <t>UC16MC453</t>
  </si>
  <si>
    <t>UC16MC454</t>
  </si>
  <si>
    <t>UC16MC455</t>
  </si>
  <si>
    <t>UC16MC456</t>
  </si>
  <si>
    <t>UC16MC457</t>
  </si>
  <si>
    <t>UC16MC458</t>
  </si>
  <si>
    <t>Average</t>
  </si>
  <si>
    <t>Result</t>
  </si>
  <si>
    <t>No. of subjects failed</t>
  </si>
  <si>
    <t xml:space="preserve">Scientific Computing </t>
  </si>
  <si>
    <t>Object Oriented Programming</t>
  </si>
  <si>
    <t>Data Structures</t>
  </si>
  <si>
    <t>Operating Systems</t>
  </si>
  <si>
    <t>Software Engineering</t>
  </si>
  <si>
    <t>Object Oriented Programming Laboratory</t>
  </si>
  <si>
    <t>Data Structures Laboratory</t>
  </si>
  <si>
    <t>Python Programming Laboratory</t>
  </si>
  <si>
    <t xml:space="preserve">Max. Marks 40
</t>
  </si>
  <si>
    <t>01FM16CCA011</t>
  </si>
  <si>
    <t>HARSHA</t>
  </si>
  <si>
    <t>V</t>
  </si>
  <si>
    <t>01FM16CCA012</t>
  </si>
  <si>
    <t>HARSHANK</t>
  </si>
  <si>
    <t>PRASAD</t>
  </si>
  <si>
    <t>B</t>
  </si>
  <si>
    <t>N</t>
  </si>
  <si>
    <t>01FM16CCA003</t>
  </si>
  <si>
    <t>AKSHAY</t>
  </si>
  <si>
    <t>DHAGE</t>
  </si>
  <si>
    <t>KALBURGI</t>
  </si>
  <si>
    <t>01FM16CCA010</t>
  </si>
  <si>
    <t>MANJUNATH</t>
  </si>
  <si>
    <t>R</t>
  </si>
  <si>
    <t>01FM16CCA002</t>
  </si>
  <si>
    <t>D</t>
  </si>
  <si>
    <t>VYAS</t>
  </si>
  <si>
    <t>01FM16CCA009</t>
  </si>
  <si>
    <t>GOWDA</t>
  </si>
  <si>
    <t>SADANAND</t>
  </si>
  <si>
    <t>ANAND</t>
  </si>
  <si>
    <t>01FM16CCA004</t>
  </si>
  <si>
    <t>ANJUM</t>
  </si>
  <si>
    <t>ITAGI</t>
  </si>
  <si>
    <t>01FM16CCA008</t>
  </si>
  <si>
    <t>GAUTHAM</t>
  </si>
  <si>
    <t>01FM16CCA015</t>
  </si>
  <si>
    <t>LAKSHMI</t>
  </si>
  <si>
    <t>SUPRIYA</t>
  </si>
  <si>
    <t>G</t>
  </si>
  <si>
    <t>01FM16CCA001</t>
  </si>
  <si>
    <t>ADAMYA</t>
  </si>
  <si>
    <t>BHAT</t>
  </si>
  <si>
    <t>A</t>
  </si>
  <si>
    <t>01FM16CCA005</t>
  </si>
  <si>
    <t>CHETHAN</t>
  </si>
  <si>
    <t>K</t>
  </si>
  <si>
    <t>01FM16CCA007</t>
  </si>
  <si>
    <t>DIVYA</t>
  </si>
  <si>
    <t>01FM16CCA013</t>
  </si>
  <si>
    <t>JAYASHREE</t>
  </si>
  <si>
    <t>T</t>
  </si>
  <si>
    <t>01FM16CCA016</t>
  </si>
  <si>
    <t>LAVANYA</t>
  </si>
  <si>
    <t>U</t>
  </si>
  <si>
    <t>1. Generate the Sl.No in sequence</t>
  </si>
  <si>
    <t>2.  Add a new column and Find the average marks of each student</t>
  </si>
  <si>
    <t>3. Add a new column Pass/ Fail if the student has got &gt; 20 in all the subjects</t>
  </si>
  <si>
    <t>4. Do Conditional formatting and mark the subjects of the failed students</t>
  </si>
  <si>
    <t>5. Separate the name column into first name and last name</t>
  </si>
  <si>
    <t>Marks</t>
  </si>
  <si>
    <t>Grade</t>
  </si>
  <si>
    <t>Points</t>
  </si>
  <si>
    <t>6. count the number of subjects that each student have failed</t>
  </si>
  <si>
    <t>&gt;90</t>
  </si>
  <si>
    <t>S</t>
  </si>
  <si>
    <t>7.Sort the students according to the average</t>
  </si>
  <si>
    <t>&gt;80</t>
  </si>
  <si>
    <t>8. Visualize and find how many of the students have got more than 20 in Scientific computing</t>
  </si>
  <si>
    <t>&gt;70</t>
  </si>
  <si>
    <t>9.Visualize the % of pass vs fail</t>
  </si>
  <si>
    <t>&gt;60</t>
  </si>
  <si>
    <t>C</t>
  </si>
  <si>
    <t>10. separate the column name into first name and last name</t>
  </si>
  <si>
    <t>&gt;50</t>
  </si>
  <si>
    <t>11. Introduce a new column "&lt;sub&gt; out of 100" and convert the marks column of each subject for out of 100</t>
  </si>
  <si>
    <t>&gt;40</t>
  </si>
  <si>
    <t>E</t>
  </si>
  <si>
    <t>12. Introduce two more column points and grade and convert the points for the marks and then the grade by looking up the table of grade</t>
  </si>
  <si>
    <t>&lt;40</t>
  </si>
  <si>
    <t>F</t>
  </si>
  <si>
    <t>Scientific Computing</t>
  </si>
  <si>
    <t>Data Structures Laboratory out</t>
  </si>
  <si>
    <t xml:space="preserve">Max. Marks 100
</t>
  </si>
  <si>
    <t>Average out of 100</t>
  </si>
  <si>
    <t>Marks more than 20 in Scientific Computing</t>
  </si>
  <si>
    <t>Total People</t>
  </si>
  <si>
    <t>People failed</t>
  </si>
  <si>
    <t>People passed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</si>
</sst>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i/>
      <sz val="11"/>
      <color rgb="FF7F7F7F"/>
      <name val="Calibri"/>
      <family val="2"/>
    </font>
    <font>
      <b/>
      <sz val="11"/>
      <color rgb="FF000000"/>
      <name val="Arial"/>
      <family val="2"/>
    </font>
    <font>
      <b/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AC090"/>
        <bgColor rgb="FFFFC7CE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 applyBorder="0" applyProtection="0"/>
  </cellStyleXfs>
  <cellXfs count="17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1" fontId="0" fillId="0" borderId="1" xfId="0" applyNumberFormat="1" applyBorder="1"/>
    <xf numFmtId="0" fontId="0" fillId="0" borderId="1" xfId="0" applyBorder="1"/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2" borderId="1" xfId="0" applyFont="1" applyFill="1" applyBorder="1"/>
    <xf numFmtId="0" fontId="0" fillId="0" borderId="1" xfId="0" applyBorder="1" applyAlignment="1">
      <alignment horizontal="right"/>
    </xf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/>
    <xf numFmtId="0" fontId="5" fillId="0" borderId="1" xfId="0" applyFont="1" applyBorder="1" applyAlignment="1">
      <alignment horizontal="center"/>
    </xf>
  </cellXfs>
  <cellStyles count="2">
    <cellStyle name="Explanatory Text" xfId="1" builtinId="53" customBuiltin="1"/>
    <cellStyle name="Normal" xfId="0" builtinId="0"/>
  </cellStyles>
  <dxfs count="24">
    <dxf>
      <font>
        <color rgb="FF9C0006"/>
      </font>
      <fill>
        <patternFill>
          <bgColor rgb="FFFFC7CE"/>
        </patternFill>
      </fill>
    </dxf>
    <dxf>
      <font>
        <color rgb="FF9C0006"/>
        <name val="Calibri"/>
        <family val="2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  <name val="Calibri"/>
        <family val="2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  <name val="Calibri"/>
        <family val="2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  <name val="Calibri"/>
        <family val="2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  <name val="Calibri"/>
        <family val="2"/>
      </font>
      <fill>
        <patternFill>
          <bgColor rgb="FFFFC7CE"/>
        </patternFill>
      </fill>
    </dxf>
    <dxf>
      <font>
        <color rgb="FF9C0006"/>
        <name val="Calibri"/>
        <family val="2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  <name val="Calibri"/>
        <family val="2"/>
      </font>
      <fill>
        <patternFill>
          <bgColor rgb="FFFFC7CE"/>
        </patternFill>
      </fill>
    </dxf>
    <dxf>
      <font>
        <color rgb="FF9C0006"/>
        <name val="Calibri"/>
        <family val="2"/>
      </font>
      <fill>
        <patternFill>
          <bgColor rgb="FFFFC7CE"/>
        </patternFill>
      </fill>
    </dxf>
    <dxf>
      <font>
        <color rgb="FF9C0006"/>
        <name val="Calibri"/>
        <family val="2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  <name val="Calibri"/>
        <family val="2"/>
      </font>
      <fill>
        <patternFill>
          <bgColor rgb="FFFFC7CE"/>
        </patternFill>
      </fill>
    </dxf>
    <dxf>
      <font>
        <color rgb="FF9C0006"/>
        <name val="Calibri"/>
        <family val="2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  <name val="Calibri"/>
        <family val="2"/>
      </font>
      <fill>
        <patternFill>
          <bgColor rgb="FFFFC7CE"/>
        </patternFill>
      </fill>
    </dxf>
    <dxf>
      <font>
        <color rgb="FF9C0006"/>
        <name val="Calibri"/>
        <family val="2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  <name val="Calibri"/>
        <family val="2"/>
      </font>
      <fill>
        <patternFill>
          <bgColor rgb="FFFFC7CE"/>
        </patternFill>
      </fill>
    </dxf>
    <dxf>
      <font>
        <color rgb="FF9C0006"/>
        <name val="Calibri"/>
        <family val="2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9C0006"/>
      <rgbColor rgb="FF006600"/>
      <rgbColor rgb="FF000080"/>
      <rgbColor rgb="FF996600"/>
      <rgbColor rgb="FF800080"/>
      <rgbColor rgb="FF008080"/>
      <rgbColor rgb="FFFFC7C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CCCC"/>
      <rgbColor rgb="FFCC99FF"/>
      <rgbColor rgb="FFFAC090"/>
      <rgbColor rgb="FF3366FF"/>
      <rgbColor rgb="FF33CCCC"/>
      <rgbColor rgb="FF99CC00"/>
      <rgbColor rgb="FFFFCC00"/>
      <rgbColor rgb="FFFF9900"/>
      <rgbColor rgb="FFFF6600"/>
      <rgbColor rgb="FF666699"/>
      <rgbColor rgb="FF7F7F7F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2400">
                <a:latin typeface="Arial" panose="020B0604020202020204" pitchFamily="34" charset="0"/>
                <a:cs typeface="Arial" panose="020B0604020202020204" pitchFamily="34" charset="0"/>
              </a:rPr>
              <a:t>Scientific Computing  </a:t>
            </a:r>
          </a:p>
        </c:rich>
      </c:tx>
      <c:layout>
        <c:manualLayout>
          <c:xMode val="edge"/>
          <c:yMode val="edge"/>
          <c:x val="0.213179804042111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'Ex1'!$G$1:$G$3</c:f>
              <c:strCache>
                <c:ptCount val="3"/>
                <c:pt idx="0">
                  <c:v>UC16MC451</c:v>
                </c:pt>
                <c:pt idx="1">
                  <c:v>Scientific Computing </c:v>
                </c:pt>
                <c:pt idx="2">
                  <c:v>Max. Marks 40
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'Ex1'!$A$4:$A$17</c:f>
              <c:numCache>
                <c:formatCode>General</c:formatCode>
                <c:ptCount val="14"/>
                <c:pt idx="0">
                  <c:v>11</c:v>
                </c:pt>
                <c:pt idx="1">
                  <c:v>12</c:v>
                </c:pt>
                <c:pt idx="2">
                  <c:v>5</c:v>
                </c:pt>
                <c:pt idx="3">
                  <c:v>10</c:v>
                </c:pt>
                <c:pt idx="4">
                  <c:v>2</c:v>
                </c:pt>
                <c:pt idx="5">
                  <c:v>10</c:v>
                </c:pt>
                <c:pt idx="6">
                  <c:v>6</c:v>
                </c:pt>
                <c:pt idx="7">
                  <c:v>9</c:v>
                </c:pt>
                <c:pt idx="8">
                  <c:v>13</c:v>
                </c:pt>
                <c:pt idx="9">
                  <c:v>1</c:v>
                </c:pt>
                <c:pt idx="10">
                  <c:v>7</c:v>
                </c:pt>
                <c:pt idx="11">
                  <c:v>8</c:v>
                </c:pt>
                <c:pt idx="12">
                  <c:v>12</c:v>
                </c:pt>
                <c:pt idx="13">
                  <c:v>14</c:v>
                </c:pt>
              </c:numCache>
            </c:numRef>
          </c:cat>
          <c:val>
            <c:numRef>
              <c:f>'Ex1'!$G$4:$G$17</c:f>
              <c:numCache>
                <c:formatCode>General</c:formatCode>
                <c:ptCount val="14"/>
                <c:pt idx="0">
                  <c:v>21</c:v>
                </c:pt>
                <c:pt idx="1">
                  <c:v>23</c:v>
                </c:pt>
                <c:pt idx="2">
                  <c:v>14</c:v>
                </c:pt>
                <c:pt idx="3">
                  <c:v>19</c:v>
                </c:pt>
                <c:pt idx="4">
                  <c:v>19</c:v>
                </c:pt>
                <c:pt idx="5">
                  <c:v>16</c:v>
                </c:pt>
                <c:pt idx="6">
                  <c:v>23</c:v>
                </c:pt>
                <c:pt idx="7">
                  <c:v>21</c:v>
                </c:pt>
                <c:pt idx="8">
                  <c:v>24</c:v>
                </c:pt>
                <c:pt idx="9">
                  <c:v>26</c:v>
                </c:pt>
                <c:pt idx="10">
                  <c:v>29</c:v>
                </c:pt>
                <c:pt idx="11">
                  <c:v>32</c:v>
                </c:pt>
                <c:pt idx="12">
                  <c:v>35</c:v>
                </c:pt>
                <c:pt idx="1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AA-4F89-B8B9-DB2ACB9E554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62276303"/>
        <c:axId val="1953169487"/>
      </c:lineChart>
      <c:catAx>
        <c:axId val="19622763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800" b="1">
                    <a:latin typeface="Arial" panose="020B0604020202020204" pitchFamily="34" charset="0"/>
                    <a:cs typeface="Arial" panose="020B0604020202020204" pitchFamily="34" charset="0"/>
                  </a:rPr>
                  <a:t>Sl.</a:t>
                </a:r>
                <a:r>
                  <a:rPr lang="en-IN" sz="1800" b="1" baseline="0">
                    <a:latin typeface="Arial" panose="020B0604020202020204" pitchFamily="34" charset="0"/>
                    <a:cs typeface="Arial" panose="020B0604020202020204" pitchFamily="34" charset="0"/>
                  </a:rPr>
                  <a:t> No. of Student</a:t>
                </a:r>
                <a:endParaRPr lang="en-IN" sz="1800" b="1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3169487"/>
        <c:crosses val="autoZero"/>
        <c:auto val="1"/>
        <c:lblAlgn val="ctr"/>
        <c:lblOffset val="100"/>
        <c:noMultiLvlLbl val="0"/>
      </c:catAx>
      <c:valAx>
        <c:axId val="1953169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800" b="1">
                    <a:latin typeface="Arial" panose="020B0604020202020204" pitchFamily="34" charset="0"/>
                    <a:cs typeface="Arial" panose="020B0604020202020204" pitchFamily="34" charset="0"/>
                  </a:rPr>
                  <a:t>Marks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22763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Results - Pass/Fail Percentage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6A5-4579-AD05-4185AC3C217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16A5-4579-AD05-4185AC3C217D}"/>
              </c:ext>
            </c:extLst>
          </c:dPt>
          <c:dLbls>
            <c:dLbl>
              <c:idx val="0"/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lt1">
                            <a:lumMod val="8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="1">
                        <a:latin typeface="Arial" panose="020B0604020202020204" pitchFamily="34" charset="0"/>
                        <a:cs typeface="Arial" panose="020B0604020202020204" pitchFamily="34" charset="0"/>
                      </a:rPr>
                      <a:t>7 / 50%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269432652108137"/>
                      <c:h val="8.89246232733038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16A5-4579-AD05-4185AC3C217D}"/>
                </c:ext>
              </c:extLst>
            </c:dLbl>
            <c:dLbl>
              <c:idx val="1"/>
              <c:tx>
                <c:rich>
                  <a:bodyPr rot="0" spcFirstLastPara="1" vertOverflow="ellipsis" vert="horz" wrap="square" lIns="38100" tIns="19050" rIns="38100" bIns="19050" anchor="ctr" anchorCtr="0">
                    <a:noAutofit/>
                  </a:bodyPr>
                  <a:lstStyle/>
                  <a:p>
                    <a:pPr marL="0" marR="0" lvl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900" b="0" i="0" u="none" strike="noStrike" kern="1200" baseline="0">
                        <a:solidFill>
                          <a:sysClr val="window" lastClr="FFFFFF">
                            <a:lumMod val="85000"/>
                          </a:sys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="1" i="0" u="none" strike="noStrike" kern="1200" baseline="0">
                        <a:solidFill>
                          <a:sysClr val="window" lastClr="FFFFFF">
                            <a:lumMod val="85000"/>
                          </a:sysClr>
                        </a:solidFill>
                        <a:latin typeface="Arial" panose="020B0604020202020204" pitchFamily="34" charset="0"/>
                        <a:cs typeface="Arial" panose="020B0604020202020204" pitchFamily="34" charset="0"/>
                      </a:rPr>
                      <a:t>7 / 50%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noAutofit/>
                </a:bodyPr>
                <a:lstStyle/>
                <a:p>
                  <a:pPr marL="0" marR="0" lvl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900" b="0" i="0" u="none" strike="noStrike" kern="1200" baseline="0">
                      <a:solidFill>
                        <a:sysClr val="window" lastClr="FFFFFF">
                          <a:lumMod val="85000"/>
                        </a:sys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3264536470606184"/>
                      <c:h val="8.7198312475145742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16A5-4579-AD05-4185AC3C217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'Ex1'!$K$20:$L$20</c:f>
              <c:strCache>
                <c:ptCount val="2"/>
                <c:pt idx="0">
                  <c:v>People passed</c:v>
                </c:pt>
                <c:pt idx="1">
                  <c:v>People failed</c:v>
                </c:pt>
              </c:strCache>
            </c:strRef>
          </c:cat>
          <c:val>
            <c:numRef>
              <c:f>'Ex1'!$K$21:$L$21</c:f>
              <c:numCache>
                <c:formatCode>General</c:formatCode>
                <c:ptCount val="2"/>
                <c:pt idx="0">
                  <c:v>7</c:v>
                </c:pt>
                <c:pt idx="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A5-4579-AD05-4185AC3C217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243963979331474"/>
          <c:y val="0.29495897629769668"/>
          <c:w val="0.19472237260593037"/>
          <c:h val="0.5578920848369660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400" b="1" i="0" u="none" strike="noStrike" kern="1200" baseline="0">
              <a:solidFill>
                <a:schemeClr val="lt1">
                  <a:lumMod val="85000"/>
                </a:schemeClr>
              </a:solidFill>
              <a:latin typeface="Arial" panose="020B0604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619125</xdr:colOff>
      <xdr:row>35</xdr:row>
      <xdr:rowOff>86914</xdr:rowOff>
    </xdr:from>
    <xdr:to>
      <xdr:col>14</xdr:col>
      <xdr:colOff>95250</xdr:colOff>
      <xdr:row>49</xdr:row>
      <xdr:rowOff>163114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A8ABE01-A40A-470F-9C5B-5108533FAB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625078</xdr:colOff>
      <xdr:row>31</xdr:row>
      <xdr:rowOff>3571</xdr:rowOff>
    </xdr:from>
    <xdr:to>
      <xdr:col>19</xdr:col>
      <xdr:colOff>1083467</xdr:colOff>
      <xdr:row>47</xdr:row>
      <xdr:rowOff>142874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FCF3D3C-8BE5-4151-BE28-78F4FFCD09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Unit1_Practice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1"/>
    </sheetNames>
    <sheetDataSet>
      <sheetData sheetId="0">
        <row r="20">
          <cell r="J20" t="str">
            <v>People Passed</v>
          </cell>
          <cell r="K20" t="str">
            <v>People failed</v>
          </cell>
        </row>
        <row r="21">
          <cell r="J21">
            <v>7</v>
          </cell>
          <cell r="K21">
            <v>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35"/>
  <sheetViews>
    <sheetView tabSelected="1" zoomScale="59" zoomScaleNormal="59" workbookViewId="0">
      <selection activeCell="T54" sqref="T54"/>
    </sheetView>
  </sheetViews>
  <sheetFormatPr defaultRowHeight="15" x14ac:dyDescent="0.25"/>
  <cols>
    <col min="1" max="1" width="8.5703125" customWidth="1"/>
    <col min="2" max="2" width="23.28515625" customWidth="1"/>
    <col min="3" max="4" width="12.5703125" customWidth="1"/>
    <col min="5" max="5" width="10.28515625" customWidth="1"/>
    <col min="6" max="6" width="3.42578125" customWidth="1"/>
    <col min="7" max="7" width="15.42578125" customWidth="1"/>
    <col min="8" max="8" width="15.85546875" customWidth="1"/>
    <col min="9" max="9" width="16.7109375" customWidth="1"/>
    <col min="10" max="10" width="18" customWidth="1"/>
    <col min="11" max="11" width="16.85546875" customWidth="1"/>
    <col min="12" max="12" width="16.5703125" customWidth="1"/>
    <col min="13" max="13" width="15" customWidth="1"/>
    <col min="14" max="14" width="16.5703125" customWidth="1"/>
    <col min="15" max="15" width="15" customWidth="1"/>
    <col min="16" max="16" width="16.28515625" customWidth="1"/>
    <col min="17" max="17" width="17.140625" customWidth="1"/>
    <col min="18" max="18" width="16.28515625" customWidth="1"/>
    <col min="19" max="19" width="15" customWidth="1"/>
    <col min="20" max="20" width="16.28515625" customWidth="1"/>
    <col min="21" max="21" width="15.28515625" customWidth="1"/>
    <col min="22" max="22" width="18" customWidth="1"/>
    <col min="23" max="25" width="8.5703125" customWidth="1"/>
    <col min="26" max="26" width="10.5703125" customWidth="1"/>
    <col min="27" max="1026" width="8.5703125" customWidth="1"/>
  </cols>
  <sheetData>
    <row r="1" spans="1:29" ht="13.9" customHeight="1" x14ac:dyDescent="0.25">
      <c r="A1" s="13" t="s">
        <v>0</v>
      </c>
      <c r="B1" s="14" t="s">
        <v>1</v>
      </c>
      <c r="C1" s="13" t="s">
        <v>2</v>
      </c>
      <c r="D1" s="13" t="s">
        <v>3</v>
      </c>
      <c r="E1" s="13" t="s">
        <v>4</v>
      </c>
      <c r="F1" s="13"/>
      <c r="G1" s="1" t="s">
        <v>5</v>
      </c>
      <c r="H1" s="1" t="s">
        <v>5</v>
      </c>
      <c r="I1" s="1" t="s">
        <v>6</v>
      </c>
      <c r="J1" s="1" t="s">
        <v>6</v>
      </c>
      <c r="K1" s="1" t="s">
        <v>7</v>
      </c>
      <c r="L1" s="1" t="s">
        <v>7</v>
      </c>
      <c r="M1" s="1" t="s">
        <v>8</v>
      </c>
      <c r="N1" s="1" t="s">
        <v>8</v>
      </c>
      <c r="O1" s="1" t="s">
        <v>9</v>
      </c>
      <c r="P1" s="1" t="s">
        <v>9</v>
      </c>
      <c r="Q1" s="1" t="s">
        <v>10</v>
      </c>
      <c r="R1" s="1" t="s">
        <v>10</v>
      </c>
      <c r="S1" s="1" t="s">
        <v>11</v>
      </c>
      <c r="T1" s="1" t="s">
        <v>11</v>
      </c>
      <c r="U1" s="1" t="s">
        <v>12</v>
      </c>
      <c r="V1" s="1" t="s">
        <v>12</v>
      </c>
      <c r="W1" s="13" t="s">
        <v>13</v>
      </c>
      <c r="X1" s="14" t="s">
        <v>100</v>
      </c>
      <c r="Y1" s="13" t="s">
        <v>14</v>
      </c>
      <c r="Z1" s="14" t="s">
        <v>15</v>
      </c>
      <c r="AA1" s="14" t="s">
        <v>76</v>
      </c>
      <c r="AB1" s="14" t="s">
        <v>78</v>
      </c>
      <c r="AC1" s="14" t="s">
        <v>77</v>
      </c>
    </row>
    <row r="2" spans="1:29" ht="54.75" customHeight="1" x14ac:dyDescent="0.25">
      <c r="A2" s="13"/>
      <c r="B2" s="14"/>
      <c r="C2" s="13"/>
      <c r="D2" s="13"/>
      <c r="E2" s="13"/>
      <c r="F2" s="13"/>
      <c r="G2" s="2" t="s">
        <v>16</v>
      </c>
      <c r="H2" s="2" t="s">
        <v>97</v>
      </c>
      <c r="I2" s="2" t="s">
        <v>17</v>
      </c>
      <c r="J2" s="2" t="s">
        <v>17</v>
      </c>
      <c r="K2" s="2" t="s">
        <v>18</v>
      </c>
      <c r="L2" s="2" t="s">
        <v>18</v>
      </c>
      <c r="M2" s="2" t="s">
        <v>19</v>
      </c>
      <c r="N2" s="2" t="s">
        <v>19</v>
      </c>
      <c r="O2" s="2" t="s">
        <v>20</v>
      </c>
      <c r="P2" s="2" t="s">
        <v>20</v>
      </c>
      <c r="Q2" s="2" t="s">
        <v>21</v>
      </c>
      <c r="R2" s="2" t="s">
        <v>21</v>
      </c>
      <c r="S2" s="2" t="s">
        <v>22</v>
      </c>
      <c r="T2" s="2" t="s">
        <v>98</v>
      </c>
      <c r="U2" s="2" t="s">
        <v>23</v>
      </c>
      <c r="V2" s="2" t="s">
        <v>23</v>
      </c>
      <c r="W2" s="13"/>
      <c r="X2" s="14"/>
      <c r="Y2" s="13"/>
      <c r="Z2" s="14"/>
      <c r="AA2" s="14"/>
      <c r="AB2" s="14"/>
      <c r="AC2" s="14"/>
    </row>
    <row r="3" spans="1:29" ht="29.25" customHeight="1" x14ac:dyDescent="0.25">
      <c r="A3" s="13"/>
      <c r="B3" s="14"/>
      <c r="C3" s="13"/>
      <c r="D3" s="13"/>
      <c r="E3" s="13"/>
      <c r="F3" s="13"/>
      <c r="G3" s="2" t="s">
        <v>24</v>
      </c>
      <c r="H3" s="2" t="s">
        <v>99</v>
      </c>
      <c r="I3" s="2" t="s">
        <v>24</v>
      </c>
      <c r="J3" s="2" t="s">
        <v>99</v>
      </c>
      <c r="K3" s="2" t="s">
        <v>24</v>
      </c>
      <c r="L3" s="2" t="s">
        <v>99</v>
      </c>
      <c r="M3" s="2" t="s">
        <v>24</v>
      </c>
      <c r="N3" s="2" t="s">
        <v>99</v>
      </c>
      <c r="O3" s="2" t="s">
        <v>24</v>
      </c>
      <c r="P3" s="2" t="s">
        <v>99</v>
      </c>
      <c r="Q3" s="2" t="s">
        <v>24</v>
      </c>
      <c r="R3" s="2" t="s">
        <v>99</v>
      </c>
      <c r="S3" s="2" t="s">
        <v>24</v>
      </c>
      <c r="T3" s="2" t="s">
        <v>99</v>
      </c>
      <c r="U3" s="2" t="s">
        <v>24</v>
      </c>
      <c r="V3" s="2" t="s">
        <v>99</v>
      </c>
      <c r="W3" s="13"/>
      <c r="X3" s="14"/>
      <c r="Y3" s="13"/>
      <c r="Z3" s="14"/>
      <c r="AA3" s="14"/>
      <c r="AB3" s="14"/>
      <c r="AC3" s="14"/>
    </row>
    <row r="4" spans="1:29" x14ac:dyDescent="0.25">
      <c r="A4" s="3">
        <v>11</v>
      </c>
      <c r="B4" s="3" t="s">
        <v>25</v>
      </c>
      <c r="C4" s="4" t="s">
        <v>26</v>
      </c>
      <c r="D4" s="4" t="s">
        <v>27</v>
      </c>
      <c r="E4" s="4"/>
      <c r="F4" s="4"/>
      <c r="G4" s="6">
        <v>21</v>
      </c>
      <c r="H4" s="5">
        <f t="shared" ref="H4:H17" si="0">(G4*(100/40))</f>
        <v>52.5</v>
      </c>
      <c r="I4" s="6">
        <v>23</v>
      </c>
      <c r="J4" s="5">
        <f t="shared" ref="J4:J17" si="1">(I4*(100/40))</f>
        <v>57.5</v>
      </c>
      <c r="K4" s="6">
        <v>17</v>
      </c>
      <c r="L4" s="5">
        <f t="shared" ref="L4:L17" si="2">(K4*(100/40))</f>
        <v>42.5</v>
      </c>
      <c r="M4" s="6">
        <v>15</v>
      </c>
      <c r="N4" s="5">
        <f t="shared" ref="N4:N17" si="3">(M4*(100/40))</f>
        <v>37.5</v>
      </c>
      <c r="O4" s="6">
        <v>15</v>
      </c>
      <c r="P4" s="5">
        <f t="shared" ref="P4:P17" si="4">(O4*(100/40))</f>
        <v>37.5</v>
      </c>
      <c r="Q4" s="6">
        <v>30</v>
      </c>
      <c r="R4" s="5">
        <f t="shared" ref="R4:R17" si="5">(Q4*(100/40))</f>
        <v>75</v>
      </c>
      <c r="S4" s="6">
        <v>34</v>
      </c>
      <c r="T4" s="5">
        <f t="shared" ref="T4:T17" si="6">(S4*(100/40))</f>
        <v>85</v>
      </c>
      <c r="U4" s="6">
        <v>30</v>
      </c>
      <c r="V4" s="5">
        <f t="shared" ref="V4:V17" si="7">(U4*(100/40))</f>
        <v>75</v>
      </c>
      <c r="W4" s="5">
        <f>AVERAGE(G4,I4,K4,M4,O4,Q4,S4,U4)</f>
        <v>23.125</v>
      </c>
      <c r="X4" s="5">
        <f>(W4*(100/40))</f>
        <v>57.8125</v>
      </c>
      <c r="Y4" s="10" t="str">
        <f t="shared" ref="Y4:Y17" si="8">IF(COUNTIF(G4:U4,"&lt;20")=0,"Pass","Fail")</f>
        <v>Fail</v>
      </c>
      <c r="Z4" s="10">
        <f t="shared" ref="Z4:Z17" si="9">COUNTIF(G4:U4,"&lt;20")</f>
        <v>3</v>
      </c>
      <c r="AA4" s="10" t="s">
        <v>90</v>
      </c>
      <c r="AB4" s="10">
        <f t="shared" ref="AB4:AB17" si="10">VLOOKUP(AA4,$O$24:$S$30,5,0)</f>
        <v>5</v>
      </c>
      <c r="AC4" s="10" t="str">
        <f t="shared" ref="AC4:AC17" si="11">VLOOKUP(AA4,$O$24:$S$30,3,0)</f>
        <v>D</v>
      </c>
    </row>
    <row r="5" spans="1:29" x14ac:dyDescent="0.25">
      <c r="A5" s="3">
        <v>12</v>
      </c>
      <c r="B5" s="3" t="s">
        <v>28</v>
      </c>
      <c r="C5" s="4" t="s">
        <v>29</v>
      </c>
      <c r="D5" s="4" t="s">
        <v>30</v>
      </c>
      <c r="E5" s="4" t="s">
        <v>31</v>
      </c>
      <c r="F5" s="4" t="s">
        <v>32</v>
      </c>
      <c r="G5" s="6">
        <v>23</v>
      </c>
      <c r="H5" s="5">
        <f t="shared" si="0"/>
        <v>57.5</v>
      </c>
      <c r="I5" s="6">
        <v>22</v>
      </c>
      <c r="J5" s="5">
        <f t="shared" si="1"/>
        <v>55</v>
      </c>
      <c r="K5" s="6">
        <v>20</v>
      </c>
      <c r="L5" s="5">
        <f t="shared" si="2"/>
        <v>50</v>
      </c>
      <c r="M5" s="6">
        <v>13</v>
      </c>
      <c r="N5" s="5">
        <f t="shared" si="3"/>
        <v>32.5</v>
      </c>
      <c r="O5" s="6">
        <v>17</v>
      </c>
      <c r="P5" s="5">
        <f t="shared" si="4"/>
        <v>42.5</v>
      </c>
      <c r="Q5" s="6">
        <v>33</v>
      </c>
      <c r="R5" s="5">
        <f t="shared" si="5"/>
        <v>82.5</v>
      </c>
      <c r="S5" s="6">
        <v>35</v>
      </c>
      <c r="T5" s="5">
        <f t="shared" si="6"/>
        <v>87.5</v>
      </c>
      <c r="U5" s="6">
        <v>30</v>
      </c>
      <c r="V5" s="5">
        <f t="shared" si="7"/>
        <v>75</v>
      </c>
      <c r="W5" s="5">
        <f t="shared" ref="W5:W17" si="12">AVERAGE(G5,I5,K5,M5,O5,Q5,S5,U5)</f>
        <v>24.125</v>
      </c>
      <c r="X5" s="5">
        <f t="shared" ref="X5:X17" si="13">(W5*(100/40))</f>
        <v>60.3125</v>
      </c>
      <c r="Y5" s="10" t="str">
        <f t="shared" si="8"/>
        <v>Fail</v>
      </c>
      <c r="Z5" s="10">
        <f t="shared" si="9"/>
        <v>2</v>
      </c>
      <c r="AA5" s="10" t="s">
        <v>90</v>
      </c>
      <c r="AB5" s="10">
        <f t="shared" si="10"/>
        <v>5</v>
      </c>
      <c r="AC5" s="10" t="str">
        <f t="shared" si="11"/>
        <v>D</v>
      </c>
    </row>
    <row r="6" spans="1:29" x14ac:dyDescent="0.25">
      <c r="A6" s="3">
        <v>5</v>
      </c>
      <c r="B6" s="3" t="s">
        <v>33</v>
      </c>
      <c r="C6" s="4" t="s">
        <v>34</v>
      </c>
      <c r="D6" s="4" t="s">
        <v>35</v>
      </c>
      <c r="E6" s="4" t="s">
        <v>36</v>
      </c>
      <c r="F6" s="4"/>
      <c r="G6" s="6">
        <v>14</v>
      </c>
      <c r="H6" s="5">
        <f t="shared" si="0"/>
        <v>35</v>
      </c>
      <c r="I6" s="6">
        <v>27</v>
      </c>
      <c r="J6" s="5">
        <f t="shared" si="1"/>
        <v>67.5</v>
      </c>
      <c r="K6" s="6">
        <v>23</v>
      </c>
      <c r="L6" s="5">
        <f t="shared" si="2"/>
        <v>57.5</v>
      </c>
      <c r="M6" s="6">
        <v>20</v>
      </c>
      <c r="N6" s="5">
        <f t="shared" si="3"/>
        <v>50</v>
      </c>
      <c r="O6" s="6">
        <v>19</v>
      </c>
      <c r="P6" s="5">
        <f t="shared" si="4"/>
        <v>47.5</v>
      </c>
      <c r="Q6" s="6">
        <v>35</v>
      </c>
      <c r="R6" s="5">
        <f t="shared" si="5"/>
        <v>87.5</v>
      </c>
      <c r="S6" s="6">
        <v>30</v>
      </c>
      <c r="T6" s="5">
        <f t="shared" si="6"/>
        <v>75</v>
      </c>
      <c r="U6" s="6">
        <v>26</v>
      </c>
      <c r="V6" s="5">
        <f t="shared" si="7"/>
        <v>65</v>
      </c>
      <c r="W6" s="5">
        <f t="shared" si="12"/>
        <v>24.25</v>
      </c>
      <c r="X6" s="5">
        <f t="shared" si="13"/>
        <v>60.625</v>
      </c>
      <c r="Y6" s="10" t="str">
        <f t="shared" si="8"/>
        <v>Fail</v>
      </c>
      <c r="Z6" s="10">
        <f t="shared" si="9"/>
        <v>2</v>
      </c>
      <c r="AA6" s="10" t="s">
        <v>87</v>
      </c>
      <c r="AB6" s="10">
        <f t="shared" si="10"/>
        <v>6</v>
      </c>
      <c r="AC6" s="10" t="str">
        <f t="shared" si="11"/>
        <v>C</v>
      </c>
    </row>
    <row r="7" spans="1:29" x14ac:dyDescent="0.25">
      <c r="A7" s="3">
        <v>10</v>
      </c>
      <c r="B7" s="3" t="s">
        <v>37</v>
      </c>
      <c r="C7" s="4" t="s">
        <v>26</v>
      </c>
      <c r="D7" s="4" t="s">
        <v>38</v>
      </c>
      <c r="E7" s="4" t="s">
        <v>39</v>
      </c>
      <c r="F7" s="4"/>
      <c r="G7" s="6">
        <v>19</v>
      </c>
      <c r="H7" s="5">
        <f t="shared" si="0"/>
        <v>47.5</v>
      </c>
      <c r="I7" s="6">
        <v>24</v>
      </c>
      <c r="J7" s="5">
        <f t="shared" si="1"/>
        <v>60</v>
      </c>
      <c r="K7" s="6">
        <v>24</v>
      </c>
      <c r="L7" s="5">
        <f t="shared" si="2"/>
        <v>60</v>
      </c>
      <c r="M7" s="6">
        <v>19</v>
      </c>
      <c r="N7" s="5">
        <f t="shared" si="3"/>
        <v>47.5</v>
      </c>
      <c r="O7" s="6">
        <v>20</v>
      </c>
      <c r="P7" s="5">
        <f t="shared" si="4"/>
        <v>50</v>
      </c>
      <c r="Q7" s="6">
        <v>29</v>
      </c>
      <c r="R7" s="5">
        <f t="shared" si="5"/>
        <v>72.5</v>
      </c>
      <c r="S7" s="6">
        <v>35</v>
      </c>
      <c r="T7" s="5">
        <f t="shared" si="6"/>
        <v>87.5</v>
      </c>
      <c r="U7" s="6">
        <v>30</v>
      </c>
      <c r="V7" s="5">
        <f t="shared" si="7"/>
        <v>75</v>
      </c>
      <c r="W7" s="5">
        <f t="shared" si="12"/>
        <v>25</v>
      </c>
      <c r="X7" s="5">
        <f t="shared" si="13"/>
        <v>62.5</v>
      </c>
      <c r="Y7" s="10" t="str">
        <f t="shared" si="8"/>
        <v>Fail</v>
      </c>
      <c r="Z7" s="10">
        <f t="shared" si="9"/>
        <v>2</v>
      </c>
      <c r="AA7" s="10" t="s">
        <v>87</v>
      </c>
      <c r="AB7" s="10">
        <f t="shared" si="10"/>
        <v>6</v>
      </c>
      <c r="AC7" s="10" t="str">
        <f t="shared" si="11"/>
        <v>C</v>
      </c>
    </row>
    <row r="8" spans="1:29" x14ac:dyDescent="0.25">
      <c r="A8" s="3">
        <v>2</v>
      </c>
      <c r="B8" s="3" t="s">
        <v>40</v>
      </c>
      <c r="C8" s="4" t="s">
        <v>34</v>
      </c>
      <c r="D8" s="4" t="s">
        <v>41</v>
      </c>
      <c r="E8" s="4" t="s">
        <v>42</v>
      </c>
      <c r="F8" s="4"/>
      <c r="G8" s="6">
        <v>19</v>
      </c>
      <c r="H8" s="5">
        <f t="shared" si="0"/>
        <v>47.5</v>
      </c>
      <c r="I8" s="6">
        <v>22</v>
      </c>
      <c r="J8" s="5">
        <f t="shared" si="1"/>
        <v>55</v>
      </c>
      <c r="K8" s="6">
        <v>29</v>
      </c>
      <c r="L8" s="5">
        <f t="shared" si="2"/>
        <v>72.5</v>
      </c>
      <c r="M8" s="6">
        <v>15</v>
      </c>
      <c r="N8" s="5">
        <f t="shared" si="3"/>
        <v>37.5</v>
      </c>
      <c r="O8" s="6">
        <v>12</v>
      </c>
      <c r="P8" s="5">
        <f t="shared" si="4"/>
        <v>30</v>
      </c>
      <c r="Q8" s="6">
        <v>35</v>
      </c>
      <c r="R8" s="5">
        <f t="shared" si="5"/>
        <v>87.5</v>
      </c>
      <c r="S8" s="6">
        <v>30</v>
      </c>
      <c r="T8" s="5">
        <f t="shared" si="6"/>
        <v>75</v>
      </c>
      <c r="U8" s="6">
        <v>40</v>
      </c>
      <c r="V8" s="5">
        <f t="shared" si="7"/>
        <v>100</v>
      </c>
      <c r="W8" s="5">
        <f t="shared" si="12"/>
        <v>25.25</v>
      </c>
      <c r="X8" s="5">
        <f t="shared" si="13"/>
        <v>63.125</v>
      </c>
      <c r="Y8" s="10" t="str">
        <f t="shared" si="8"/>
        <v>Fail</v>
      </c>
      <c r="Z8" s="10">
        <f t="shared" si="9"/>
        <v>3</v>
      </c>
      <c r="AA8" s="10" t="s">
        <v>87</v>
      </c>
      <c r="AB8" s="10">
        <f t="shared" si="10"/>
        <v>6</v>
      </c>
      <c r="AC8" s="10" t="str">
        <f t="shared" si="11"/>
        <v>C</v>
      </c>
    </row>
    <row r="9" spans="1:29" x14ac:dyDescent="0.25">
      <c r="A9" s="3">
        <v>10</v>
      </c>
      <c r="B9" s="3" t="s">
        <v>43</v>
      </c>
      <c r="C9" s="4" t="s">
        <v>44</v>
      </c>
      <c r="D9" s="4" t="s">
        <v>45</v>
      </c>
      <c r="E9" s="4" t="s">
        <v>46</v>
      </c>
      <c r="F9" s="4"/>
      <c r="G9" s="6">
        <v>16</v>
      </c>
      <c r="H9" s="5">
        <f t="shared" si="0"/>
        <v>40</v>
      </c>
      <c r="I9" s="6">
        <v>28</v>
      </c>
      <c r="J9" s="5">
        <f t="shared" si="1"/>
        <v>70</v>
      </c>
      <c r="K9" s="6">
        <v>28</v>
      </c>
      <c r="L9" s="5">
        <f t="shared" si="2"/>
        <v>70</v>
      </c>
      <c r="M9" s="6">
        <v>25</v>
      </c>
      <c r="N9" s="5">
        <f t="shared" si="3"/>
        <v>62.5</v>
      </c>
      <c r="O9" s="6">
        <v>23</v>
      </c>
      <c r="P9" s="5">
        <f t="shared" si="4"/>
        <v>57.5</v>
      </c>
      <c r="Q9" s="6">
        <v>30</v>
      </c>
      <c r="R9" s="5">
        <f t="shared" si="5"/>
        <v>75</v>
      </c>
      <c r="S9" s="6">
        <v>28</v>
      </c>
      <c r="T9" s="5">
        <f t="shared" si="6"/>
        <v>70</v>
      </c>
      <c r="U9" s="6">
        <v>38</v>
      </c>
      <c r="V9" s="5">
        <f t="shared" si="7"/>
        <v>95</v>
      </c>
      <c r="W9" s="5">
        <f t="shared" si="12"/>
        <v>27</v>
      </c>
      <c r="X9" s="5">
        <f t="shared" si="13"/>
        <v>67.5</v>
      </c>
      <c r="Y9" s="10" t="str">
        <f t="shared" si="8"/>
        <v>Fail</v>
      </c>
      <c r="Z9" s="10">
        <f t="shared" si="9"/>
        <v>1</v>
      </c>
      <c r="AA9" s="10" t="s">
        <v>87</v>
      </c>
      <c r="AB9" s="10">
        <f t="shared" si="10"/>
        <v>6</v>
      </c>
      <c r="AC9" s="10" t="str">
        <f t="shared" si="11"/>
        <v>C</v>
      </c>
    </row>
    <row r="10" spans="1:29" x14ac:dyDescent="0.25">
      <c r="A10" s="3">
        <v>6</v>
      </c>
      <c r="B10" s="3" t="s">
        <v>47</v>
      </c>
      <c r="C10" s="4" t="s">
        <v>48</v>
      </c>
      <c r="D10" s="4" t="s">
        <v>49</v>
      </c>
      <c r="E10" s="4"/>
      <c r="F10" s="4"/>
      <c r="G10" s="6">
        <v>23</v>
      </c>
      <c r="H10" s="5">
        <f t="shared" si="0"/>
        <v>57.5</v>
      </c>
      <c r="I10" s="6">
        <v>29</v>
      </c>
      <c r="J10" s="5">
        <f t="shared" si="1"/>
        <v>72.5</v>
      </c>
      <c r="K10" s="6">
        <v>30</v>
      </c>
      <c r="L10" s="5">
        <f t="shared" si="2"/>
        <v>75</v>
      </c>
      <c r="M10" s="6">
        <v>27</v>
      </c>
      <c r="N10" s="5">
        <f t="shared" si="3"/>
        <v>67.5</v>
      </c>
      <c r="O10" s="6">
        <v>25</v>
      </c>
      <c r="P10" s="5">
        <f t="shared" si="4"/>
        <v>62.5</v>
      </c>
      <c r="Q10" s="6">
        <v>27</v>
      </c>
      <c r="R10" s="5">
        <f t="shared" si="5"/>
        <v>67.5</v>
      </c>
      <c r="S10" s="6">
        <v>28</v>
      </c>
      <c r="T10" s="5">
        <f t="shared" si="6"/>
        <v>70</v>
      </c>
      <c r="U10" s="6">
        <v>40</v>
      </c>
      <c r="V10" s="5">
        <f t="shared" si="7"/>
        <v>100</v>
      </c>
      <c r="W10" s="5">
        <f t="shared" si="12"/>
        <v>28.625</v>
      </c>
      <c r="X10" s="5">
        <f t="shared" si="13"/>
        <v>71.5625</v>
      </c>
      <c r="Y10" s="10" t="str">
        <f t="shared" si="8"/>
        <v>Pass</v>
      </c>
      <c r="Z10" s="10">
        <f t="shared" si="9"/>
        <v>0</v>
      </c>
      <c r="AA10" s="10" t="s">
        <v>85</v>
      </c>
      <c r="AB10" s="10">
        <f t="shared" si="10"/>
        <v>7</v>
      </c>
      <c r="AC10" s="10" t="str">
        <f t="shared" si="11"/>
        <v>B</v>
      </c>
    </row>
    <row r="11" spans="1:29" x14ac:dyDescent="0.25">
      <c r="A11" s="3">
        <v>9</v>
      </c>
      <c r="B11" s="3" t="s">
        <v>50</v>
      </c>
      <c r="C11" s="4" t="s">
        <v>51</v>
      </c>
      <c r="D11" s="4" t="s">
        <v>27</v>
      </c>
      <c r="E11" s="4"/>
      <c r="F11" s="4"/>
      <c r="G11" s="6">
        <v>21</v>
      </c>
      <c r="H11" s="5">
        <f t="shared" si="0"/>
        <v>52.5</v>
      </c>
      <c r="I11" s="6">
        <v>31</v>
      </c>
      <c r="J11" s="5">
        <f t="shared" si="1"/>
        <v>77.5</v>
      </c>
      <c r="K11" s="6">
        <v>23</v>
      </c>
      <c r="L11" s="5">
        <f t="shared" si="2"/>
        <v>57.5</v>
      </c>
      <c r="M11" s="6">
        <v>20</v>
      </c>
      <c r="N11" s="5">
        <f t="shared" si="3"/>
        <v>50</v>
      </c>
      <c r="O11" s="6">
        <v>25</v>
      </c>
      <c r="P11" s="5">
        <f t="shared" si="4"/>
        <v>62.5</v>
      </c>
      <c r="Q11" s="6">
        <v>39</v>
      </c>
      <c r="R11" s="5">
        <f t="shared" si="5"/>
        <v>97.5</v>
      </c>
      <c r="S11" s="6">
        <v>39</v>
      </c>
      <c r="T11" s="5">
        <f t="shared" si="6"/>
        <v>97.5</v>
      </c>
      <c r="U11" s="6">
        <v>35</v>
      </c>
      <c r="V11" s="5">
        <f t="shared" si="7"/>
        <v>87.5</v>
      </c>
      <c r="W11" s="5">
        <f t="shared" si="12"/>
        <v>29.125</v>
      </c>
      <c r="X11" s="5">
        <f t="shared" si="13"/>
        <v>72.8125</v>
      </c>
      <c r="Y11" s="10" t="str">
        <f t="shared" si="8"/>
        <v>Pass</v>
      </c>
      <c r="Z11" s="10">
        <f t="shared" si="9"/>
        <v>0</v>
      </c>
      <c r="AA11" s="10" t="s">
        <v>85</v>
      </c>
      <c r="AB11" s="10">
        <f t="shared" si="10"/>
        <v>7</v>
      </c>
      <c r="AC11" s="10" t="str">
        <f t="shared" si="11"/>
        <v>B</v>
      </c>
    </row>
    <row r="12" spans="1:29" x14ac:dyDescent="0.25">
      <c r="A12" s="3">
        <v>13</v>
      </c>
      <c r="B12" s="3" t="s">
        <v>52</v>
      </c>
      <c r="C12" s="4" t="s">
        <v>53</v>
      </c>
      <c r="D12" s="4" t="s">
        <v>54</v>
      </c>
      <c r="E12" s="4" t="s">
        <v>55</v>
      </c>
      <c r="F12" s="4"/>
      <c r="G12" s="6">
        <v>24</v>
      </c>
      <c r="H12" s="5">
        <f t="shared" si="0"/>
        <v>60</v>
      </c>
      <c r="I12" s="6">
        <v>28</v>
      </c>
      <c r="J12" s="5">
        <f t="shared" si="1"/>
        <v>70</v>
      </c>
      <c r="K12" s="6">
        <v>23</v>
      </c>
      <c r="L12" s="5">
        <f t="shared" si="2"/>
        <v>57.5</v>
      </c>
      <c r="M12" s="6">
        <v>23</v>
      </c>
      <c r="N12" s="5">
        <f t="shared" si="3"/>
        <v>57.5</v>
      </c>
      <c r="O12" s="6">
        <v>31</v>
      </c>
      <c r="P12" s="5">
        <f t="shared" si="4"/>
        <v>77.5</v>
      </c>
      <c r="Q12" s="6">
        <v>35</v>
      </c>
      <c r="R12" s="5">
        <f t="shared" si="5"/>
        <v>87.5</v>
      </c>
      <c r="S12" s="6">
        <v>36</v>
      </c>
      <c r="T12" s="5">
        <f t="shared" si="6"/>
        <v>90</v>
      </c>
      <c r="U12" s="6">
        <v>36</v>
      </c>
      <c r="V12" s="5">
        <f t="shared" si="7"/>
        <v>90</v>
      </c>
      <c r="W12" s="5">
        <f t="shared" si="12"/>
        <v>29.5</v>
      </c>
      <c r="X12" s="5">
        <f t="shared" si="13"/>
        <v>73.75</v>
      </c>
      <c r="Y12" s="10" t="str">
        <f t="shared" si="8"/>
        <v>Pass</v>
      </c>
      <c r="Z12" s="10">
        <f t="shared" si="9"/>
        <v>0</v>
      </c>
      <c r="AA12" s="10" t="s">
        <v>85</v>
      </c>
      <c r="AB12" s="10">
        <f t="shared" si="10"/>
        <v>7</v>
      </c>
      <c r="AC12" s="10" t="str">
        <f t="shared" si="11"/>
        <v>B</v>
      </c>
    </row>
    <row r="13" spans="1:29" x14ac:dyDescent="0.25">
      <c r="A13" s="3">
        <v>1</v>
      </c>
      <c r="B13" s="3" t="s">
        <v>56</v>
      </c>
      <c r="C13" s="4" t="s">
        <v>57</v>
      </c>
      <c r="D13" s="4" t="s">
        <v>58</v>
      </c>
      <c r="E13" s="4" t="s">
        <v>59</v>
      </c>
      <c r="F13" s="4"/>
      <c r="G13" s="6">
        <v>26</v>
      </c>
      <c r="H13" s="5">
        <f t="shared" si="0"/>
        <v>65</v>
      </c>
      <c r="I13" s="6">
        <v>29</v>
      </c>
      <c r="J13" s="5">
        <f t="shared" si="1"/>
        <v>72.5</v>
      </c>
      <c r="K13" s="6">
        <v>35</v>
      </c>
      <c r="L13" s="5">
        <f t="shared" si="2"/>
        <v>87.5</v>
      </c>
      <c r="M13" s="6">
        <v>19</v>
      </c>
      <c r="N13" s="5">
        <f t="shared" si="3"/>
        <v>47.5</v>
      </c>
      <c r="O13" s="6">
        <v>22</v>
      </c>
      <c r="P13" s="5">
        <f t="shared" si="4"/>
        <v>55</v>
      </c>
      <c r="Q13" s="6">
        <v>35</v>
      </c>
      <c r="R13" s="5">
        <f t="shared" si="5"/>
        <v>87.5</v>
      </c>
      <c r="S13" s="6">
        <v>38</v>
      </c>
      <c r="T13" s="5">
        <f t="shared" si="6"/>
        <v>95</v>
      </c>
      <c r="U13" s="6">
        <v>34</v>
      </c>
      <c r="V13" s="5">
        <f t="shared" si="7"/>
        <v>85</v>
      </c>
      <c r="W13" s="5">
        <f t="shared" si="12"/>
        <v>29.75</v>
      </c>
      <c r="X13" s="5">
        <f t="shared" si="13"/>
        <v>74.375</v>
      </c>
      <c r="Y13" s="10" t="str">
        <f t="shared" si="8"/>
        <v>Fail</v>
      </c>
      <c r="Z13" s="10">
        <f t="shared" si="9"/>
        <v>1</v>
      </c>
      <c r="AA13" s="10" t="s">
        <v>85</v>
      </c>
      <c r="AB13" s="10">
        <f t="shared" si="10"/>
        <v>7</v>
      </c>
      <c r="AC13" s="10" t="str">
        <f t="shared" si="11"/>
        <v>B</v>
      </c>
    </row>
    <row r="14" spans="1:29" x14ac:dyDescent="0.25">
      <c r="A14" s="3">
        <v>7</v>
      </c>
      <c r="B14" s="3" t="s">
        <v>60</v>
      </c>
      <c r="C14" s="4" t="s">
        <v>61</v>
      </c>
      <c r="D14" s="4" t="s">
        <v>62</v>
      </c>
      <c r="E14" s="4"/>
      <c r="F14" s="4"/>
      <c r="G14" s="6">
        <v>29</v>
      </c>
      <c r="H14" s="5">
        <f t="shared" si="0"/>
        <v>72.5</v>
      </c>
      <c r="I14" s="6">
        <v>33</v>
      </c>
      <c r="J14" s="5">
        <f t="shared" si="1"/>
        <v>82.5</v>
      </c>
      <c r="K14" s="6">
        <v>37</v>
      </c>
      <c r="L14" s="5">
        <f t="shared" si="2"/>
        <v>92.5</v>
      </c>
      <c r="M14" s="6">
        <v>29</v>
      </c>
      <c r="N14" s="5">
        <f t="shared" si="3"/>
        <v>72.5</v>
      </c>
      <c r="O14" s="6">
        <v>20</v>
      </c>
      <c r="P14" s="5">
        <f t="shared" si="4"/>
        <v>50</v>
      </c>
      <c r="Q14" s="6">
        <v>40</v>
      </c>
      <c r="R14" s="5">
        <f t="shared" si="5"/>
        <v>100</v>
      </c>
      <c r="S14" s="6">
        <v>36</v>
      </c>
      <c r="T14" s="5">
        <f t="shared" si="6"/>
        <v>90</v>
      </c>
      <c r="U14" s="6">
        <v>31</v>
      </c>
      <c r="V14" s="5">
        <f t="shared" si="7"/>
        <v>77.5</v>
      </c>
      <c r="W14" s="5">
        <f t="shared" si="12"/>
        <v>31.875</v>
      </c>
      <c r="X14" s="5">
        <f t="shared" si="13"/>
        <v>79.6875</v>
      </c>
      <c r="Y14" s="10" t="str">
        <f t="shared" si="8"/>
        <v>Pass</v>
      </c>
      <c r="Z14" s="10">
        <f t="shared" si="9"/>
        <v>0</v>
      </c>
      <c r="AA14" s="10" t="s">
        <v>85</v>
      </c>
      <c r="AB14" s="10">
        <f t="shared" si="10"/>
        <v>7</v>
      </c>
      <c r="AC14" s="10" t="str">
        <f t="shared" si="11"/>
        <v>B</v>
      </c>
    </row>
    <row r="15" spans="1:29" x14ac:dyDescent="0.25">
      <c r="A15" s="3">
        <v>8</v>
      </c>
      <c r="B15" s="3" t="s">
        <v>63</v>
      </c>
      <c r="C15" s="4" t="s">
        <v>64</v>
      </c>
      <c r="D15" s="4" t="s">
        <v>31</v>
      </c>
      <c r="E15" s="4"/>
      <c r="F15" s="4"/>
      <c r="G15" s="6">
        <v>32</v>
      </c>
      <c r="H15" s="5">
        <f t="shared" si="0"/>
        <v>80</v>
      </c>
      <c r="I15" s="6">
        <v>32</v>
      </c>
      <c r="J15" s="5">
        <f t="shared" si="1"/>
        <v>80</v>
      </c>
      <c r="K15" s="6">
        <v>36</v>
      </c>
      <c r="L15" s="5">
        <f t="shared" si="2"/>
        <v>90</v>
      </c>
      <c r="M15" s="6">
        <v>27</v>
      </c>
      <c r="N15" s="5">
        <f t="shared" si="3"/>
        <v>67.5</v>
      </c>
      <c r="O15" s="6">
        <v>21</v>
      </c>
      <c r="P15" s="5">
        <f t="shared" si="4"/>
        <v>52.5</v>
      </c>
      <c r="Q15" s="6">
        <v>39</v>
      </c>
      <c r="R15" s="5">
        <f t="shared" si="5"/>
        <v>97.5</v>
      </c>
      <c r="S15" s="6">
        <v>37</v>
      </c>
      <c r="T15" s="5">
        <f t="shared" si="6"/>
        <v>92.5</v>
      </c>
      <c r="U15" s="6">
        <v>36</v>
      </c>
      <c r="V15" s="5">
        <f t="shared" si="7"/>
        <v>90</v>
      </c>
      <c r="W15" s="5">
        <f t="shared" si="12"/>
        <v>32.5</v>
      </c>
      <c r="X15" s="5">
        <f t="shared" si="13"/>
        <v>81.25</v>
      </c>
      <c r="Y15" s="10" t="str">
        <f t="shared" si="8"/>
        <v>Pass</v>
      </c>
      <c r="Z15" s="10">
        <f t="shared" si="9"/>
        <v>0</v>
      </c>
      <c r="AA15" s="10" t="s">
        <v>83</v>
      </c>
      <c r="AB15" s="10">
        <f t="shared" si="10"/>
        <v>9</v>
      </c>
      <c r="AC15" s="10" t="str">
        <f t="shared" si="11"/>
        <v>A</v>
      </c>
    </row>
    <row r="16" spans="1:29" x14ac:dyDescent="0.25">
      <c r="A16" s="3">
        <v>12</v>
      </c>
      <c r="B16" s="3" t="s">
        <v>65</v>
      </c>
      <c r="C16" s="4" t="s">
        <v>66</v>
      </c>
      <c r="D16" s="4" t="s">
        <v>67</v>
      </c>
      <c r="E16" s="4" t="s">
        <v>27</v>
      </c>
      <c r="F16" s="4"/>
      <c r="G16" s="6">
        <v>35</v>
      </c>
      <c r="H16" s="5">
        <f t="shared" si="0"/>
        <v>87.5</v>
      </c>
      <c r="I16" s="6">
        <v>35</v>
      </c>
      <c r="J16" s="5">
        <f t="shared" si="1"/>
        <v>87.5</v>
      </c>
      <c r="K16" s="6">
        <v>36</v>
      </c>
      <c r="L16" s="5">
        <f t="shared" si="2"/>
        <v>90</v>
      </c>
      <c r="M16" s="6">
        <v>34</v>
      </c>
      <c r="N16" s="5">
        <f t="shared" si="3"/>
        <v>85</v>
      </c>
      <c r="O16" s="6">
        <v>33</v>
      </c>
      <c r="P16" s="5">
        <f t="shared" si="4"/>
        <v>82.5</v>
      </c>
      <c r="Q16" s="6">
        <v>36</v>
      </c>
      <c r="R16" s="5">
        <f t="shared" si="5"/>
        <v>90</v>
      </c>
      <c r="S16" s="6">
        <v>40</v>
      </c>
      <c r="T16" s="5">
        <f t="shared" si="6"/>
        <v>100</v>
      </c>
      <c r="U16" s="6">
        <v>35</v>
      </c>
      <c r="V16" s="5">
        <f t="shared" si="7"/>
        <v>87.5</v>
      </c>
      <c r="W16" s="5">
        <f t="shared" si="12"/>
        <v>35.5</v>
      </c>
      <c r="X16" s="5">
        <f t="shared" si="13"/>
        <v>88.75</v>
      </c>
      <c r="Y16" s="10" t="str">
        <f t="shared" si="8"/>
        <v>Pass</v>
      </c>
      <c r="Z16" s="10">
        <f t="shared" si="9"/>
        <v>0</v>
      </c>
      <c r="AA16" s="10" t="s">
        <v>83</v>
      </c>
      <c r="AB16" s="10">
        <f t="shared" si="10"/>
        <v>9</v>
      </c>
      <c r="AC16" s="10" t="str">
        <f t="shared" si="11"/>
        <v>A</v>
      </c>
    </row>
    <row r="17" spans="1:29" x14ac:dyDescent="0.25">
      <c r="A17" s="3">
        <v>14</v>
      </c>
      <c r="B17" s="3" t="s">
        <v>68</v>
      </c>
      <c r="C17" s="4" t="s">
        <v>69</v>
      </c>
      <c r="D17" s="4" t="s">
        <v>70</v>
      </c>
      <c r="E17" s="4"/>
      <c r="F17" s="4"/>
      <c r="G17" s="6">
        <v>35</v>
      </c>
      <c r="H17" s="5">
        <f t="shared" si="0"/>
        <v>87.5</v>
      </c>
      <c r="I17" s="6">
        <v>40</v>
      </c>
      <c r="J17" s="5">
        <f t="shared" si="1"/>
        <v>100</v>
      </c>
      <c r="K17" s="6">
        <v>35</v>
      </c>
      <c r="L17" s="5">
        <f t="shared" si="2"/>
        <v>87.5</v>
      </c>
      <c r="M17" s="6">
        <v>34</v>
      </c>
      <c r="N17" s="5">
        <f t="shared" si="3"/>
        <v>85</v>
      </c>
      <c r="O17" s="6">
        <v>34</v>
      </c>
      <c r="P17" s="5">
        <f t="shared" si="4"/>
        <v>85</v>
      </c>
      <c r="Q17" s="6">
        <v>40</v>
      </c>
      <c r="R17" s="5">
        <f t="shared" si="5"/>
        <v>100</v>
      </c>
      <c r="S17" s="6">
        <v>40</v>
      </c>
      <c r="T17" s="5">
        <f t="shared" si="6"/>
        <v>100</v>
      </c>
      <c r="U17" s="6">
        <v>40</v>
      </c>
      <c r="V17" s="5">
        <f t="shared" si="7"/>
        <v>100</v>
      </c>
      <c r="W17" s="5">
        <f t="shared" si="12"/>
        <v>37.25</v>
      </c>
      <c r="X17" s="5">
        <f t="shared" si="13"/>
        <v>93.125</v>
      </c>
      <c r="Y17" s="10" t="str">
        <f t="shared" si="8"/>
        <v>Pass</v>
      </c>
      <c r="Z17" s="10">
        <f t="shared" si="9"/>
        <v>0</v>
      </c>
      <c r="AA17" s="10" t="s">
        <v>80</v>
      </c>
      <c r="AB17" s="10">
        <f t="shared" si="10"/>
        <v>10</v>
      </c>
      <c r="AC17" s="10" t="str">
        <f t="shared" si="11"/>
        <v>S</v>
      </c>
    </row>
    <row r="19" spans="1:29" x14ac:dyDescent="0.25">
      <c r="A19" t="s">
        <v>71</v>
      </c>
    </row>
    <row r="20" spans="1:29" x14ac:dyDescent="0.25">
      <c r="A20" t="s">
        <v>72</v>
      </c>
      <c r="I20" s="7"/>
      <c r="J20" s="16" t="s">
        <v>102</v>
      </c>
      <c r="K20" s="16" t="s">
        <v>104</v>
      </c>
      <c r="L20" s="16" t="s">
        <v>103</v>
      </c>
    </row>
    <row r="21" spans="1:29" x14ac:dyDescent="0.25">
      <c r="A21" t="s">
        <v>73</v>
      </c>
      <c r="I21" s="8"/>
      <c r="J21" s="15">
        <f>COUNT(A4:A17)</f>
        <v>14</v>
      </c>
      <c r="K21" s="15">
        <f>COUNTIF(Y4:Y17, "=Pass")</f>
        <v>7</v>
      </c>
      <c r="L21" s="15">
        <f>COUNTIF(Y4:ZY17, "=Fail")</f>
        <v>7</v>
      </c>
    </row>
    <row r="22" spans="1:29" x14ac:dyDescent="0.25">
      <c r="A22" t="s">
        <v>74</v>
      </c>
    </row>
    <row r="23" spans="1:29" x14ac:dyDescent="0.25">
      <c r="A23" t="s">
        <v>75</v>
      </c>
      <c r="O23" s="9" t="s">
        <v>76</v>
      </c>
      <c r="P23" s="9"/>
      <c r="Q23" s="9" t="s">
        <v>77</v>
      </c>
      <c r="R23" s="9"/>
      <c r="S23" s="9" t="s">
        <v>78</v>
      </c>
      <c r="T23" s="9"/>
    </row>
    <row r="24" spans="1:29" x14ac:dyDescent="0.25">
      <c r="A24" t="s">
        <v>79</v>
      </c>
      <c r="O24" s="6" t="s">
        <v>80</v>
      </c>
      <c r="P24" s="6"/>
      <c r="Q24" s="6" t="s">
        <v>81</v>
      </c>
      <c r="R24" s="6"/>
      <c r="S24" s="6">
        <v>10</v>
      </c>
      <c r="T24" s="6"/>
    </row>
    <row r="25" spans="1:29" x14ac:dyDescent="0.25">
      <c r="A25" t="s">
        <v>82</v>
      </c>
      <c r="O25" s="6" t="s">
        <v>83</v>
      </c>
      <c r="P25" s="6"/>
      <c r="Q25" s="6" t="s">
        <v>59</v>
      </c>
      <c r="R25" s="6"/>
      <c r="S25" s="6">
        <v>9</v>
      </c>
      <c r="T25" s="6"/>
    </row>
    <row r="26" spans="1:29" x14ac:dyDescent="0.25">
      <c r="A26" t="s">
        <v>84</v>
      </c>
      <c r="O26" s="6" t="s">
        <v>85</v>
      </c>
      <c r="P26" s="6"/>
      <c r="Q26" s="6" t="s">
        <v>31</v>
      </c>
      <c r="R26" s="6"/>
      <c r="S26" s="6">
        <v>7</v>
      </c>
      <c r="T26" s="6"/>
    </row>
    <row r="27" spans="1:29" x14ac:dyDescent="0.25">
      <c r="A27" t="s">
        <v>86</v>
      </c>
      <c r="O27" s="6" t="s">
        <v>87</v>
      </c>
      <c r="P27" s="6"/>
      <c r="Q27" s="6" t="s">
        <v>88</v>
      </c>
      <c r="R27" s="6"/>
      <c r="S27" s="6">
        <v>6</v>
      </c>
      <c r="T27" s="6"/>
    </row>
    <row r="28" spans="1:29" x14ac:dyDescent="0.25">
      <c r="A28" t="s">
        <v>89</v>
      </c>
      <c r="O28" s="6" t="s">
        <v>90</v>
      </c>
      <c r="P28" s="6"/>
      <c r="Q28" s="6" t="s">
        <v>41</v>
      </c>
      <c r="R28" s="6"/>
      <c r="S28" s="6">
        <v>5</v>
      </c>
      <c r="T28" s="6"/>
    </row>
    <row r="29" spans="1:29" x14ac:dyDescent="0.25">
      <c r="A29" t="s">
        <v>91</v>
      </c>
      <c r="O29" s="6" t="s">
        <v>92</v>
      </c>
      <c r="P29" s="6"/>
      <c r="Q29" s="6" t="s">
        <v>93</v>
      </c>
      <c r="R29" s="6"/>
      <c r="S29" s="6">
        <v>4</v>
      </c>
      <c r="T29" s="6"/>
    </row>
    <row r="30" spans="1:29" x14ac:dyDescent="0.25">
      <c r="A30" t="s">
        <v>94</v>
      </c>
      <c r="O30" s="6" t="s">
        <v>95</v>
      </c>
      <c r="P30" s="6"/>
      <c r="Q30" s="6" t="s">
        <v>96</v>
      </c>
      <c r="R30" s="6"/>
      <c r="S30" s="6">
        <v>0</v>
      </c>
      <c r="T30" s="6"/>
    </row>
    <row r="34" spans="12:13" x14ac:dyDescent="0.25">
      <c r="L34" s="11" t="s">
        <v>101</v>
      </c>
      <c r="M34" s="12">
        <f>COUNTIF(G4:G17, "&gt;20")</f>
        <v>10</v>
      </c>
    </row>
    <row r="35" spans="12:13" ht="45" customHeight="1" x14ac:dyDescent="0.25">
      <c r="L35" s="11"/>
      <c r="M35" s="12"/>
    </row>
  </sheetData>
  <mergeCells count="15">
    <mergeCell ref="AA1:AA3"/>
    <mergeCell ref="AB1:AB3"/>
    <mergeCell ref="AC1:AC3"/>
    <mergeCell ref="F1:F3"/>
    <mergeCell ref="W1:W3"/>
    <mergeCell ref="Y1:Y3"/>
    <mergeCell ref="Z1:Z3"/>
    <mergeCell ref="X1:X3"/>
    <mergeCell ref="L34:L35"/>
    <mergeCell ref="M34:M35"/>
    <mergeCell ref="A1:A3"/>
    <mergeCell ref="B1:B3"/>
    <mergeCell ref="C1:C3"/>
    <mergeCell ref="D1:D3"/>
    <mergeCell ref="E1:E3"/>
  </mergeCells>
  <conditionalFormatting sqref="K4:K17 G4:G17 I4:I17">
    <cfRule type="cellIs" dxfId="23" priority="11" operator="lessThan">
      <formula>20</formula>
    </cfRule>
  </conditionalFormatting>
  <conditionalFormatting sqref="U4:U17 G4:G17 I4:I17 K4:K17 M4:M17 O5:O17 Q5:Q17 S4:S17">
    <cfRule type="cellIs" dxfId="22" priority="12" operator="lessThan">
      <formula>20</formula>
    </cfRule>
  </conditionalFormatting>
  <conditionalFormatting sqref="H4:H17">
    <cfRule type="cellIs" dxfId="21" priority="8" operator="lessThan">
      <formula>50</formula>
    </cfRule>
    <cfRule type="cellIs" dxfId="20" priority="13" operator="lessThan">
      <formula>20</formula>
    </cfRule>
  </conditionalFormatting>
  <conditionalFormatting sqref="H4:H17">
    <cfRule type="cellIs" dxfId="19" priority="14" operator="lessThan">
      <formula>20</formula>
    </cfRule>
  </conditionalFormatting>
  <conditionalFormatting sqref="J4:J17">
    <cfRule type="cellIs" dxfId="18" priority="7" operator="lessThan">
      <formula>50</formula>
    </cfRule>
    <cfRule type="cellIs" dxfId="17" priority="15" operator="lessThan">
      <formula>20</formula>
    </cfRule>
  </conditionalFormatting>
  <conditionalFormatting sqref="J4:J17">
    <cfRule type="cellIs" dxfId="16" priority="16" operator="lessThan">
      <formula>20</formula>
    </cfRule>
  </conditionalFormatting>
  <conditionalFormatting sqref="L4:L17">
    <cfRule type="cellIs" dxfId="15" priority="6" operator="lessThan">
      <formula>50</formula>
    </cfRule>
    <cfRule type="cellIs" dxfId="14" priority="17" operator="lessThan">
      <formula>20</formula>
    </cfRule>
  </conditionalFormatting>
  <conditionalFormatting sqref="L4:L17">
    <cfRule type="cellIs" dxfId="13" priority="18" operator="lessThan">
      <formula>20</formula>
    </cfRule>
  </conditionalFormatting>
  <conditionalFormatting sqref="O4">
    <cfRule type="cellIs" dxfId="12" priority="19" operator="lessThan">
      <formula>20</formula>
    </cfRule>
  </conditionalFormatting>
  <conditionalFormatting sqref="N4:N17">
    <cfRule type="cellIs" dxfId="11" priority="5" operator="lessThan">
      <formula>50</formula>
    </cfRule>
    <cfRule type="cellIs" dxfId="10" priority="20" operator="lessThan">
      <formula>20</formula>
    </cfRule>
  </conditionalFormatting>
  <conditionalFormatting sqref="Q4 P5:P17">
    <cfRule type="cellIs" dxfId="9" priority="21" operator="lessThan">
      <formula>20</formula>
    </cfRule>
  </conditionalFormatting>
  <conditionalFormatting sqref="P4:P17">
    <cfRule type="cellIs" dxfId="8" priority="4" operator="lessThan">
      <formula>50</formula>
    </cfRule>
    <cfRule type="cellIs" dxfId="7" priority="22" operator="lessThan">
      <formula>20</formula>
    </cfRule>
  </conditionalFormatting>
  <conditionalFormatting sqref="R4:R17">
    <cfRule type="cellIs" dxfId="6" priority="3" operator="lessThan">
      <formula>50</formula>
    </cfRule>
    <cfRule type="cellIs" dxfId="5" priority="23" operator="lessThan">
      <formula>20</formula>
    </cfRule>
  </conditionalFormatting>
  <conditionalFormatting sqref="T4:T17">
    <cfRule type="cellIs" dxfId="4" priority="2" operator="lessThan">
      <formula>50</formula>
    </cfRule>
    <cfRule type="cellIs" dxfId="3" priority="24" operator="lessThan">
      <formula>20</formula>
    </cfRule>
  </conditionalFormatting>
  <conditionalFormatting sqref="V4:V17">
    <cfRule type="cellIs" dxfId="2" priority="1" operator="lessThan">
      <formula>50</formula>
    </cfRule>
    <cfRule type="cellIs" dxfId="1" priority="25" operator="lessThan">
      <formula>20</formula>
    </cfRule>
  </conditionalFormatting>
  <conditionalFormatting sqref="G4:V17">
    <cfRule type="cellIs" dxfId="0" priority="9" operator="lessThan">
      <formula>20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Dcc</dc:creator>
  <dc:description/>
  <cp:lastModifiedBy>Rahul C Shekhar</cp:lastModifiedBy>
  <cp:revision>5</cp:revision>
  <dcterms:created xsi:type="dcterms:W3CDTF">2011-07-13T10:10:18Z</dcterms:created>
  <dcterms:modified xsi:type="dcterms:W3CDTF">2018-08-28T18:03:25Z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