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xr:revisionPtr revIDLastSave="0" documentId="8_{AAA3FD5D-F984-47E7-9385-78AA6377B169}" xr6:coauthVersionLast="47" xr6:coauthVersionMax="47" xr10:uidLastSave="{00000000-0000-0000-0000-000000000000}"/>
  <bookViews>
    <workbookView xWindow="240" yWindow="105" windowWidth="14805" windowHeight="8010" firstSheet="5" activeTab="2" xr2:uid="{00000000-000D-0000-FFFF-FFFF00000000}"/>
  </bookViews>
  <sheets>
    <sheet name="installed-capacity-raw" sheetId="1" r:id="rId1"/>
    <sheet name="electricity-generation-raw" sheetId="2" r:id="rId2"/>
    <sheet name="consumption-raw" sheetId="6" r:id="rId3"/>
    <sheet name="T-and-D-loss-raw" sheetId="4" r:id="rId4"/>
    <sheet name="mid-year population" sheetId="5" r:id="rId5"/>
    <sheet name="cleaned-table" sheetId="3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" i="3" l="1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4" i="3"/>
  <c r="Y4" i="3"/>
  <c r="AC4" i="3" s="1"/>
  <c r="AI4" i="3" s="1"/>
  <c r="Y5" i="3"/>
  <c r="AC5" i="3" s="1"/>
  <c r="AI5" i="3" s="1"/>
  <c r="Y6" i="3"/>
  <c r="AC6" i="3" s="1"/>
  <c r="AI6" i="3" s="1"/>
  <c r="Y7" i="3"/>
  <c r="AC7" i="3" s="1"/>
  <c r="AI7" i="3" s="1"/>
  <c r="Y8" i="3"/>
  <c r="AC8" i="3" s="1"/>
  <c r="AI8" i="3" s="1"/>
  <c r="Y9" i="3"/>
  <c r="AC9" i="3" s="1"/>
  <c r="AI9" i="3" s="1"/>
  <c r="Y10" i="3"/>
  <c r="AC10" i="3" s="1"/>
  <c r="AI10" i="3" s="1"/>
  <c r="Y11" i="3"/>
  <c r="AC11" i="3" s="1"/>
  <c r="AI11" i="3" s="1"/>
  <c r="Y12" i="3"/>
  <c r="AC12" i="3" s="1"/>
  <c r="AI12" i="3" s="1"/>
  <c r="Y13" i="3"/>
  <c r="AC13" i="3" s="1"/>
  <c r="AI13" i="3" s="1"/>
  <c r="Y14" i="3"/>
  <c r="AC14" i="3" s="1"/>
  <c r="AI14" i="3" s="1"/>
  <c r="Y15" i="3"/>
  <c r="AC15" i="3" s="1"/>
  <c r="AI15" i="3" s="1"/>
  <c r="Y16" i="3"/>
  <c r="AC16" i="3" s="1"/>
  <c r="AI16" i="3" s="1"/>
  <c r="Y17" i="3"/>
  <c r="AC17" i="3" s="1"/>
  <c r="AI17" i="3" s="1"/>
  <c r="Y18" i="3"/>
  <c r="AC18" i="3" s="1"/>
  <c r="AI18" i="3" s="1"/>
  <c r="C22" i="4"/>
  <c r="K4" i="3"/>
  <c r="L4" i="3"/>
  <c r="M4" i="3"/>
  <c r="N4" i="3"/>
  <c r="O4" i="3"/>
  <c r="P4" i="3"/>
  <c r="K5" i="3"/>
  <c r="L5" i="3"/>
  <c r="M5" i="3"/>
  <c r="N5" i="3"/>
  <c r="O5" i="3"/>
  <c r="P5" i="3"/>
  <c r="K6" i="3"/>
  <c r="L6" i="3"/>
  <c r="M6" i="3"/>
  <c r="N6" i="3"/>
  <c r="O6" i="3"/>
  <c r="P6" i="3"/>
  <c r="K7" i="3"/>
  <c r="L7" i="3"/>
  <c r="M7" i="3"/>
  <c r="N7" i="3"/>
  <c r="O7" i="3"/>
  <c r="P7" i="3"/>
  <c r="K8" i="3"/>
  <c r="L8" i="3"/>
  <c r="M8" i="3"/>
  <c r="N8" i="3"/>
  <c r="O8" i="3"/>
  <c r="P8" i="3"/>
  <c r="K9" i="3"/>
  <c r="L9" i="3"/>
  <c r="M9" i="3"/>
  <c r="N9" i="3"/>
  <c r="O9" i="3"/>
  <c r="P9" i="3"/>
  <c r="K10" i="3"/>
  <c r="L10" i="3"/>
  <c r="M10" i="3"/>
  <c r="N10" i="3"/>
  <c r="O10" i="3"/>
  <c r="P10" i="3"/>
  <c r="K11" i="3"/>
  <c r="L11" i="3"/>
  <c r="M11" i="3"/>
  <c r="N11" i="3"/>
  <c r="O11" i="3"/>
  <c r="P11" i="3"/>
  <c r="K12" i="3"/>
  <c r="L12" i="3"/>
  <c r="M12" i="3"/>
  <c r="N12" i="3"/>
  <c r="O12" i="3"/>
  <c r="P12" i="3"/>
  <c r="K13" i="3"/>
  <c r="L13" i="3"/>
  <c r="M13" i="3"/>
  <c r="N13" i="3"/>
  <c r="O13" i="3"/>
  <c r="P13" i="3"/>
  <c r="K14" i="3"/>
  <c r="L14" i="3"/>
  <c r="M14" i="3"/>
  <c r="N14" i="3"/>
  <c r="O14" i="3"/>
  <c r="P14" i="3"/>
  <c r="K15" i="3"/>
  <c r="L15" i="3"/>
  <c r="M15" i="3"/>
  <c r="N15" i="3"/>
  <c r="O15" i="3"/>
  <c r="P15" i="3"/>
  <c r="K16" i="3"/>
  <c r="L16" i="3"/>
  <c r="M16" i="3"/>
  <c r="N16" i="3"/>
  <c r="O16" i="3"/>
  <c r="P16" i="3"/>
  <c r="K17" i="3"/>
  <c r="L17" i="3"/>
  <c r="M17" i="3"/>
  <c r="N17" i="3"/>
  <c r="O17" i="3"/>
  <c r="P17" i="3"/>
  <c r="K18" i="3"/>
  <c r="L18" i="3"/>
  <c r="M18" i="3"/>
  <c r="N18" i="3"/>
  <c r="O18" i="3"/>
  <c r="P18" i="3"/>
  <c r="Q18" i="3" l="1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</calcChain>
</file>

<file path=xl/sharedStrings.xml><?xml version="1.0" encoding="utf-8"?>
<sst xmlns="http://schemas.openxmlformats.org/spreadsheetml/2006/main" count="157" uniqueCount="59">
  <si>
    <t>(MW)</t>
  </si>
  <si>
    <t>Sr. No.</t>
  </si>
  <si>
    <t>As on</t>
  </si>
  <si>
    <t>Thermal</t>
  </si>
  <si>
    <t>Hydro</t>
  </si>
  <si>
    <t>Nuclear</t>
  </si>
  <si>
    <t>RES</t>
  </si>
  <si>
    <t>Total</t>
  </si>
  <si>
    <t>Coal/Lignite</t>
  </si>
  <si>
    <t>Gas</t>
  </si>
  <si>
    <t>Diesel</t>
  </si>
  <si>
    <t>31.12.47</t>
  </si>
  <si>
    <t>31.12.50</t>
  </si>
  <si>
    <t>31.03.56 (End of 1st Plan)</t>
  </si>
  <si>
    <t>31.03.61 (End of 2nd Plan)</t>
  </si>
  <si>
    <t>31.03.66 (End of 3rd Plan)</t>
  </si>
  <si>
    <t>31.03.69 (End of 3 Annual Plans)</t>
  </si>
  <si>
    <t>31.03.74 (End of 4th Plan)</t>
  </si>
  <si>
    <t>31.03.79 (End of 5th Plan)</t>
  </si>
  <si>
    <t>31.03.80 (End of Annual Plan)</t>
  </si>
  <si>
    <t>31.03.85 (End of 6th Plan)</t>
  </si>
  <si>
    <t>31.03.90 (End of 7th Plan)</t>
  </si>
  <si>
    <t>31.03.92 (End of 2 Annual Plans)</t>
  </si>
  <si>
    <t>31.03.97 (End of 8th Plan)</t>
  </si>
  <si>
    <t>31.03.02 (End of 9th Plan)</t>
  </si>
  <si>
    <t>31.03.07 (End of 10th Plan)</t>
  </si>
  <si>
    <t>31.03.12 (End of 11th Plan)</t>
  </si>
  <si>
    <t>31.03.17 (End of 12th Plan)</t>
  </si>
  <si>
    <t>31.03.2018</t>
  </si>
  <si>
    <t>31.03.2019</t>
  </si>
  <si>
    <t>31.03.2020</t>
  </si>
  <si>
    <t>(GWh)</t>
  </si>
  <si>
    <t>(%)</t>
  </si>
  <si>
    <t>T &amp; D Losses</t>
  </si>
  <si>
    <t>year</t>
  </si>
  <si>
    <t>mid-year population</t>
  </si>
  <si>
    <t>Year</t>
  </si>
  <si>
    <t>Installed Capacity (MW)</t>
  </si>
  <si>
    <t>Annual Ideal Generation (GWh)</t>
  </si>
  <si>
    <t>Annual Actual Electricity Generation (GWh)</t>
  </si>
  <si>
    <t>T &amp; D Losses (%)</t>
  </si>
  <si>
    <t>Annual Electricity Available (GWh)</t>
  </si>
  <si>
    <t>Annual Electricity Consumption (GWh)</t>
  </si>
  <si>
    <t>Previous  Mid-Year Population</t>
  </si>
  <si>
    <t>Annual Electricity Available per capita (kWh)</t>
  </si>
  <si>
    <t>Annual Electricity Consumption per capita (kWh)</t>
  </si>
  <si>
    <t>31.03.1966</t>
  </si>
  <si>
    <t xml:space="preserve">31.03.1969 </t>
  </si>
  <si>
    <t>31.03.1974</t>
  </si>
  <si>
    <t>31.03.1979</t>
  </si>
  <si>
    <t>31.03.1980</t>
  </si>
  <si>
    <t>31.03.1985</t>
  </si>
  <si>
    <t>31.03.1990</t>
  </si>
  <si>
    <t>31.03.1992</t>
  </si>
  <si>
    <t>31.03.1997</t>
  </si>
  <si>
    <t>31.03.2002</t>
  </si>
  <si>
    <t>31.03.2007</t>
  </si>
  <si>
    <t>31.03.2012</t>
  </si>
  <si>
    <t>31.03.2017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</si>
</sst>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164" fontId="0" fillId="0" borderId="2" xfId="0" applyNumberFormat="1" applyBorder="1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/>
  </sheetViews>
  <sheetFormatPr defaultRowHeight="15"/>
  <cols>
    <col min="2" max="2" width="30" bestFit="1" customWidth="1"/>
    <col min="3" max="3" width="11.5703125" bestFit="1" customWidth="1"/>
  </cols>
  <sheetData>
    <row r="1" spans="1:9">
      <c r="D1" s="14"/>
      <c r="E1" s="14"/>
      <c r="I1" t="s">
        <v>0</v>
      </c>
    </row>
    <row r="2" spans="1:9">
      <c r="A2" t="s">
        <v>1</v>
      </c>
      <c r="B2" t="s">
        <v>2</v>
      </c>
      <c r="C2" s="12" t="s">
        <v>3</v>
      </c>
      <c r="D2" s="12"/>
      <c r="E2" s="12"/>
      <c r="F2" t="s">
        <v>4</v>
      </c>
      <c r="G2" t="s">
        <v>5</v>
      </c>
      <c r="H2" t="s">
        <v>6</v>
      </c>
      <c r="I2" t="s">
        <v>7</v>
      </c>
    </row>
    <row r="3" spans="1:9">
      <c r="C3" t="s">
        <v>8</v>
      </c>
      <c r="D3" t="s">
        <v>9</v>
      </c>
      <c r="E3" t="s">
        <v>10</v>
      </c>
    </row>
    <row r="4" spans="1:9">
      <c r="A4">
        <v>1</v>
      </c>
      <c r="B4" t="s">
        <v>11</v>
      </c>
      <c r="C4">
        <v>756</v>
      </c>
      <c r="D4">
        <v>0</v>
      </c>
      <c r="E4">
        <v>98</v>
      </c>
      <c r="F4">
        <v>508</v>
      </c>
      <c r="G4">
        <v>0</v>
      </c>
      <c r="H4">
        <v>0</v>
      </c>
      <c r="I4">
        <v>1362</v>
      </c>
    </row>
    <row r="5" spans="1:9">
      <c r="A5">
        <v>2</v>
      </c>
      <c r="B5" t="s">
        <v>12</v>
      </c>
      <c r="C5">
        <v>1004</v>
      </c>
      <c r="D5">
        <v>0</v>
      </c>
      <c r="E5">
        <v>149</v>
      </c>
      <c r="F5">
        <v>560</v>
      </c>
      <c r="G5">
        <v>0</v>
      </c>
      <c r="H5">
        <v>0</v>
      </c>
      <c r="I5">
        <v>1713</v>
      </c>
    </row>
    <row r="6" spans="1:9">
      <c r="A6">
        <v>3</v>
      </c>
      <c r="B6" t="s">
        <v>13</v>
      </c>
      <c r="C6">
        <v>1597</v>
      </c>
      <c r="D6">
        <v>0</v>
      </c>
      <c r="E6">
        <v>228</v>
      </c>
      <c r="F6">
        <v>1061</v>
      </c>
      <c r="G6">
        <v>0</v>
      </c>
      <c r="H6">
        <v>0</v>
      </c>
      <c r="I6">
        <v>2886</v>
      </c>
    </row>
    <row r="7" spans="1:9">
      <c r="A7">
        <v>4</v>
      </c>
      <c r="B7" t="s">
        <v>14</v>
      </c>
      <c r="C7">
        <v>2436</v>
      </c>
      <c r="D7">
        <v>0</v>
      </c>
      <c r="E7">
        <v>300</v>
      </c>
      <c r="F7">
        <v>1917</v>
      </c>
      <c r="G7">
        <v>0</v>
      </c>
      <c r="H7">
        <v>0</v>
      </c>
      <c r="I7">
        <v>4653</v>
      </c>
    </row>
    <row r="8" spans="1:9">
      <c r="A8">
        <v>5</v>
      </c>
      <c r="B8" t="s">
        <v>15</v>
      </c>
      <c r="C8">
        <v>4417</v>
      </c>
      <c r="D8">
        <v>134</v>
      </c>
      <c r="E8">
        <v>352</v>
      </c>
      <c r="F8">
        <v>4124</v>
      </c>
      <c r="G8">
        <v>0</v>
      </c>
      <c r="H8">
        <v>0</v>
      </c>
      <c r="I8">
        <v>9027</v>
      </c>
    </row>
    <row r="9" spans="1:9">
      <c r="A9">
        <v>6</v>
      </c>
      <c r="B9" t="s">
        <v>16</v>
      </c>
      <c r="C9">
        <v>6640</v>
      </c>
      <c r="D9">
        <v>134</v>
      </c>
      <c r="E9">
        <v>276</v>
      </c>
      <c r="F9">
        <v>5907</v>
      </c>
      <c r="G9">
        <v>0</v>
      </c>
      <c r="H9">
        <v>0</v>
      </c>
      <c r="I9">
        <v>12957</v>
      </c>
    </row>
    <row r="10" spans="1:9">
      <c r="A10">
        <v>7</v>
      </c>
      <c r="B10" t="s">
        <v>17</v>
      </c>
      <c r="C10">
        <v>8652</v>
      </c>
      <c r="D10">
        <v>165</v>
      </c>
      <c r="E10">
        <v>241</v>
      </c>
      <c r="F10">
        <v>6966</v>
      </c>
      <c r="G10">
        <v>640</v>
      </c>
      <c r="H10">
        <v>0</v>
      </c>
      <c r="I10">
        <v>16664</v>
      </c>
    </row>
    <row r="11" spans="1:9">
      <c r="A11">
        <v>8</v>
      </c>
      <c r="B11" t="s">
        <v>18</v>
      </c>
      <c r="C11">
        <v>14875</v>
      </c>
      <c r="D11">
        <v>168</v>
      </c>
      <c r="E11">
        <v>164</v>
      </c>
      <c r="F11">
        <v>10833</v>
      </c>
      <c r="G11">
        <v>640</v>
      </c>
      <c r="H11">
        <v>0</v>
      </c>
      <c r="I11">
        <v>26680</v>
      </c>
    </row>
    <row r="12" spans="1:9">
      <c r="A12">
        <v>9</v>
      </c>
      <c r="B12" t="s">
        <v>19</v>
      </c>
      <c r="C12">
        <v>15991</v>
      </c>
      <c r="D12">
        <v>268</v>
      </c>
      <c r="E12">
        <v>165</v>
      </c>
      <c r="F12">
        <v>11384</v>
      </c>
      <c r="G12">
        <v>640</v>
      </c>
      <c r="H12">
        <v>0</v>
      </c>
      <c r="I12">
        <v>28448</v>
      </c>
    </row>
    <row r="13" spans="1:9">
      <c r="A13">
        <v>10</v>
      </c>
      <c r="B13" t="s">
        <v>20</v>
      </c>
      <c r="C13">
        <v>26311</v>
      </c>
      <c r="D13">
        <v>542</v>
      </c>
      <c r="E13">
        <v>177</v>
      </c>
      <c r="F13">
        <v>14460</v>
      </c>
      <c r="G13">
        <v>1095</v>
      </c>
      <c r="H13">
        <v>0</v>
      </c>
      <c r="I13">
        <v>42585</v>
      </c>
    </row>
    <row r="14" spans="1:9">
      <c r="A14">
        <v>11</v>
      </c>
      <c r="B14" t="s">
        <v>21</v>
      </c>
      <c r="C14">
        <v>41237</v>
      </c>
      <c r="D14">
        <v>2343</v>
      </c>
      <c r="E14">
        <v>165</v>
      </c>
      <c r="F14">
        <v>18308</v>
      </c>
      <c r="G14">
        <v>1565</v>
      </c>
      <c r="H14">
        <v>18</v>
      </c>
      <c r="I14">
        <v>63636</v>
      </c>
    </row>
    <row r="15" spans="1:9">
      <c r="A15">
        <v>12</v>
      </c>
      <c r="B15" t="s">
        <v>22</v>
      </c>
      <c r="C15">
        <v>44791</v>
      </c>
      <c r="D15">
        <v>3095</v>
      </c>
      <c r="E15">
        <v>168</v>
      </c>
      <c r="F15">
        <v>19194</v>
      </c>
      <c r="G15">
        <v>1785</v>
      </c>
      <c r="H15">
        <v>32</v>
      </c>
      <c r="I15">
        <v>69065</v>
      </c>
    </row>
    <row r="16" spans="1:9">
      <c r="A16">
        <v>13</v>
      </c>
      <c r="B16" t="s">
        <v>23</v>
      </c>
      <c r="C16">
        <v>54154</v>
      </c>
      <c r="D16">
        <v>6562</v>
      </c>
      <c r="E16">
        <v>294</v>
      </c>
      <c r="F16">
        <v>21658</v>
      </c>
      <c r="G16">
        <v>2225</v>
      </c>
      <c r="H16">
        <v>902</v>
      </c>
      <c r="I16">
        <v>85795</v>
      </c>
    </row>
    <row r="17" spans="1:9">
      <c r="A17">
        <v>14</v>
      </c>
      <c r="B17" t="s">
        <v>24</v>
      </c>
      <c r="C17">
        <v>62131</v>
      </c>
      <c r="D17">
        <v>11163</v>
      </c>
      <c r="E17">
        <v>1135</v>
      </c>
      <c r="F17">
        <v>26269</v>
      </c>
      <c r="G17">
        <v>2720</v>
      </c>
      <c r="H17">
        <v>1628</v>
      </c>
      <c r="I17">
        <v>105046</v>
      </c>
    </row>
    <row r="18" spans="1:9">
      <c r="A18">
        <v>15</v>
      </c>
      <c r="B18" t="s">
        <v>25</v>
      </c>
      <c r="C18">
        <v>71121</v>
      </c>
      <c r="D18">
        <v>13692</v>
      </c>
      <c r="E18">
        <v>1202</v>
      </c>
      <c r="F18">
        <v>34654</v>
      </c>
      <c r="G18">
        <v>3900</v>
      </c>
      <c r="H18">
        <v>7760</v>
      </c>
      <c r="I18">
        <v>132329</v>
      </c>
    </row>
    <row r="19" spans="1:9">
      <c r="A19">
        <v>16</v>
      </c>
      <c r="B19" t="s">
        <v>26</v>
      </c>
      <c r="C19">
        <v>112022</v>
      </c>
      <c r="D19">
        <v>18381</v>
      </c>
      <c r="E19">
        <v>1200</v>
      </c>
      <c r="F19">
        <v>38990</v>
      </c>
      <c r="G19">
        <v>4780</v>
      </c>
      <c r="H19">
        <v>24504</v>
      </c>
      <c r="I19">
        <v>199877</v>
      </c>
    </row>
    <row r="20" spans="1:9">
      <c r="A20">
        <v>17</v>
      </c>
      <c r="B20" t="s">
        <v>27</v>
      </c>
      <c r="C20">
        <v>192163</v>
      </c>
      <c r="D20">
        <v>25329</v>
      </c>
      <c r="E20">
        <v>838</v>
      </c>
      <c r="F20">
        <v>44478</v>
      </c>
      <c r="G20">
        <v>6780</v>
      </c>
      <c r="H20">
        <v>57244</v>
      </c>
      <c r="I20">
        <v>326833</v>
      </c>
    </row>
    <row r="21" spans="1:9">
      <c r="A21">
        <v>18</v>
      </c>
      <c r="B21" t="s">
        <v>28</v>
      </c>
      <c r="C21">
        <v>197172</v>
      </c>
      <c r="D21">
        <v>24897</v>
      </c>
      <c r="E21">
        <v>838</v>
      </c>
      <c r="F21">
        <v>45293</v>
      </c>
      <c r="G21">
        <v>6780</v>
      </c>
      <c r="H21">
        <v>69022</v>
      </c>
      <c r="I21">
        <v>344002</v>
      </c>
    </row>
    <row r="22" spans="1:9">
      <c r="A22">
        <v>19</v>
      </c>
      <c r="B22" t="s">
        <v>29</v>
      </c>
      <c r="C22">
        <v>200705</v>
      </c>
      <c r="D22">
        <v>24937</v>
      </c>
      <c r="E22">
        <v>638</v>
      </c>
      <c r="F22">
        <v>45399</v>
      </c>
      <c r="G22">
        <v>6780</v>
      </c>
      <c r="H22">
        <v>77642</v>
      </c>
      <c r="I22">
        <v>356100</v>
      </c>
    </row>
    <row r="23" spans="1:9">
      <c r="A23">
        <v>20</v>
      </c>
      <c r="B23" t="s">
        <v>30</v>
      </c>
      <c r="C23">
        <v>205135</v>
      </c>
      <c r="D23">
        <v>24955</v>
      </c>
      <c r="E23">
        <v>510</v>
      </c>
      <c r="F23">
        <v>45699</v>
      </c>
      <c r="G23">
        <v>6780</v>
      </c>
      <c r="H23">
        <v>87028</v>
      </c>
      <c r="I23">
        <v>370106</v>
      </c>
    </row>
  </sheetData>
  <mergeCells count="2">
    <mergeCell ref="D1:E1"/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809AF-F888-46BD-806F-B252035349DF}">
  <dimension ref="A1:I23"/>
  <sheetViews>
    <sheetView workbookViewId="0">
      <selection activeCell="C30" sqref="C30"/>
    </sheetView>
  </sheetViews>
  <sheetFormatPr defaultRowHeight="15"/>
  <cols>
    <col min="2" max="2" width="30" bestFit="1" customWidth="1"/>
    <col min="3" max="3" width="11.5703125" bestFit="1" customWidth="1"/>
  </cols>
  <sheetData>
    <row r="1" spans="1:9">
      <c r="D1" s="14"/>
      <c r="E1" s="14"/>
      <c r="I1" t="s">
        <v>31</v>
      </c>
    </row>
    <row r="2" spans="1:9">
      <c r="A2" t="s">
        <v>1</v>
      </c>
      <c r="B2" t="s">
        <v>2</v>
      </c>
      <c r="C2" s="12" t="s">
        <v>3</v>
      </c>
      <c r="D2" s="12"/>
      <c r="E2" s="12"/>
      <c r="F2" t="s">
        <v>4</v>
      </c>
      <c r="G2" t="s">
        <v>5</v>
      </c>
      <c r="H2" t="s">
        <v>6</v>
      </c>
      <c r="I2" t="s">
        <v>7</v>
      </c>
    </row>
    <row r="3" spans="1:9">
      <c r="C3" t="s">
        <v>8</v>
      </c>
      <c r="D3" t="s">
        <v>9</v>
      </c>
      <c r="E3" t="s">
        <v>10</v>
      </c>
    </row>
    <row r="4" spans="1:9">
      <c r="A4">
        <v>1</v>
      </c>
      <c r="B4" t="s">
        <v>11</v>
      </c>
      <c r="C4">
        <v>1733</v>
      </c>
      <c r="D4">
        <v>0</v>
      </c>
      <c r="E4">
        <v>144</v>
      </c>
      <c r="F4">
        <v>2195</v>
      </c>
      <c r="G4">
        <v>0</v>
      </c>
      <c r="H4">
        <v>0</v>
      </c>
      <c r="I4">
        <v>4073</v>
      </c>
    </row>
    <row r="5" spans="1:9">
      <c r="A5">
        <v>2</v>
      </c>
      <c r="B5" t="s">
        <v>12</v>
      </c>
      <c r="C5">
        <v>2587</v>
      </c>
      <c r="D5">
        <v>0</v>
      </c>
      <c r="E5">
        <v>200</v>
      </c>
      <c r="F5">
        <v>2519</v>
      </c>
      <c r="G5">
        <v>0</v>
      </c>
      <c r="H5">
        <v>0</v>
      </c>
      <c r="I5">
        <v>5106</v>
      </c>
    </row>
    <row r="6" spans="1:9">
      <c r="A6">
        <v>3</v>
      </c>
      <c r="B6" t="s">
        <v>13</v>
      </c>
      <c r="C6">
        <v>5367</v>
      </c>
      <c r="D6">
        <v>0</v>
      </c>
      <c r="E6">
        <v>233</v>
      </c>
      <c r="F6">
        <v>4295</v>
      </c>
      <c r="G6">
        <v>0</v>
      </c>
      <c r="H6">
        <v>0</v>
      </c>
      <c r="I6">
        <v>9662</v>
      </c>
    </row>
    <row r="7" spans="1:9">
      <c r="A7">
        <v>4</v>
      </c>
      <c r="B7" t="s">
        <v>14</v>
      </c>
      <c r="C7">
        <v>9100</v>
      </c>
      <c r="D7">
        <v>0</v>
      </c>
      <c r="E7">
        <v>368</v>
      </c>
      <c r="F7">
        <v>7837</v>
      </c>
      <c r="G7">
        <v>0</v>
      </c>
      <c r="H7">
        <v>0</v>
      </c>
      <c r="I7">
        <v>16937</v>
      </c>
    </row>
    <row r="8" spans="1:9">
      <c r="A8">
        <v>5</v>
      </c>
      <c r="B8" t="s">
        <v>15</v>
      </c>
      <c r="C8">
        <v>17765</v>
      </c>
      <c r="D8">
        <v>69</v>
      </c>
      <c r="E8">
        <v>324</v>
      </c>
      <c r="F8">
        <v>15225</v>
      </c>
      <c r="G8">
        <v>0</v>
      </c>
      <c r="H8">
        <v>0</v>
      </c>
      <c r="I8">
        <v>32990</v>
      </c>
    </row>
    <row r="9" spans="1:9">
      <c r="A9">
        <v>6</v>
      </c>
      <c r="B9" t="s">
        <v>16</v>
      </c>
      <c r="C9">
        <v>26711</v>
      </c>
      <c r="D9">
        <v>124</v>
      </c>
      <c r="E9">
        <v>194</v>
      </c>
      <c r="F9">
        <v>20723</v>
      </c>
      <c r="G9">
        <v>0</v>
      </c>
      <c r="H9">
        <v>0</v>
      </c>
      <c r="I9">
        <v>47434</v>
      </c>
    </row>
    <row r="10" spans="1:9">
      <c r="A10">
        <v>7</v>
      </c>
      <c r="B10" t="s">
        <v>17</v>
      </c>
      <c r="C10">
        <v>34853</v>
      </c>
      <c r="D10">
        <v>343</v>
      </c>
      <c r="E10">
        <v>125</v>
      </c>
      <c r="F10">
        <v>28972</v>
      </c>
      <c r="G10">
        <v>2396</v>
      </c>
      <c r="H10">
        <v>0</v>
      </c>
      <c r="I10">
        <v>66689</v>
      </c>
    </row>
    <row r="11" spans="1:9">
      <c r="A11">
        <v>8</v>
      </c>
      <c r="B11" t="s">
        <v>18</v>
      </c>
      <c r="C11">
        <v>52024</v>
      </c>
      <c r="D11">
        <v>515</v>
      </c>
      <c r="E11">
        <v>55</v>
      </c>
      <c r="F11">
        <v>47159</v>
      </c>
      <c r="G11">
        <v>2770</v>
      </c>
      <c r="H11">
        <v>0</v>
      </c>
      <c r="I11">
        <v>102523</v>
      </c>
    </row>
    <row r="12" spans="1:9">
      <c r="A12">
        <v>9</v>
      </c>
      <c r="B12" t="s">
        <v>19</v>
      </c>
      <c r="C12">
        <v>55720</v>
      </c>
      <c r="D12">
        <v>500</v>
      </c>
      <c r="E12">
        <v>53</v>
      </c>
      <c r="F12">
        <v>45478</v>
      </c>
      <c r="G12">
        <v>2876</v>
      </c>
      <c r="H12">
        <v>0</v>
      </c>
      <c r="I12">
        <v>104627</v>
      </c>
    </row>
    <row r="13" spans="1:9">
      <c r="A13">
        <v>10</v>
      </c>
      <c r="B13" t="s">
        <v>20</v>
      </c>
      <c r="C13">
        <v>96957</v>
      </c>
      <c r="D13">
        <v>1834</v>
      </c>
      <c r="E13">
        <v>45</v>
      </c>
      <c r="F13">
        <v>53948</v>
      </c>
      <c r="G13">
        <v>4075</v>
      </c>
      <c r="H13">
        <v>0</v>
      </c>
      <c r="I13">
        <v>156859</v>
      </c>
    </row>
    <row r="14" spans="1:9">
      <c r="A14">
        <v>11</v>
      </c>
      <c r="B14" t="s">
        <v>21</v>
      </c>
      <c r="C14">
        <v>172643</v>
      </c>
      <c r="D14">
        <v>5962</v>
      </c>
      <c r="E14">
        <v>85</v>
      </c>
      <c r="F14">
        <v>62116</v>
      </c>
      <c r="G14">
        <v>4625</v>
      </c>
      <c r="H14">
        <v>6</v>
      </c>
      <c r="I14">
        <v>245438</v>
      </c>
    </row>
    <row r="15" spans="1:9">
      <c r="A15">
        <v>12</v>
      </c>
      <c r="B15" t="s">
        <v>22</v>
      </c>
      <c r="C15">
        <v>197163</v>
      </c>
      <c r="D15">
        <v>11450</v>
      </c>
      <c r="E15">
        <v>95</v>
      </c>
      <c r="F15">
        <v>72757</v>
      </c>
      <c r="G15">
        <v>5525</v>
      </c>
      <c r="H15">
        <v>38</v>
      </c>
      <c r="I15">
        <v>287029</v>
      </c>
    </row>
    <row r="16" spans="1:9">
      <c r="A16">
        <v>13</v>
      </c>
      <c r="B16" t="s">
        <v>23</v>
      </c>
      <c r="C16">
        <v>289378</v>
      </c>
      <c r="D16">
        <v>26985</v>
      </c>
      <c r="E16">
        <v>679</v>
      </c>
      <c r="F16">
        <v>68901</v>
      </c>
      <c r="G16">
        <v>9071</v>
      </c>
      <c r="H16">
        <v>876</v>
      </c>
      <c r="I16">
        <v>395889</v>
      </c>
    </row>
    <row r="17" spans="1:9">
      <c r="A17">
        <v>14</v>
      </c>
      <c r="B17" t="s">
        <v>24</v>
      </c>
      <c r="C17">
        <v>370884</v>
      </c>
      <c r="D17">
        <v>47099</v>
      </c>
      <c r="E17">
        <v>4317</v>
      </c>
      <c r="F17">
        <v>73579</v>
      </c>
      <c r="G17">
        <v>19475</v>
      </c>
      <c r="H17">
        <v>2085</v>
      </c>
      <c r="I17">
        <v>517439</v>
      </c>
    </row>
    <row r="18" spans="1:9">
      <c r="A18">
        <v>15</v>
      </c>
      <c r="B18" t="s">
        <v>25</v>
      </c>
      <c r="C18">
        <v>461794</v>
      </c>
      <c r="D18">
        <v>64157</v>
      </c>
      <c r="E18">
        <v>2539</v>
      </c>
      <c r="F18">
        <v>113502</v>
      </c>
      <c r="G18">
        <v>18802</v>
      </c>
      <c r="H18">
        <v>9860</v>
      </c>
      <c r="I18">
        <v>670654</v>
      </c>
    </row>
    <row r="19" spans="1:9">
      <c r="A19">
        <v>16</v>
      </c>
      <c r="B19" t="s">
        <v>26</v>
      </c>
      <c r="C19">
        <v>612497</v>
      </c>
      <c r="D19">
        <v>93281</v>
      </c>
      <c r="E19">
        <v>2649</v>
      </c>
      <c r="F19">
        <v>130511</v>
      </c>
      <c r="G19">
        <v>32287</v>
      </c>
      <c r="H19">
        <v>51226</v>
      </c>
      <c r="I19">
        <v>922451</v>
      </c>
    </row>
    <row r="20" spans="1:9">
      <c r="A20">
        <v>17</v>
      </c>
      <c r="B20" t="s">
        <v>27</v>
      </c>
      <c r="C20">
        <v>944022</v>
      </c>
      <c r="D20">
        <v>49094</v>
      </c>
      <c r="E20">
        <v>401</v>
      </c>
      <c r="F20">
        <v>122378</v>
      </c>
      <c r="G20">
        <v>37916</v>
      </c>
      <c r="H20">
        <v>81548</v>
      </c>
      <c r="I20">
        <v>1235358</v>
      </c>
    </row>
    <row r="21" spans="1:9">
      <c r="A21">
        <v>18</v>
      </c>
      <c r="B21" t="s">
        <v>28</v>
      </c>
      <c r="C21">
        <v>986591</v>
      </c>
      <c r="D21">
        <v>50208</v>
      </c>
      <c r="E21">
        <v>348</v>
      </c>
      <c r="F21">
        <v>126123</v>
      </c>
      <c r="G21">
        <v>38346</v>
      </c>
      <c r="H21">
        <v>101839</v>
      </c>
      <c r="I21">
        <v>1303455</v>
      </c>
    </row>
    <row r="22" spans="1:9">
      <c r="A22">
        <v>19</v>
      </c>
      <c r="B22" t="s">
        <v>29</v>
      </c>
      <c r="C22">
        <v>1022265</v>
      </c>
      <c r="D22">
        <v>49834</v>
      </c>
      <c r="E22">
        <v>215</v>
      </c>
      <c r="F22">
        <v>134894</v>
      </c>
      <c r="G22">
        <v>37813</v>
      </c>
      <c r="H22">
        <v>126759</v>
      </c>
      <c r="I22">
        <v>1371779</v>
      </c>
    </row>
    <row r="23" spans="1:9">
      <c r="A23">
        <v>20</v>
      </c>
      <c r="B23" t="s">
        <v>30</v>
      </c>
      <c r="C23">
        <v>994197</v>
      </c>
      <c r="D23">
        <v>48443</v>
      </c>
      <c r="E23">
        <v>199</v>
      </c>
      <c r="F23">
        <v>155769</v>
      </c>
      <c r="G23">
        <v>46472</v>
      </c>
      <c r="H23">
        <v>138337</v>
      </c>
      <c r="I23">
        <v>1383417</v>
      </c>
    </row>
  </sheetData>
  <mergeCells count="2">
    <mergeCell ref="D1:E1"/>
    <mergeCell ref="C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DF1E-1A76-4D23-BF11-96DC5CC3CA06}">
  <dimension ref="A1:C23"/>
  <sheetViews>
    <sheetView tabSelected="1" workbookViewId="0">
      <selection activeCell="C8" sqref="C8"/>
    </sheetView>
  </sheetViews>
  <sheetFormatPr defaultRowHeight="15"/>
  <cols>
    <col min="2" max="2" width="30" bestFit="1" customWidth="1"/>
    <col min="3" max="3" width="13.140625" customWidth="1"/>
  </cols>
  <sheetData>
    <row r="1" spans="1:3">
      <c r="C1" t="s">
        <v>31</v>
      </c>
    </row>
    <row r="2" spans="1:3">
      <c r="A2" t="s">
        <v>1</v>
      </c>
      <c r="B2" t="s">
        <v>2</v>
      </c>
      <c r="C2" t="s">
        <v>7</v>
      </c>
    </row>
    <row r="4" spans="1:3">
      <c r="A4">
        <v>1</v>
      </c>
      <c r="B4" t="s">
        <v>11</v>
      </c>
      <c r="C4">
        <v>4182</v>
      </c>
    </row>
    <row r="5" spans="1:3">
      <c r="A5">
        <v>2</v>
      </c>
      <c r="B5" t="s">
        <v>12</v>
      </c>
      <c r="C5">
        <v>5610</v>
      </c>
    </row>
    <row r="6" spans="1:3">
      <c r="A6">
        <v>3</v>
      </c>
      <c r="B6" t="s">
        <v>13</v>
      </c>
      <c r="C6">
        <v>10150</v>
      </c>
    </row>
    <row r="7" spans="1:3">
      <c r="A7">
        <v>4</v>
      </c>
      <c r="B7" t="s">
        <v>14</v>
      </c>
      <c r="C7">
        <v>16804</v>
      </c>
    </row>
    <row r="8" spans="1:3">
      <c r="A8">
        <v>5</v>
      </c>
      <c r="B8" t="s">
        <v>15</v>
      </c>
      <c r="C8">
        <v>30455</v>
      </c>
    </row>
    <row r="9" spans="1:3">
      <c r="A9">
        <v>6</v>
      </c>
      <c r="B9" t="s">
        <v>16</v>
      </c>
      <c r="C9">
        <v>41392</v>
      </c>
    </row>
    <row r="10" spans="1:3">
      <c r="A10">
        <v>7</v>
      </c>
      <c r="B10" t="s">
        <v>17</v>
      </c>
      <c r="C10">
        <v>55557</v>
      </c>
    </row>
    <row r="11" spans="1:3">
      <c r="A11">
        <v>8</v>
      </c>
      <c r="B11" t="s">
        <v>18</v>
      </c>
      <c r="C11">
        <v>84005</v>
      </c>
    </row>
    <row r="12" spans="1:3">
      <c r="A12">
        <v>9</v>
      </c>
      <c r="B12" t="s">
        <v>19</v>
      </c>
      <c r="C12">
        <v>85334</v>
      </c>
    </row>
    <row r="13" spans="1:3">
      <c r="A13">
        <v>10</v>
      </c>
      <c r="B13" t="s">
        <v>20</v>
      </c>
      <c r="C13">
        <v>124569</v>
      </c>
    </row>
    <row r="14" spans="1:3">
      <c r="A14">
        <v>11</v>
      </c>
      <c r="B14" t="s">
        <v>21</v>
      </c>
      <c r="C14">
        <v>195098</v>
      </c>
    </row>
    <row r="15" spans="1:3">
      <c r="A15">
        <v>12</v>
      </c>
      <c r="B15" t="s">
        <v>22</v>
      </c>
      <c r="C15">
        <v>231201</v>
      </c>
    </row>
    <row r="16" spans="1:3">
      <c r="A16">
        <v>13</v>
      </c>
      <c r="B16" t="s">
        <v>23</v>
      </c>
      <c r="C16">
        <v>315294</v>
      </c>
    </row>
    <row r="17" spans="1:3">
      <c r="A17">
        <v>14</v>
      </c>
      <c r="B17" t="s">
        <v>24</v>
      </c>
      <c r="C17">
        <v>374670</v>
      </c>
    </row>
    <row r="18" spans="1:3">
      <c r="A18">
        <v>15</v>
      </c>
      <c r="B18" t="s">
        <v>25</v>
      </c>
      <c r="C18">
        <v>525672</v>
      </c>
    </row>
    <row r="19" spans="1:3">
      <c r="A19">
        <v>16</v>
      </c>
      <c r="B19" t="s">
        <v>26</v>
      </c>
      <c r="C19">
        <v>785194</v>
      </c>
    </row>
    <row r="20" spans="1:3">
      <c r="A20">
        <v>17</v>
      </c>
      <c r="B20" t="s">
        <v>27</v>
      </c>
      <c r="C20">
        <v>1061183</v>
      </c>
    </row>
    <row r="21" spans="1:3">
      <c r="A21">
        <v>18</v>
      </c>
      <c r="B21" t="s">
        <v>28</v>
      </c>
      <c r="C21">
        <v>1123427</v>
      </c>
    </row>
    <row r="22" spans="1:3">
      <c r="A22">
        <v>19</v>
      </c>
      <c r="B22" t="s">
        <v>29</v>
      </c>
      <c r="C22">
        <v>1209972</v>
      </c>
    </row>
    <row r="23" spans="1:3">
      <c r="A23">
        <v>20</v>
      </c>
      <c r="B23" t="s">
        <v>30</v>
      </c>
      <c r="C23">
        <v>1291494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87E5-4E65-4522-93D9-839467021274}">
  <dimension ref="A1:C22"/>
  <sheetViews>
    <sheetView workbookViewId="0"/>
  </sheetViews>
  <sheetFormatPr defaultRowHeight="15"/>
  <cols>
    <col min="2" max="2" width="30" bestFit="1" customWidth="1"/>
    <col min="3" max="3" width="12" bestFit="1" customWidth="1"/>
  </cols>
  <sheetData>
    <row r="1" spans="1:3">
      <c r="C1" t="s">
        <v>32</v>
      </c>
    </row>
    <row r="2" spans="1:3">
      <c r="A2" t="s">
        <v>1</v>
      </c>
      <c r="B2" t="s">
        <v>2</v>
      </c>
      <c r="C2" t="s">
        <v>33</v>
      </c>
    </row>
    <row r="3" spans="1:3">
      <c r="A3">
        <v>1</v>
      </c>
      <c r="B3" t="s">
        <v>11</v>
      </c>
      <c r="C3">
        <v>14.88</v>
      </c>
    </row>
    <row r="4" spans="1:3">
      <c r="A4">
        <v>2</v>
      </c>
      <c r="B4" t="s">
        <v>12</v>
      </c>
      <c r="C4">
        <v>15.2</v>
      </c>
    </row>
    <row r="5" spans="1:3">
      <c r="A5">
        <v>3</v>
      </c>
      <c r="B5" t="s">
        <v>13</v>
      </c>
      <c r="C5">
        <v>13.8</v>
      </c>
    </row>
    <row r="6" spans="1:3">
      <c r="A6">
        <v>4</v>
      </c>
      <c r="B6" t="s">
        <v>14</v>
      </c>
      <c r="C6">
        <v>15.2</v>
      </c>
    </row>
    <row r="7" spans="1:3">
      <c r="A7">
        <v>5</v>
      </c>
      <c r="B7" t="s">
        <v>15</v>
      </c>
      <c r="C7">
        <v>14.6</v>
      </c>
    </row>
    <row r="8" spans="1:3">
      <c r="A8">
        <v>6</v>
      </c>
      <c r="B8" t="s">
        <v>16</v>
      </c>
      <c r="C8">
        <v>17</v>
      </c>
    </row>
    <row r="9" spans="1:3">
      <c r="A9">
        <v>7</v>
      </c>
      <c r="B9" t="s">
        <v>17</v>
      </c>
      <c r="C9">
        <v>20.46</v>
      </c>
    </row>
    <row r="10" spans="1:3">
      <c r="A10">
        <v>8</v>
      </c>
      <c r="B10" t="s">
        <v>18</v>
      </c>
      <c r="C10">
        <v>20.02</v>
      </c>
    </row>
    <row r="11" spans="1:3">
      <c r="A11">
        <v>9</v>
      </c>
      <c r="B11" t="s">
        <v>19</v>
      </c>
      <c r="C11">
        <v>20.440000000000001</v>
      </c>
    </row>
    <row r="12" spans="1:3">
      <c r="A12">
        <v>10</v>
      </c>
      <c r="B12" t="s">
        <v>20</v>
      </c>
      <c r="C12">
        <v>21.47</v>
      </c>
    </row>
    <row r="13" spans="1:3">
      <c r="A13">
        <v>11</v>
      </c>
      <c r="B13" t="s">
        <v>21</v>
      </c>
      <c r="C13">
        <v>23.28</v>
      </c>
    </row>
    <row r="14" spans="1:3">
      <c r="A14">
        <v>12</v>
      </c>
      <c r="B14" t="s">
        <v>22</v>
      </c>
      <c r="C14">
        <v>22.83</v>
      </c>
    </row>
    <row r="15" spans="1:3">
      <c r="A15">
        <v>13</v>
      </c>
      <c r="B15" t="s">
        <v>23</v>
      </c>
      <c r="C15">
        <v>24.53</v>
      </c>
    </row>
    <row r="16" spans="1:3">
      <c r="A16">
        <v>14</v>
      </c>
      <c r="B16" t="s">
        <v>24</v>
      </c>
      <c r="C16">
        <v>33.979999999999997</v>
      </c>
    </row>
    <row r="17" spans="1:3">
      <c r="A17">
        <v>15</v>
      </c>
      <c r="B17" t="s">
        <v>25</v>
      </c>
      <c r="C17">
        <v>28.65</v>
      </c>
    </row>
    <row r="18" spans="1:3">
      <c r="A18">
        <v>16</v>
      </c>
      <c r="B18" t="s">
        <v>26</v>
      </c>
      <c r="C18">
        <v>23.65</v>
      </c>
    </row>
    <row r="19" spans="1:3">
      <c r="A19">
        <v>17</v>
      </c>
      <c r="B19" t="s">
        <v>27</v>
      </c>
      <c r="C19">
        <v>21.42</v>
      </c>
    </row>
    <row r="20" spans="1:3">
      <c r="A20">
        <v>18</v>
      </c>
      <c r="B20" t="s">
        <v>28</v>
      </c>
      <c r="C20">
        <v>21.04</v>
      </c>
    </row>
    <row r="21" spans="1:3">
      <c r="A21">
        <v>19</v>
      </c>
      <c r="B21" t="s">
        <v>29</v>
      </c>
      <c r="C21">
        <v>20.66</v>
      </c>
    </row>
    <row r="22" spans="1:3">
      <c r="A22">
        <v>20</v>
      </c>
      <c r="B22" t="s">
        <v>30</v>
      </c>
      <c r="C22" t="e">
        <f>NA()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0CDE-7551-490C-84B9-62A97FEB46CF}">
  <dimension ref="A1:B62"/>
  <sheetViews>
    <sheetView workbookViewId="0"/>
  </sheetViews>
  <sheetFormatPr defaultRowHeight="15"/>
  <cols>
    <col min="1" max="1" width="5.140625" bestFit="1" customWidth="1"/>
    <col min="2" max="2" width="18.28515625" bestFit="1" customWidth="1"/>
    <col min="7" max="8" width="11.140625" bestFit="1" customWidth="1"/>
  </cols>
  <sheetData>
    <row r="1" spans="1:2">
      <c r="A1" s="10" t="s">
        <v>34</v>
      </c>
      <c r="B1" s="10" t="s">
        <v>35</v>
      </c>
    </row>
    <row r="2" spans="1:2">
      <c r="A2" s="10">
        <v>1961</v>
      </c>
      <c r="B2" s="10">
        <v>439235000</v>
      </c>
    </row>
    <row r="3" spans="1:2">
      <c r="A3" s="10">
        <v>1962</v>
      </c>
      <c r="B3" s="10">
        <v>449358077</v>
      </c>
    </row>
    <row r="4" spans="1:2">
      <c r="A4" s="10">
        <v>1963</v>
      </c>
      <c r="B4" s="10">
        <v>459745839</v>
      </c>
    </row>
    <row r="5" spans="1:2">
      <c r="A5" s="10">
        <v>1964</v>
      </c>
      <c r="B5" s="10">
        <v>470361733</v>
      </c>
    </row>
    <row r="6" spans="1:2">
      <c r="A6" s="10">
        <v>1965</v>
      </c>
      <c r="B6" s="10">
        <v>481185659</v>
      </c>
    </row>
    <row r="7" spans="1:2">
      <c r="A7" s="10">
        <v>1966</v>
      </c>
      <c r="B7" s="10">
        <v>491941600</v>
      </c>
    </row>
    <row r="8" spans="1:2">
      <c r="A8" s="10">
        <v>1967</v>
      </c>
      <c r="B8" s="10">
        <v>502527385</v>
      </c>
    </row>
    <row r="9" spans="1:2">
      <c r="A9" s="10">
        <v>1968</v>
      </c>
      <c r="B9" s="10">
        <v>513225024</v>
      </c>
    </row>
    <row r="10" spans="1:2">
      <c r="A10" s="10">
        <v>1969</v>
      </c>
      <c r="B10" s="10">
        <v>524356165</v>
      </c>
    </row>
    <row r="11" spans="1:2">
      <c r="A11" s="10">
        <v>1970</v>
      </c>
      <c r="B11" s="10">
        <v>535908556</v>
      </c>
    </row>
    <row r="12" spans="1:2">
      <c r="A12" s="10">
        <v>1971</v>
      </c>
      <c r="B12" s="10">
        <v>547753117</v>
      </c>
    </row>
    <row r="13" spans="1:2">
      <c r="A13" s="10">
        <v>1972</v>
      </c>
      <c r="B13" s="10">
        <v>559896848</v>
      </c>
    </row>
    <row r="14" spans="1:2">
      <c r="A14" s="10">
        <v>1973</v>
      </c>
      <c r="B14" s="10">
        <v>572368164</v>
      </c>
    </row>
    <row r="15" spans="1:2">
      <c r="A15" s="10">
        <v>1974</v>
      </c>
      <c r="B15" s="10">
        <v>585253180</v>
      </c>
    </row>
    <row r="16" spans="1:2">
      <c r="A16" s="10">
        <v>1975</v>
      </c>
      <c r="B16" s="10">
        <v>598469393</v>
      </c>
    </row>
    <row r="17" spans="1:2">
      <c r="A17" s="10">
        <v>1976</v>
      </c>
      <c r="B17" s="10">
        <v>611865875</v>
      </c>
    </row>
    <row r="18" spans="1:2">
      <c r="A18" s="10">
        <v>1977</v>
      </c>
      <c r="B18" s="10">
        <v>625382302</v>
      </c>
    </row>
    <row r="19" spans="1:2">
      <c r="A19" s="10">
        <v>1978</v>
      </c>
      <c r="B19" s="10">
        <v>639193348</v>
      </c>
    </row>
    <row r="20" spans="1:2">
      <c r="A20" s="10">
        <v>1979</v>
      </c>
      <c r="B20" s="10">
        <v>653338282</v>
      </c>
    </row>
    <row r="21" spans="1:2">
      <c r="A21" s="10">
        <v>1980</v>
      </c>
      <c r="B21" s="10">
        <v>667865481</v>
      </c>
    </row>
    <row r="22" spans="1:2">
      <c r="A22" s="10">
        <v>1981</v>
      </c>
      <c r="B22" s="10">
        <v>682967381</v>
      </c>
    </row>
    <row r="23" spans="1:2">
      <c r="A23" s="10">
        <v>1982</v>
      </c>
      <c r="B23" s="10">
        <v>698510988</v>
      </c>
    </row>
    <row r="24" spans="1:2">
      <c r="A24" s="10">
        <v>1983</v>
      </c>
      <c r="B24" s="10">
        <v>714302979</v>
      </c>
    </row>
    <row r="25" spans="1:2">
      <c r="A25" s="10">
        <v>1984</v>
      </c>
      <c r="B25" s="10">
        <v>730436864</v>
      </c>
    </row>
    <row r="26" spans="1:2">
      <c r="A26" s="10">
        <v>1985</v>
      </c>
      <c r="B26" s="10">
        <v>746964861</v>
      </c>
    </row>
    <row r="27" spans="1:2">
      <c r="A27" s="10">
        <v>1986</v>
      </c>
      <c r="B27" s="10">
        <v>763759338</v>
      </c>
    </row>
    <row r="28" spans="1:2">
      <c r="A28" s="10">
        <v>1987</v>
      </c>
      <c r="B28" s="10">
        <v>780831431</v>
      </c>
    </row>
    <row r="29" spans="1:2">
      <c r="A29" s="10">
        <v>1988</v>
      </c>
      <c r="B29" s="10">
        <v>798095193</v>
      </c>
    </row>
    <row r="30" spans="1:2">
      <c r="A30" s="10">
        <v>1989</v>
      </c>
      <c r="B30" s="10">
        <v>815527841</v>
      </c>
    </row>
    <row r="31" spans="1:2">
      <c r="A31" s="10">
        <v>1990</v>
      </c>
      <c r="B31" s="10">
        <v>833218413</v>
      </c>
    </row>
    <row r="32" spans="1:2">
      <c r="A32" s="10">
        <v>1991</v>
      </c>
      <c r="B32" s="10">
        <v>851058790</v>
      </c>
    </row>
    <row r="33" spans="1:2">
      <c r="A33" s="10">
        <v>1992</v>
      </c>
      <c r="B33" s="10">
        <v>868947119</v>
      </c>
    </row>
    <row r="34" spans="1:2">
      <c r="A34" s="10">
        <v>1993</v>
      </c>
      <c r="B34" s="10">
        <v>886972074</v>
      </c>
    </row>
    <row r="35" spans="1:2">
      <c r="A35" s="10">
        <v>1994</v>
      </c>
      <c r="B35" s="10">
        <v>905135820</v>
      </c>
    </row>
    <row r="36" spans="1:2">
      <c r="A36" s="10">
        <v>1995</v>
      </c>
      <c r="B36" s="10">
        <v>923427312</v>
      </c>
    </row>
    <row r="37" spans="1:2">
      <c r="A37" s="10">
        <v>1996</v>
      </c>
      <c r="B37" s="10">
        <v>941820795</v>
      </c>
    </row>
    <row r="38" spans="1:2">
      <c r="A38" s="10">
        <v>1997</v>
      </c>
      <c r="B38" s="10">
        <v>960199820</v>
      </c>
    </row>
    <row r="39" spans="1:2">
      <c r="A39" s="10">
        <v>1998</v>
      </c>
      <c r="B39" s="10">
        <v>978628576</v>
      </c>
    </row>
    <row r="40" spans="1:2">
      <c r="A40" s="10">
        <v>1999</v>
      </c>
      <c r="B40" s="10">
        <v>997100757</v>
      </c>
    </row>
    <row r="41" spans="1:2">
      <c r="A41" s="10">
        <v>2000</v>
      </c>
      <c r="B41" s="10">
        <v>1015540473</v>
      </c>
    </row>
    <row r="42" spans="1:2">
      <c r="A42" s="10">
        <v>2001</v>
      </c>
      <c r="B42" s="10">
        <v>1034045489</v>
      </c>
    </row>
    <row r="43" spans="1:2">
      <c r="A43" s="10">
        <v>2002</v>
      </c>
      <c r="B43" s="10">
        <v>1052745648</v>
      </c>
    </row>
    <row r="44" spans="1:2">
      <c r="A44" s="10">
        <v>2003</v>
      </c>
      <c r="B44" s="10">
        <v>1071450494</v>
      </c>
    </row>
    <row r="45" spans="1:2">
      <c r="A45" s="10">
        <v>2004</v>
      </c>
      <c r="B45" s="10">
        <v>1089925183</v>
      </c>
    </row>
    <row r="46" spans="1:2">
      <c r="A46" s="10">
        <v>2005</v>
      </c>
      <c r="B46" s="10">
        <v>1108157570</v>
      </c>
    </row>
    <row r="47" spans="1:2">
      <c r="A47" s="10">
        <v>2006</v>
      </c>
      <c r="B47" s="10">
        <v>1125933849</v>
      </c>
    </row>
    <row r="48" spans="1:2">
      <c r="A48" s="10">
        <v>2007</v>
      </c>
      <c r="B48" s="10">
        <v>1143096548</v>
      </c>
    </row>
    <row r="49" spans="1:2">
      <c r="A49" s="10">
        <v>2008</v>
      </c>
      <c r="B49" s="10">
        <v>1159858593</v>
      </c>
    </row>
    <row r="50" spans="1:2">
      <c r="A50" s="10">
        <v>2009</v>
      </c>
      <c r="B50" s="10">
        <v>1176356323</v>
      </c>
    </row>
    <row r="51" spans="1:2">
      <c r="A51" s="10">
        <v>2010</v>
      </c>
      <c r="B51" s="10">
        <v>1192721733</v>
      </c>
    </row>
    <row r="52" spans="1:2">
      <c r="A52" s="10">
        <v>2011</v>
      </c>
      <c r="B52" s="10">
        <v>1209152618</v>
      </c>
    </row>
    <row r="53" spans="1:2">
      <c r="A53" s="10">
        <v>2012</v>
      </c>
      <c r="B53" s="10">
        <v>1225616296</v>
      </c>
    </row>
    <row r="54" spans="1:2">
      <c r="A54" s="10">
        <v>2013</v>
      </c>
      <c r="B54" s="10">
        <v>1241943859</v>
      </c>
    </row>
    <row r="55" spans="1:2">
      <c r="A55" s="10">
        <v>2014</v>
      </c>
      <c r="B55" s="10">
        <v>1258058687</v>
      </c>
    </row>
    <row r="56" spans="1:2">
      <c r="A56" s="10">
        <v>2015</v>
      </c>
      <c r="B56" s="10">
        <v>1273663171</v>
      </c>
    </row>
    <row r="57" spans="1:2">
      <c r="A57" s="10">
        <v>2016</v>
      </c>
      <c r="B57" s="10">
        <v>1288791683</v>
      </c>
    </row>
    <row r="58" spans="1:2">
      <c r="A58" s="10">
        <v>2017</v>
      </c>
      <c r="B58" s="10">
        <v>1304064460</v>
      </c>
    </row>
    <row r="59" spans="1:2">
      <c r="A59" s="10">
        <v>2018</v>
      </c>
      <c r="B59" s="10">
        <v>1319134548</v>
      </c>
    </row>
    <row r="60" spans="1:2">
      <c r="A60" s="10">
        <v>2019</v>
      </c>
      <c r="B60" s="10">
        <v>1333480502</v>
      </c>
    </row>
    <row r="61" spans="1:2">
      <c r="A61" s="10">
        <v>2020</v>
      </c>
      <c r="B61" s="10">
        <v>1347152821</v>
      </c>
    </row>
    <row r="62" spans="1:2">
      <c r="A62" s="10">
        <v>2021</v>
      </c>
      <c r="B62" s="10">
        <v>1360021106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A72-DF86-4FF0-9659-76264C5CEE2C}">
  <dimension ref="B2:AK19"/>
  <sheetViews>
    <sheetView workbookViewId="0"/>
  </sheetViews>
  <sheetFormatPr defaultRowHeight="15"/>
  <cols>
    <col min="2" max="2" width="11.42578125" bestFit="1" customWidth="1"/>
    <col min="3" max="3" width="11.42578125" customWidth="1"/>
    <col min="4" max="4" width="11.5703125" bestFit="1" customWidth="1"/>
    <col min="11" max="11" width="12.5703125" bestFit="1" customWidth="1"/>
    <col min="12" max="12" width="11.42578125" bestFit="1" customWidth="1"/>
    <col min="13" max="13" width="10.42578125" bestFit="1" customWidth="1"/>
    <col min="14" max="14" width="11.42578125" bestFit="1" customWidth="1"/>
    <col min="15" max="15" width="10.42578125" bestFit="1" customWidth="1"/>
    <col min="16" max="16" width="11.42578125" bestFit="1" customWidth="1"/>
    <col min="17" max="17" width="12.5703125" bestFit="1" customWidth="1"/>
    <col min="19" max="19" width="11.5703125" bestFit="1" customWidth="1"/>
    <col min="27" max="27" width="15.42578125" bestFit="1" customWidth="1"/>
    <col min="29" max="29" width="35.42578125" bestFit="1" customWidth="1"/>
    <col min="30" max="30" width="9.140625" customWidth="1"/>
    <col min="31" max="31" width="35.42578125" customWidth="1"/>
    <col min="33" max="33" width="28.140625" bestFit="1" customWidth="1"/>
    <col min="35" max="35" width="45" bestFit="1" customWidth="1"/>
    <col min="37" max="37" width="44.5703125" bestFit="1" customWidth="1"/>
  </cols>
  <sheetData>
    <row r="2" spans="2:37">
      <c r="B2" s="13" t="s">
        <v>36</v>
      </c>
      <c r="C2" s="1"/>
      <c r="D2" s="13" t="s">
        <v>37</v>
      </c>
      <c r="E2" s="13"/>
      <c r="F2" s="13"/>
      <c r="G2" s="13"/>
      <c r="H2" s="13"/>
      <c r="I2" s="13"/>
      <c r="J2" s="1"/>
      <c r="K2" s="13" t="s">
        <v>38</v>
      </c>
      <c r="L2" s="13"/>
      <c r="M2" s="13"/>
      <c r="N2" s="13"/>
      <c r="O2" s="13"/>
      <c r="P2" s="13"/>
      <c r="Q2" s="13"/>
      <c r="R2" s="1"/>
      <c r="S2" s="13" t="s">
        <v>39</v>
      </c>
      <c r="T2" s="13"/>
      <c r="U2" s="13"/>
      <c r="V2" s="13"/>
      <c r="W2" s="13"/>
      <c r="X2" s="13"/>
      <c r="Y2" s="13"/>
      <c r="AA2" s="13" t="s">
        <v>40</v>
      </c>
      <c r="AC2" s="13" t="s">
        <v>41</v>
      </c>
      <c r="AD2" s="1"/>
      <c r="AE2" s="13" t="s">
        <v>42</v>
      </c>
      <c r="AG2" s="13" t="s">
        <v>43</v>
      </c>
      <c r="AI2" s="13" t="s">
        <v>44</v>
      </c>
      <c r="AK2" s="13" t="s">
        <v>45</v>
      </c>
    </row>
    <row r="3" spans="2:37">
      <c r="B3" s="13"/>
      <c r="C3" s="1"/>
      <c r="D3" s="2" t="s">
        <v>8</v>
      </c>
      <c r="E3" s="2" t="s">
        <v>9</v>
      </c>
      <c r="F3" s="2" t="s">
        <v>10</v>
      </c>
      <c r="G3" s="2" t="s">
        <v>4</v>
      </c>
      <c r="H3" s="2" t="s">
        <v>5</v>
      </c>
      <c r="I3" s="2" t="s">
        <v>6</v>
      </c>
      <c r="K3" s="2" t="s">
        <v>8</v>
      </c>
      <c r="L3" s="2" t="s">
        <v>9</v>
      </c>
      <c r="M3" s="2" t="s">
        <v>10</v>
      </c>
      <c r="N3" s="2" t="s">
        <v>4</v>
      </c>
      <c r="O3" s="2" t="s">
        <v>5</v>
      </c>
      <c r="P3" s="2" t="s">
        <v>6</v>
      </c>
      <c r="Q3" s="2" t="s">
        <v>7</v>
      </c>
      <c r="S3" s="2" t="s">
        <v>8</v>
      </c>
      <c r="T3" s="2" t="s">
        <v>9</v>
      </c>
      <c r="U3" s="2" t="s">
        <v>10</v>
      </c>
      <c r="V3" s="2" t="s">
        <v>4</v>
      </c>
      <c r="W3" s="2" t="s">
        <v>5</v>
      </c>
      <c r="X3" s="2" t="s">
        <v>6</v>
      </c>
      <c r="Y3" s="2" t="s">
        <v>7</v>
      </c>
      <c r="AA3" s="13"/>
      <c r="AC3" s="13"/>
      <c r="AD3" s="1"/>
      <c r="AE3" s="13"/>
      <c r="AG3" s="13"/>
      <c r="AI3" s="13"/>
      <c r="AK3" s="13"/>
    </row>
    <row r="4" spans="2:37">
      <c r="B4" s="3" t="s">
        <v>46</v>
      </c>
      <c r="C4" s="4"/>
      <c r="D4" s="2">
        <v>4417</v>
      </c>
      <c r="E4" s="2">
        <v>134</v>
      </c>
      <c r="F4" s="2">
        <v>352</v>
      </c>
      <c r="G4" s="2">
        <v>4124</v>
      </c>
      <c r="H4" s="2">
        <v>0</v>
      </c>
      <c r="I4" s="2">
        <v>0</v>
      </c>
      <c r="K4" s="7">
        <f t="shared" ref="K4:K18" si="0">D4*8760*0.001</f>
        <v>38692.92</v>
      </c>
      <c r="L4" s="7">
        <f t="shared" ref="L4:L18" si="1">E4*8760*0.001</f>
        <v>1173.8399999999999</v>
      </c>
      <c r="M4" s="7">
        <f t="shared" ref="M4:M18" si="2">F4*8760*0.001</f>
        <v>3083.52</v>
      </c>
      <c r="N4" s="7">
        <f t="shared" ref="N4:N18" si="3">G4*8760*0.001</f>
        <v>36126.239999999998</v>
      </c>
      <c r="O4" s="7">
        <f t="shared" ref="O4:O18" si="4">H4*8760*0.001</f>
        <v>0</v>
      </c>
      <c r="P4" s="7">
        <f t="shared" ref="P4:P18" si="5">I4*8760*0.001</f>
        <v>0</v>
      </c>
      <c r="Q4" s="7">
        <f t="shared" ref="Q4:Q18" si="6">SUM(K4:P4)</f>
        <v>79076.51999999999</v>
      </c>
      <c r="S4" s="2">
        <v>17765</v>
      </c>
      <c r="T4" s="2">
        <v>69</v>
      </c>
      <c r="U4" s="2">
        <v>324</v>
      </c>
      <c r="V4" s="2">
        <v>15225</v>
      </c>
      <c r="W4" s="2">
        <v>0</v>
      </c>
      <c r="X4" s="2">
        <v>0</v>
      </c>
      <c r="Y4" s="2">
        <f t="shared" ref="Y4:Y18" si="7">SUM(S4:X4)</f>
        <v>33383</v>
      </c>
      <c r="AA4" s="6">
        <v>14.6</v>
      </c>
      <c r="AC4" s="6">
        <f t="shared" ref="AC4:AC18" si="8">Y4 - (Y4*AA4*0.01)</f>
        <v>28509.082000000002</v>
      </c>
      <c r="AD4" s="5"/>
      <c r="AE4" s="2">
        <v>30455</v>
      </c>
      <c r="AG4" s="11">
        <v>481185659</v>
      </c>
      <c r="AI4" s="6">
        <f>(AC4/AG4)*1000000</f>
        <v>59.247572047861055</v>
      </c>
      <c r="AK4" s="6">
        <f>(AE4/AG4)*1000000</f>
        <v>63.291578687718122</v>
      </c>
    </row>
    <row r="5" spans="2:37">
      <c r="B5" s="3" t="s">
        <v>47</v>
      </c>
      <c r="C5" s="4"/>
      <c r="D5" s="2">
        <v>6640</v>
      </c>
      <c r="E5" s="2">
        <v>134</v>
      </c>
      <c r="F5" s="2">
        <v>276</v>
      </c>
      <c r="G5" s="2">
        <v>5907</v>
      </c>
      <c r="H5" s="2">
        <v>0</v>
      </c>
      <c r="I5" s="2">
        <v>0</v>
      </c>
      <c r="K5" s="7">
        <f t="shared" si="0"/>
        <v>58166.400000000001</v>
      </c>
      <c r="L5" s="7">
        <f t="shared" si="1"/>
        <v>1173.8399999999999</v>
      </c>
      <c r="M5" s="7">
        <f t="shared" si="2"/>
        <v>2417.7600000000002</v>
      </c>
      <c r="N5" s="7">
        <f t="shared" si="3"/>
        <v>51745.32</v>
      </c>
      <c r="O5" s="7">
        <f t="shared" si="4"/>
        <v>0</v>
      </c>
      <c r="P5" s="7">
        <f t="shared" si="5"/>
        <v>0</v>
      </c>
      <c r="Q5" s="7">
        <f t="shared" si="6"/>
        <v>113503.32</v>
      </c>
      <c r="S5" s="2">
        <v>26711</v>
      </c>
      <c r="T5" s="2">
        <v>124</v>
      </c>
      <c r="U5" s="2">
        <v>194</v>
      </c>
      <c r="V5" s="2">
        <v>20723</v>
      </c>
      <c r="W5" s="2">
        <v>0</v>
      </c>
      <c r="X5" s="2">
        <v>0</v>
      </c>
      <c r="Y5" s="2">
        <f t="shared" si="7"/>
        <v>47752</v>
      </c>
      <c r="AA5" s="6">
        <v>17</v>
      </c>
      <c r="AC5" s="6">
        <f t="shared" si="8"/>
        <v>39634.160000000003</v>
      </c>
      <c r="AD5" s="5"/>
      <c r="AE5" s="2">
        <v>41392</v>
      </c>
      <c r="AG5" s="11">
        <v>513225024</v>
      </c>
      <c r="AI5" s="6">
        <f>(AC5/AG5)*1000000</f>
        <v>77.225696617630248</v>
      </c>
      <c r="AK5" s="6">
        <f t="shared" ref="AK5:AK18" si="9">(AE5/AG5)*1000000</f>
        <v>80.6507829205148</v>
      </c>
    </row>
    <row r="6" spans="2:37">
      <c r="B6" s="3" t="s">
        <v>48</v>
      </c>
      <c r="C6" s="4"/>
      <c r="D6" s="2">
        <v>8652</v>
      </c>
      <c r="E6" s="2">
        <v>165</v>
      </c>
      <c r="F6" s="2">
        <v>241</v>
      </c>
      <c r="G6" s="2">
        <v>6966</v>
      </c>
      <c r="H6" s="2">
        <v>640</v>
      </c>
      <c r="I6" s="2">
        <v>0</v>
      </c>
      <c r="K6" s="7">
        <f t="shared" si="0"/>
        <v>75791.520000000004</v>
      </c>
      <c r="L6" s="7">
        <f t="shared" si="1"/>
        <v>1445.4</v>
      </c>
      <c r="M6" s="7">
        <f t="shared" si="2"/>
        <v>2111.16</v>
      </c>
      <c r="N6" s="7">
        <f t="shared" si="3"/>
        <v>61022.16</v>
      </c>
      <c r="O6" s="7">
        <f t="shared" si="4"/>
        <v>5606.4000000000005</v>
      </c>
      <c r="P6" s="7">
        <f t="shared" si="5"/>
        <v>0</v>
      </c>
      <c r="Q6" s="7">
        <f t="shared" si="6"/>
        <v>145976.63999999998</v>
      </c>
      <c r="S6" s="2">
        <v>34853</v>
      </c>
      <c r="T6" s="2">
        <v>343</v>
      </c>
      <c r="U6" s="2">
        <v>125</v>
      </c>
      <c r="V6" s="2">
        <v>28972</v>
      </c>
      <c r="W6" s="2">
        <v>2396</v>
      </c>
      <c r="X6" s="2">
        <v>0</v>
      </c>
      <c r="Y6" s="2">
        <f t="shared" si="7"/>
        <v>66689</v>
      </c>
      <c r="AA6" s="6">
        <v>20.46</v>
      </c>
      <c r="AC6" s="6">
        <f t="shared" si="8"/>
        <v>53044.4306</v>
      </c>
      <c r="AD6" s="5"/>
      <c r="AE6" s="2">
        <v>55557</v>
      </c>
      <c r="AG6" s="11">
        <v>572368164</v>
      </c>
      <c r="AI6" s="6">
        <f>(AC6/AG6)*1000000</f>
        <v>92.675368646114975</v>
      </c>
      <c r="AK6" s="6">
        <f t="shared" si="9"/>
        <v>97.065147040568107</v>
      </c>
    </row>
    <row r="7" spans="2:37">
      <c r="B7" s="3" t="s">
        <v>49</v>
      </c>
      <c r="C7" s="4"/>
      <c r="D7" s="2">
        <v>14875</v>
      </c>
      <c r="E7" s="2">
        <v>168</v>
      </c>
      <c r="F7" s="2">
        <v>164</v>
      </c>
      <c r="G7" s="2">
        <v>10833</v>
      </c>
      <c r="H7" s="2">
        <v>640</v>
      </c>
      <c r="I7" s="2">
        <v>0</v>
      </c>
      <c r="K7" s="7">
        <f t="shared" si="0"/>
        <v>130305</v>
      </c>
      <c r="L7" s="7">
        <f t="shared" si="1"/>
        <v>1471.68</v>
      </c>
      <c r="M7" s="7">
        <f t="shared" si="2"/>
        <v>1436.64</v>
      </c>
      <c r="N7" s="7">
        <f t="shared" si="3"/>
        <v>94897.08</v>
      </c>
      <c r="O7" s="7">
        <f t="shared" si="4"/>
        <v>5606.4000000000005</v>
      </c>
      <c r="P7" s="7">
        <f t="shared" si="5"/>
        <v>0</v>
      </c>
      <c r="Q7" s="7">
        <f t="shared" si="6"/>
        <v>233716.80000000002</v>
      </c>
      <c r="S7" s="2">
        <v>52024</v>
      </c>
      <c r="T7" s="2">
        <v>515</v>
      </c>
      <c r="U7" s="2">
        <v>55</v>
      </c>
      <c r="V7" s="2">
        <v>47159</v>
      </c>
      <c r="W7" s="2">
        <v>2770</v>
      </c>
      <c r="X7" s="2">
        <v>0</v>
      </c>
      <c r="Y7" s="2">
        <f t="shared" si="7"/>
        <v>102523</v>
      </c>
      <c r="AA7" s="6">
        <v>20.02</v>
      </c>
      <c r="AC7" s="6">
        <f t="shared" si="8"/>
        <v>81997.895400000009</v>
      </c>
      <c r="AD7" s="5"/>
      <c r="AE7" s="2">
        <v>84005</v>
      </c>
      <c r="AG7" s="11">
        <v>639193348</v>
      </c>
      <c r="AI7" s="6">
        <f>(AC7/AG7)*1000000</f>
        <v>128.28339915702628</v>
      </c>
      <c r="AK7" s="6">
        <f t="shared" si="9"/>
        <v>131.4234578048206</v>
      </c>
    </row>
    <row r="8" spans="2:37">
      <c r="B8" s="3" t="s">
        <v>50</v>
      </c>
      <c r="C8" s="4"/>
      <c r="D8" s="2">
        <v>15991</v>
      </c>
      <c r="E8" s="2">
        <v>268</v>
      </c>
      <c r="F8" s="2">
        <v>165</v>
      </c>
      <c r="G8" s="2">
        <v>11384</v>
      </c>
      <c r="H8" s="2">
        <v>640</v>
      </c>
      <c r="I8" s="2">
        <v>0</v>
      </c>
      <c r="K8" s="7">
        <f t="shared" si="0"/>
        <v>140081.16</v>
      </c>
      <c r="L8" s="7">
        <f t="shared" si="1"/>
        <v>2347.6799999999998</v>
      </c>
      <c r="M8" s="7">
        <f t="shared" si="2"/>
        <v>1445.4</v>
      </c>
      <c r="N8" s="7">
        <f t="shared" si="3"/>
        <v>99723.839999999997</v>
      </c>
      <c r="O8" s="7">
        <f t="shared" si="4"/>
        <v>5606.4000000000005</v>
      </c>
      <c r="P8" s="7">
        <f t="shared" si="5"/>
        <v>0</v>
      </c>
      <c r="Q8" s="7">
        <f t="shared" si="6"/>
        <v>249204.47999999998</v>
      </c>
      <c r="S8" s="2">
        <v>55720</v>
      </c>
      <c r="T8" s="2">
        <v>500</v>
      </c>
      <c r="U8" s="2">
        <v>53</v>
      </c>
      <c r="V8" s="2">
        <v>45478</v>
      </c>
      <c r="W8" s="2">
        <v>2876</v>
      </c>
      <c r="X8" s="2">
        <v>0</v>
      </c>
      <c r="Y8" s="2">
        <f t="shared" si="7"/>
        <v>104627</v>
      </c>
      <c r="AA8" s="6">
        <v>20.440000000000001</v>
      </c>
      <c r="AC8" s="6">
        <f t="shared" si="8"/>
        <v>83241.241199999989</v>
      </c>
      <c r="AD8" s="5"/>
      <c r="AE8" s="2">
        <v>85334</v>
      </c>
      <c r="AG8" s="11">
        <v>653338282</v>
      </c>
      <c r="AI8" s="6">
        <f>(AC8/AG8)*1000000</f>
        <v>127.40909800231174</v>
      </c>
      <c r="AK8" s="6">
        <f t="shared" si="9"/>
        <v>130.6122759847708</v>
      </c>
    </row>
    <row r="9" spans="2:37">
      <c r="B9" s="3" t="s">
        <v>51</v>
      </c>
      <c r="C9" s="4"/>
      <c r="D9" s="2">
        <v>26311</v>
      </c>
      <c r="E9" s="2">
        <v>542</v>
      </c>
      <c r="F9" s="2">
        <v>177</v>
      </c>
      <c r="G9" s="2">
        <v>14460</v>
      </c>
      <c r="H9" s="2">
        <v>1095</v>
      </c>
      <c r="I9" s="2">
        <v>0</v>
      </c>
      <c r="K9" s="7">
        <f t="shared" si="0"/>
        <v>230484.36000000002</v>
      </c>
      <c r="L9" s="7">
        <f t="shared" si="1"/>
        <v>4747.92</v>
      </c>
      <c r="M9" s="7">
        <f t="shared" si="2"/>
        <v>1550.52</v>
      </c>
      <c r="N9" s="7">
        <f t="shared" si="3"/>
        <v>126669.6</v>
      </c>
      <c r="O9" s="7">
        <f t="shared" si="4"/>
        <v>9592.2000000000007</v>
      </c>
      <c r="P9" s="7">
        <f t="shared" si="5"/>
        <v>0</v>
      </c>
      <c r="Q9" s="7">
        <f t="shared" si="6"/>
        <v>373044.60000000003</v>
      </c>
      <c r="S9" s="2">
        <v>96957</v>
      </c>
      <c r="T9" s="2">
        <v>1834</v>
      </c>
      <c r="U9" s="2">
        <v>45</v>
      </c>
      <c r="V9" s="2">
        <v>53948</v>
      </c>
      <c r="W9" s="2">
        <v>4075</v>
      </c>
      <c r="X9" s="2">
        <v>0</v>
      </c>
      <c r="Y9" s="2">
        <f t="shared" si="7"/>
        <v>156859</v>
      </c>
      <c r="AA9" s="6">
        <v>21.47</v>
      </c>
      <c r="AC9" s="6">
        <f t="shared" si="8"/>
        <v>123181.37270000001</v>
      </c>
      <c r="AD9" s="5"/>
      <c r="AE9" s="2">
        <v>124569</v>
      </c>
      <c r="AG9" s="11">
        <v>730436864</v>
      </c>
      <c r="AI9" s="6">
        <f>(AC9/AG9)*1000000</f>
        <v>168.64068446030677</v>
      </c>
      <c r="AK9" s="6">
        <f t="shared" si="9"/>
        <v>170.54040689819291</v>
      </c>
    </row>
    <row r="10" spans="2:37">
      <c r="B10" s="3" t="s">
        <v>52</v>
      </c>
      <c r="C10" s="4"/>
      <c r="D10" s="2">
        <v>41237</v>
      </c>
      <c r="E10" s="2">
        <v>2343</v>
      </c>
      <c r="F10" s="2">
        <v>165</v>
      </c>
      <c r="G10" s="2">
        <v>18308</v>
      </c>
      <c r="H10" s="2">
        <v>1565</v>
      </c>
      <c r="I10" s="2">
        <v>18</v>
      </c>
      <c r="K10" s="7">
        <f t="shared" si="0"/>
        <v>361236.12</v>
      </c>
      <c r="L10" s="7">
        <f t="shared" si="1"/>
        <v>20524.68</v>
      </c>
      <c r="M10" s="7">
        <f t="shared" si="2"/>
        <v>1445.4</v>
      </c>
      <c r="N10" s="7">
        <f t="shared" si="3"/>
        <v>160378.08000000002</v>
      </c>
      <c r="O10" s="7">
        <f t="shared" si="4"/>
        <v>13709.4</v>
      </c>
      <c r="P10" s="7">
        <f t="shared" si="5"/>
        <v>157.68</v>
      </c>
      <c r="Q10" s="7">
        <f t="shared" si="6"/>
        <v>557451.3600000001</v>
      </c>
      <c r="S10" s="2">
        <v>172643</v>
      </c>
      <c r="T10" s="2">
        <v>5962</v>
      </c>
      <c r="U10" s="2">
        <v>85</v>
      </c>
      <c r="V10" s="2">
        <v>62116</v>
      </c>
      <c r="W10" s="2">
        <v>4625</v>
      </c>
      <c r="X10" s="2">
        <v>6</v>
      </c>
      <c r="Y10" s="2">
        <f t="shared" si="7"/>
        <v>245437</v>
      </c>
      <c r="AA10" s="6">
        <v>23.28</v>
      </c>
      <c r="AC10" s="6">
        <f t="shared" si="8"/>
        <v>188299.26639999999</v>
      </c>
      <c r="AD10" s="5"/>
      <c r="AE10" s="2">
        <v>195098</v>
      </c>
      <c r="AG10" s="11">
        <v>815527841</v>
      </c>
      <c r="AI10" s="6">
        <f>(AC10/AG10)*1000000</f>
        <v>230.89250536083171</v>
      </c>
      <c r="AK10" s="6">
        <f t="shared" si="9"/>
        <v>239.22911051175259</v>
      </c>
    </row>
    <row r="11" spans="2:37">
      <c r="B11" s="3" t="s">
        <v>53</v>
      </c>
      <c r="C11" s="4"/>
      <c r="D11" s="2">
        <v>44791</v>
      </c>
      <c r="E11" s="2">
        <v>3095</v>
      </c>
      <c r="F11" s="2">
        <v>168</v>
      </c>
      <c r="G11" s="2">
        <v>19194</v>
      </c>
      <c r="H11" s="2">
        <v>1785</v>
      </c>
      <c r="I11" s="2">
        <v>32</v>
      </c>
      <c r="K11" s="7">
        <f t="shared" si="0"/>
        <v>392369.16000000003</v>
      </c>
      <c r="L11" s="7">
        <f t="shared" si="1"/>
        <v>27112.2</v>
      </c>
      <c r="M11" s="7">
        <f t="shared" si="2"/>
        <v>1471.68</v>
      </c>
      <c r="N11" s="7">
        <f t="shared" si="3"/>
        <v>168139.44</v>
      </c>
      <c r="O11" s="7">
        <f t="shared" si="4"/>
        <v>15636.6</v>
      </c>
      <c r="P11" s="7">
        <f t="shared" si="5"/>
        <v>280.32</v>
      </c>
      <c r="Q11" s="7">
        <f t="shared" si="6"/>
        <v>605009.39999999991</v>
      </c>
      <c r="S11" s="2">
        <v>197163</v>
      </c>
      <c r="T11" s="2">
        <v>11450</v>
      </c>
      <c r="U11" s="2">
        <v>95</v>
      </c>
      <c r="V11" s="2">
        <v>72757</v>
      </c>
      <c r="W11" s="2">
        <v>5525</v>
      </c>
      <c r="X11" s="2">
        <v>38</v>
      </c>
      <c r="Y11" s="2">
        <f t="shared" si="7"/>
        <v>287028</v>
      </c>
      <c r="AA11" s="6">
        <v>22.83</v>
      </c>
      <c r="AC11" s="6">
        <f t="shared" si="8"/>
        <v>221499.50760000001</v>
      </c>
      <c r="AD11" s="5"/>
      <c r="AE11" s="2">
        <v>231201</v>
      </c>
      <c r="AG11" s="11">
        <v>851058790</v>
      </c>
      <c r="AI11" s="6">
        <f>(AC11/AG11)*1000000</f>
        <v>260.2634626451599</v>
      </c>
      <c r="AK11" s="6">
        <f t="shared" si="9"/>
        <v>271.66278371908953</v>
      </c>
    </row>
    <row r="12" spans="2:37">
      <c r="B12" s="3" t="s">
        <v>54</v>
      </c>
      <c r="C12" s="4"/>
      <c r="D12" s="2">
        <v>54154</v>
      </c>
      <c r="E12" s="2">
        <v>6562</v>
      </c>
      <c r="F12" s="2">
        <v>294</v>
      </c>
      <c r="G12" s="2">
        <v>21658</v>
      </c>
      <c r="H12" s="2">
        <v>2225</v>
      </c>
      <c r="I12" s="2">
        <v>902</v>
      </c>
      <c r="K12" s="7">
        <f t="shared" si="0"/>
        <v>474389.04000000004</v>
      </c>
      <c r="L12" s="7">
        <f t="shared" si="1"/>
        <v>57483.12</v>
      </c>
      <c r="M12" s="7">
        <f t="shared" si="2"/>
        <v>2575.44</v>
      </c>
      <c r="N12" s="7">
        <f t="shared" si="3"/>
        <v>189724.08000000002</v>
      </c>
      <c r="O12" s="7">
        <f t="shared" si="4"/>
        <v>19491</v>
      </c>
      <c r="P12" s="7">
        <f t="shared" si="5"/>
        <v>7901.52</v>
      </c>
      <c r="Q12" s="7">
        <f t="shared" si="6"/>
        <v>751564.2</v>
      </c>
      <c r="S12" s="2">
        <v>289378</v>
      </c>
      <c r="T12" s="2">
        <v>26985</v>
      </c>
      <c r="U12" s="2">
        <v>679</v>
      </c>
      <c r="V12" s="2">
        <v>68901</v>
      </c>
      <c r="W12" s="2">
        <v>9071</v>
      </c>
      <c r="X12" s="2">
        <v>876</v>
      </c>
      <c r="Y12" s="2">
        <f t="shared" si="7"/>
        <v>395890</v>
      </c>
      <c r="AA12" s="6">
        <v>24.53</v>
      </c>
      <c r="AC12" s="6">
        <f t="shared" si="8"/>
        <v>298778.18299999996</v>
      </c>
      <c r="AD12" s="5"/>
      <c r="AE12" s="2">
        <v>315294</v>
      </c>
      <c r="AG12" s="11">
        <v>978628576</v>
      </c>
      <c r="AI12" s="6">
        <f>(AC12/AG12)*1000000</f>
        <v>305.302941613673</v>
      </c>
      <c r="AK12" s="6">
        <f t="shared" si="9"/>
        <v>322.17943327254733</v>
      </c>
    </row>
    <row r="13" spans="2:37">
      <c r="B13" s="3" t="s">
        <v>55</v>
      </c>
      <c r="C13" s="4"/>
      <c r="D13" s="2">
        <v>62131</v>
      </c>
      <c r="E13" s="2">
        <v>11163</v>
      </c>
      <c r="F13" s="2">
        <v>1135</v>
      </c>
      <c r="G13" s="2">
        <v>26269</v>
      </c>
      <c r="H13" s="2">
        <v>2720</v>
      </c>
      <c r="I13" s="2">
        <v>1628</v>
      </c>
      <c r="K13" s="7">
        <f t="shared" si="0"/>
        <v>544267.56000000006</v>
      </c>
      <c r="L13" s="7">
        <f t="shared" si="1"/>
        <v>97787.88</v>
      </c>
      <c r="M13" s="7">
        <f t="shared" si="2"/>
        <v>9942.6</v>
      </c>
      <c r="N13" s="7">
        <f t="shared" si="3"/>
        <v>230116.44</v>
      </c>
      <c r="O13" s="7">
        <f t="shared" si="4"/>
        <v>23827.200000000001</v>
      </c>
      <c r="P13" s="7">
        <f t="shared" si="5"/>
        <v>14261.28</v>
      </c>
      <c r="Q13" s="7">
        <f t="shared" si="6"/>
        <v>920202.96</v>
      </c>
      <c r="S13" s="2">
        <v>370884</v>
      </c>
      <c r="T13" s="2">
        <v>47099</v>
      </c>
      <c r="U13" s="2">
        <v>4317</v>
      </c>
      <c r="V13" s="2">
        <v>73579</v>
      </c>
      <c r="W13" s="2">
        <v>19475</v>
      </c>
      <c r="X13" s="2">
        <v>2085</v>
      </c>
      <c r="Y13" s="2">
        <f t="shared" si="7"/>
        <v>517439</v>
      </c>
      <c r="AA13" s="6">
        <v>33.979999999999997</v>
      </c>
      <c r="AC13" s="6">
        <f t="shared" si="8"/>
        <v>341613.22779999999</v>
      </c>
      <c r="AD13" s="5"/>
      <c r="AE13" s="2">
        <v>374670</v>
      </c>
      <c r="AG13" s="11">
        <v>1034045489</v>
      </c>
      <c r="AI13" s="6">
        <f>(AC13/AG13)*1000000</f>
        <v>330.36576382182733</v>
      </c>
      <c r="AK13" s="6">
        <f t="shared" si="9"/>
        <v>362.33415646185369</v>
      </c>
    </row>
    <row r="14" spans="2:37">
      <c r="B14" s="3" t="s">
        <v>56</v>
      </c>
      <c r="C14" s="4"/>
      <c r="D14" s="2">
        <v>71121</v>
      </c>
      <c r="E14" s="2">
        <v>13692</v>
      </c>
      <c r="F14" s="2">
        <v>1202</v>
      </c>
      <c r="G14" s="2">
        <v>34654</v>
      </c>
      <c r="H14" s="2">
        <v>3900</v>
      </c>
      <c r="I14" s="2">
        <v>7760</v>
      </c>
      <c r="K14" s="7">
        <f t="shared" si="0"/>
        <v>623019.96</v>
      </c>
      <c r="L14" s="7">
        <f t="shared" si="1"/>
        <v>119941.92</v>
      </c>
      <c r="M14" s="7">
        <f t="shared" si="2"/>
        <v>10529.52</v>
      </c>
      <c r="N14" s="7">
        <f t="shared" si="3"/>
        <v>303569.03999999998</v>
      </c>
      <c r="O14" s="7">
        <f t="shared" si="4"/>
        <v>34164</v>
      </c>
      <c r="P14" s="7">
        <f t="shared" si="5"/>
        <v>67977.600000000006</v>
      </c>
      <c r="Q14" s="7">
        <f t="shared" si="6"/>
        <v>1159202.04</v>
      </c>
      <c r="S14" s="2">
        <v>461794</v>
      </c>
      <c r="T14" s="2">
        <v>64157</v>
      </c>
      <c r="U14" s="2">
        <v>2539</v>
      </c>
      <c r="V14" s="2">
        <v>113502</v>
      </c>
      <c r="W14" s="2">
        <v>18802</v>
      </c>
      <c r="X14" s="2">
        <v>9860</v>
      </c>
      <c r="Y14" s="2">
        <f t="shared" si="7"/>
        <v>670654</v>
      </c>
      <c r="AA14" s="6">
        <v>28.65</v>
      </c>
      <c r="AC14" s="6">
        <f t="shared" si="8"/>
        <v>478511.62900000002</v>
      </c>
      <c r="AD14" s="5"/>
      <c r="AE14" s="2">
        <v>525672</v>
      </c>
      <c r="AG14" s="11">
        <v>1125933849</v>
      </c>
      <c r="AI14" s="6">
        <f>(AC14/AG14)*1000000</f>
        <v>424.99089038400518</v>
      </c>
      <c r="AK14" s="6">
        <f t="shared" si="9"/>
        <v>466.87645146016035</v>
      </c>
    </row>
    <row r="15" spans="2:37">
      <c r="B15" s="3" t="s">
        <v>57</v>
      </c>
      <c r="C15" s="4"/>
      <c r="D15" s="2">
        <v>112022</v>
      </c>
      <c r="E15" s="2">
        <v>18381</v>
      </c>
      <c r="F15" s="2">
        <v>1200</v>
      </c>
      <c r="G15" s="2">
        <v>38990</v>
      </c>
      <c r="H15" s="2">
        <v>4780</v>
      </c>
      <c r="I15" s="2">
        <v>24504</v>
      </c>
      <c r="K15" s="7">
        <f t="shared" si="0"/>
        <v>981312.72</v>
      </c>
      <c r="L15" s="7">
        <f t="shared" si="1"/>
        <v>161017.56</v>
      </c>
      <c r="M15" s="7">
        <f t="shared" si="2"/>
        <v>10512</v>
      </c>
      <c r="N15" s="7">
        <f t="shared" si="3"/>
        <v>341552.4</v>
      </c>
      <c r="O15" s="7">
        <f t="shared" si="4"/>
        <v>41872.800000000003</v>
      </c>
      <c r="P15" s="7">
        <f t="shared" si="5"/>
        <v>214655.04</v>
      </c>
      <c r="Q15" s="7">
        <f t="shared" si="6"/>
        <v>1750922.5200000003</v>
      </c>
      <c r="S15" s="2">
        <v>612497</v>
      </c>
      <c r="T15" s="2">
        <v>93281</v>
      </c>
      <c r="U15" s="2">
        <v>2649</v>
      </c>
      <c r="V15" s="2">
        <v>130511</v>
      </c>
      <c r="W15" s="2">
        <v>32287</v>
      </c>
      <c r="X15" s="2">
        <v>51226</v>
      </c>
      <c r="Y15" s="2">
        <f t="shared" si="7"/>
        <v>922451</v>
      </c>
      <c r="AA15" s="6">
        <v>23.65</v>
      </c>
      <c r="AC15" s="6">
        <f t="shared" si="8"/>
        <v>704291.33850000007</v>
      </c>
      <c r="AD15" s="5"/>
      <c r="AE15" s="2">
        <v>785194</v>
      </c>
      <c r="AG15" s="11">
        <v>1209152618</v>
      </c>
      <c r="AI15" s="6">
        <f>(AC15/AG15)*1000000</f>
        <v>582.46686813194333</v>
      </c>
      <c r="AK15" s="6">
        <f t="shared" si="9"/>
        <v>649.37542896673438</v>
      </c>
    </row>
    <row r="16" spans="2:37">
      <c r="B16" s="3" t="s">
        <v>58</v>
      </c>
      <c r="C16" s="4"/>
      <c r="D16" s="2">
        <v>192163</v>
      </c>
      <c r="E16" s="2">
        <v>25329</v>
      </c>
      <c r="F16" s="2">
        <v>838</v>
      </c>
      <c r="G16" s="2">
        <v>44478</v>
      </c>
      <c r="H16" s="2">
        <v>6780</v>
      </c>
      <c r="I16" s="2">
        <v>57244</v>
      </c>
      <c r="K16" s="7">
        <f t="shared" si="0"/>
        <v>1683347.8800000001</v>
      </c>
      <c r="L16" s="7">
        <f t="shared" si="1"/>
        <v>221882.04</v>
      </c>
      <c r="M16" s="7">
        <f t="shared" si="2"/>
        <v>7340.88</v>
      </c>
      <c r="N16" s="7">
        <f t="shared" si="3"/>
        <v>389627.28</v>
      </c>
      <c r="O16" s="7">
        <f t="shared" si="4"/>
        <v>59392.800000000003</v>
      </c>
      <c r="P16" s="7">
        <f t="shared" si="5"/>
        <v>501457.44</v>
      </c>
      <c r="Q16" s="7">
        <f t="shared" si="6"/>
        <v>2863048.32</v>
      </c>
      <c r="S16" s="2">
        <v>944022</v>
      </c>
      <c r="T16" s="2">
        <v>49094</v>
      </c>
      <c r="U16" s="2">
        <v>401</v>
      </c>
      <c r="V16" s="2">
        <v>122378</v>
      </c>
      <c r="W16" s="2">
        <v>37916</v>
      </c>
      <c r="X16" s="2">
        <v>81548</v>
      </c>
      <c r="Y16" s="2">
        <f t="shared" si="7"/>
        <v>1235359</v>
      </c>
      <c r="AA16" s="6">
        <v>21.42</v>
      </c>
      <c r="AC16" s="6">
        <f t="shared" si="8"/>
        <v>970745.10219999996</v>
      </c>
      <c r="AD16" s="5"/>
      <c r="AE16" s="2">
        <v>1061183</v>
      </c>
      <c r="AG16" s="11">
        <v>1288791683</v>
      </c>
      <c r="AI16" s="6">
        <f>(AC16/AG16)*1000000</f>
        <v>753.22111013343658</v>
      </c>
      <c r="AK16" s="6">
        <f t="shared" si="9"/>
        <v>823.39373693801224</v>
      </c>
    </row>
    <row r="17" spans="2:37">
      <c r="B17" s="9" t="s">
        <v>28</v>
      </c>
      <c r="C17" s="4"/>
      <c r="D17" s="2">
        <v>197172</v>
      </c>
      <c r="E17" s="2">
        <v>24897</v>
      </c>
      <c r="F17" s="2">
        <v>838</v>
      </c>
      <c r="G17" s="2">
        <v>45293</v>
      </c>
      <c r="H17" s="2">
        <v>6780</v>
      </c>
      <c r="I17" s="2">
        <v>69022</v>
      </c>
      <c r="K17" s="7">
        <f t="shared" si="0"/>
        <v>1727226.72</v>
      </c>
      <c r="L17" s="7">
        <f t="shared" si="1"/>
        <v>218097.72</v>
      </c>
      <c r="M17" s="7">
        <f t="shared" si="2"/>
        <v>7340.88</v>
      </c>
      <c r="N17" s="7">
        <f t="shared" si="3"/>
        <v>396766.68</v>
      </c>
      <c r="O17" s="7">
        <f t="shared" si="4"/>
        <v>59392.800000000003</v>
      </c>
      <c r="P17" s="7">
        <f t="shared" si="5"/>
        <v>604632.72</v>
      </c>
      <c r="Q17" s="7">
        <f t="shared" si="6"/>
        <v>3013457.5199999996</v>
      </c>
      <c r="S17" s="2">
        <v>986591</v>
      </c>
      <c r="T17" s="2">
        <v>50208</v>
      </c>
      <c r="U17" s="2">
        <v>348</v>
      </c>
      <c r="V17" s="2">
        <v>126123</v>
      </c>
      <c r="W17" s="2">
        <v>38346</v>
      </c>
      <c r="X17" s="2">
        <v>101839</v>
      </c>
      <c r="Y17" s="2">
        <f t="shared" si="7"/>
        <v>1303455</v>
      </c>
      <c r="AA17" s="6">
        <v>21.04</v>
      </c>
      <c r="AC17" s="6">
        <f t="shared" si="8"/>
        <v>1029208.068</v>
      </c>
      <c r="AD17" s="5"/>
      <c r="AE17" s="2">
        <v>1123427</v>
      </c>
      <c r="AG17" s="11">
        <v>1304064460</v>
      </c>
      <c r="AI17" s="6">
        <f>(AC17/AG17)*1000000</f>
        <v>789.23097712516449</v>
      </c>
      <c r="AK17" s="6">
        <f t="shared" si="9"/>
        <v>861.48118782410495</v>
      </c>
    </row>
    <row r="18" spans="2:37">
      <c r="B18" s="3" t="s">
        <v>29</v>
      </c>
      <c r="C18" s="4"/>
      <c r="D18" s="2">
        <v>200705</v>
      </c>
      <c r="E18" s="2">
        <v>24937</v>
      </c>
      <c r="F18" s="2">
        <v>638</v>
      </c>
      <c r="G18" s="2">
        <v>45399</v>
      </c>
      <c r="H18" s="2">
        <v>6780</v>
      </c>
      <c r="I18" s="2">
        <v>77642</v>
      </c>
      <c r="K18" s="7">
        <f t="shared" si="0"/>
        <v>1758175.8</v>
      </c>
      <c r="L18" s="7">
        <f t="shared" si="1"/>
        <v>218448.12</v>
      </c>
      <c r="M18" s="7">
        <f t="shared" si="2"/>
        <v>5588.88</v>
      </c>
      <c r="N18" s="7">
        <f t="shared" si="3"/>
        <v>397695.24</v>
      </c>
      <c r="O18" s="7">
        <f t="shared" si="4"/>
        <v>59392.800000000003</v>
      </c>
      <c r="P18" s="7">
        <f t="shared" si="5"/>
        <v>680143.92</v>
      </c>
      <c r="Q18" s="7">
        <f t="shared" si="6"/>
        <v>3119444.76</v>
      </c>
      <c r="S18" s="2">
        <v>1022265</v>
      </c>
      <c r="T18" s="2">
        <v>49834</v>
      </c>
      <c r="U18" s="2">
        <v>215</v>
      </c>
      <c r="V18" s="2">
        <v>134894</v>
      </c>
      <c r="W18" s="2">
        <v>37813</v>
      </c>
      <c r="X18" s="2">
        <v>126759</v>
      </c>
      <c r="Y18" s="2">
        <f t="shared" si="7"/>
        <v>1371780</v>
      </c>
      <c r="AA18" s="6">
        <v>20.66</v>
      </c>
      <c r="AC18" s="6">
        <f t="shared" si="8"/>
        <v>1088370.2519999999</v>
      </c>
      <c r="AD18" s="5"/>
      <c r="AE18" s="2">
        <v>1209972</v>
      </c>
      <c r="AG18" s="11">
        <v>1319134548</v>
      </c>
      <c r="AI18" s="6">
        <f>(AC18/AG18)*1000000</f>
        <v>825.06386755629103</v>
      </c>
      <c r="AK18" s="6">
        <f t="shared" si="9"/>
        <v>917.24684326893998</v>
      </c>
    </row>
    <row r="19" spans="2:37">
      <c r="B19" s="4"/>
      <c r="C19" s="4"/>
      <c r="K19" s="8"/>
      <c r="L19" s="8"/>
      <c r="M19" s="8"/>
      <c r="N19" s="8"/>
      <c r="O19" s="8"/>
      <c r="P19" s="8"/>
      <c r="Q19" s="8"/>
      <c r="AA19" s="5"/>
      <c r="AC19" s="5"/>
      <c r="AD19" s="5"/>
      <c r="AE19" s="5"/>
    </row>
  </sheetData>
  <mergeCells count="10">
    <mergeCell ref="B2:B3"/>
    <mergeCell ref="AA2:AA3"/>
    <mergeCell ref="S2:Y2"/>
    <mergeCell ref="K2:Q2"/>
    <mergeCell ref="AE2:AE3"/>
    <mergeCell ref="AK2:AK3"/>
    <mergeCell ref="AC2:AC3"/>
    <mergeCell ref="AG2:AG3"/>
    <mergeCell ref="AI2:AI3"/>
    <mergeCell ref="D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2023-07-01T02:57:28Z</dcterms:created>
  <dcterms:modified xsi:type="dcterms:W3CDTF">2023-07-01T12:05:02Z</dcterms:modified>
  <cp:category/>
  <cp:contentStatus/>
</cp:coreProperties>
</file>