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ul.bhartari\Documents\git\CarND-Functional-Safety-Project-master\Docs\"/>
    </mc:Choice>
  </mc:AlternateContent>
  <bookViews>
    <workbookView xWindow="0" yWindow="0" windowWidth="20490" windowHeight="762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<sst xmlns="http://schemas.openxmlformats.org/spreadsheetml/2006/main" count="620" uniqueCount="302">
  <si>
    <t>Hazard ID</t>
  </si>
  <si>
    <t>Situational Analysis</t>
  </si>
  <si>
    <t>Hazard Identification</t>
  </si>
  <si>
    <t>Hazardous Event Classification</t>
  </si>
  <si>
    <t>Determination of ASIL and Safety Goals</t>
  </si>
  <si>
    <t>Operational Mode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</si>
  <si>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</si>
  <si>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</si>
  <si>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</si>
  <si>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</si>
  <si>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</si>
  <si>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</si>
  <si>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</si>
  <si>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</si>
  <si>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</si>
  <si>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</si>
  <si>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</si>
  <si>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</si>
  <si>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</si>
  <si>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</si>
  <si>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</si>
  <si>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</si>
  <si>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</si>
  <si>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</si>
  <si>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</si>
  <si>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</si>
  <si>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HA-001</t>
  </si>
  <si>
    <t>OM03 - Normal Driving</t>
  </si>
  <si>
    <t>OS03 - Country Road</t>
  </si>
  <si>
    <t>EN01 - Normal conditions</t>
  </si>
  <si>
    <t>SD01 - Low Speed</t>
  </si>
  <si>
    <t>Faded or missing lane markings</t>
  </si>
  <si>
    <t>IU01 - Correctly used</t>
  </si>
  <si>
    <t>Normal driving on a country road with faded or no lane markings at normal speed and correctly used system</t>
  </si>
  <si>
    <t>Lane Departure Warning (LDW) function shall apply an oscillating steering torque to provide the driver with haptic feedback</t>
  </si>
  <si>
    <t>DV19 - Sensor detection is wrong</t>
  </si>
  <si>
    <t>Lane departure warning function is unable to detect the faded or missing lane markings on the road</t>
  </si>
  <si>
    <t>EV-06 - Front collision with oncoming traffic</t>
  </si>
  <si>
    <t>System gives false lane departure warnings due to misinterpretation of faded or mising lanes and turns the steering wheel which eventually results in driver loosing control of the vehicle</t>
  </si>
  <si>
    <t>The Lane Departure warning function acts randomly due to incorrect detections of faded or missing lanes</t>
  </si>
  <si>
    <t>E3 - Medium probability</t>
  </si>
  <si>
    <t>An average driver may encounter country roads which have faded or missing lane markings 1% to 10% of the driving time</t>
  </si>
  <si>
    <t>S2 - Severe and life-threatening injuries</t>
  </si>
  <si>
    <t>Collision may cause severe injuries</t>
  </si>
  <si>
    <t>C2 - Normally controllable</t>
  </si>
  <si>
    <t>Driver can hit the brakes further slow down the vehicle when already driving at low speed</t>
  </si>
  <si>
    <t>A</t>
  </si>
  <si>
    <t>HA-002</t>
  </si>
  <si>
    <t>OS04 - Highway</t>
  </si>
  <si>
    <t>SD02 - High Speed</t>
  </si>
  <si>
    <t>Normal driving on a highway with normal driving conditions at high speed and correctly used system</t>
  </si>
  <si>
    <t>Lane Keeping Assistance (LKA) function shall apply the steering torque when active in order to stay in ego lane</t>
  </si>
  <si>
    <t>DV04 - Actor effect is too much</t>
  </si>
  <si>
    <t>Some animal comes in the current lane</t>
  </si>
  <si>
    <t>EV-04 - Front collision with obstacle</t>
  </si>
  <si>
    <t>System does not let the driver to turn the vehicle from a safe distance</t>
  </si>
  <si>
    <t>The Lane Keeping Assistance system tries to keep the vehicle in its lane without avoiding collision with the animal in lane</t>
  </si>
  <si>
    <t>E2 - Low probability</t>
  </si>
  <si>
    <t>It may happen few times per year for a driver to encounter an animal on road, i.e less than 1% of the driving time</t>
  </si>
  <si>
    <t>Collision with a large animal at high speed may cause severe injuries</t>
  </si>
  <si>
    <t>C2 – Normally controllable</t>
  </si>
  <si>
    <t>Driver can hit the brakes to reduce the speed and impact, but may not do so in panic</t>
  </si>
  <si>
    <t>QM</t>
  </si>
  <si>
    <t>The amount of torque applied by Lane Keeping Assistance function on steering wheel should be limited and deactivated when driver applies torque more than some threshold</t>
  </si>
  <si>
    <t>HA-003</t>
  </si>
  <si>
    <t>IU02 - Incorrectly used</t>
  </si>
  <si>
    <t>Normal driving on a highway with normal driving conditions at high speed and incorrectly used system</t>
  </si>
  <si>
    <t>DV03 - Function is always activated</t>
  </si>
  <si>
    <t>Lane Keeping function is always activated and driver has no hand on the steering wheel</t>
  </si>
  <si>
    <t>EV00 - Collision with other vehicle</t>
  </si>
  <si>
    <t>Driver treats the function as autonomous driving function and can't take control in emergency</t>
  </si>
  <si>
    <t>The driver does not use the function as intended</t>
  </si>
  <si>
    <t>Misuse of the system does not happen very often and should happen only for less than 1% of driving time</t>
  </si>
  <si>
    <t>S3 - Life-threatening or fatal injuries</t>
  </si>
  <si>
    <t>Collision at high speed may cause fatal injuries</t>
  </si>
  <si>
    <t>C3 - Difficult to control or uncontrollable</t>
  </si>
  <si>
    <t>It’s difficult to take control of steering suddenly when not driving already or when vehicle has already lost balance</t>
  </si>
  <si>
    <t>B</t>
  </si>
  <si>
    <t>The Lane Keeping Assistance function must engage for certain number of times in given duration and thereafter alert the driver and disengage to prevent misuse</t>
  </si>
  <si>
    <t>HA-004</t>
  </si>
  <si>
    <t>OS02- City Road</t>
  </si>
  <si>
    <t>EN06 - Rain (slippery road)</t>
  </si>
  <si>
    <t>Normal driving on a city road with slippery condition due to rain at high speed and correctly used system</t>
  </si>
  <si>
    <t>Lane Departure Warning function applies very high oscillations which are above the limits</t>
  </si>
  <si>
    <t>Driver loose control of the vehicle due to high haptic feadback and collide with other vehicles</t>
  </si>
  <si>
    <t>Driving on a city road with slippery conditions due to rain could happen only for around 1% to 10% of the driving time for an average driver</t>
  </si>
  <si>
    <t>It’s difficult to take control of steering when vehicle has already lost balance</t>
  </si>
  <si>
    <t>C</t>
  </si>
  <si>
    <t>HA-005</t>
  </si>
  <si>
    <t>SD01 – Low Speed</t>
  </si>
  <si>
    <t>Night time</t>
  </si>
  <si>
    <t>Normal driving on a city road with normal driving conditions at low speed and correctly used system</t>
  </si>
  <si>
    <t>DV01 - Function not activated</t>
  </si>
  <si>
    <t>E4 – High probability</t>
  </si>
  <si>
    <t>Driving on a city road at night is very common</t>
  </si>
  <si>
    <t>Driver has more time to realise the situation and react when driving at low speed</t>
  </si>
  <si>
    <t>EXAMPLE DISCUSSED IN THE PROJECT INSTRUCTIONS - Headlamp System</t>
  </si>
  <si>
    <t>Situation Details
(optional)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</si>
  <si>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</si>
  <si>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</si>
  <si>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</si>
  <si>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</si>
  <si>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</si>
  <si>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</si>
  <si>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</si>
  <si>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</si>
  <si>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</si>
  <si>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</si>
  <si>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</si>
  <si>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</si>
  <si>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</si>
  <si>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</si>
  <si>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</si>
  <si>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</si>
  <si>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</si>
  <si>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</si>
  <si>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</si>
  <si>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Total Loss of Beam Shall Be Prevented</t>
  </si>
  <si>
    <t>MORE EXAMPLES - Headlamp System</t>
  </si>
  <si>
    <t>Situation Analysis</t>
  </si>
  <si>
    <t>OS01 - City Road</t>
  </si>
  <si>
    <t>SD03 - Low speed</t>
  </si>
  <si>
    <t>Normal Driving on City Road during Normal conditions with Low speed (Night time + Obstacle on the road)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</si>
  <si>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</si>
  <si>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</si>
  <si>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</si>
  <si>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</si>
  <si>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</si>
  <si>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</si>
  <si>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</si>
  <si>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</si>
  <si>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</si>
  <si>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</si>
  <si>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</si>
  <si>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</si>
  <si>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</si>
  <si>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</si>
  <si>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High driving is part of regular driving, however, heavy snow occurs a few times a year</t>
  </si>
  <si>
    <t>On highway speed of vehicle is expected to be high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</si>
  <si>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</si>
  <si>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</si>
  <si>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</si>
  <si>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</si>
  <si>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</si>
  <si>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</si>
  <si>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</si>
  <si>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</si>
  <si>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</si>
  <si>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</si>
  <si>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</si>
  <si>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</si>
  <si>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</si>
  <si>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Hazard &amp; Risk Analysis Definitions</t>
  </si>
  <si>
    <t>ID</t>
  </si>
  <si>
    <t>Mode</t>
  </si>
  <si>
    <t>Remarks</t>
  </si>
  <si>
    <t>Reference</t>
  </si>
  <si>
    <t>Parked</t>
  </si>
  <si>
    <t>Car is parked, ignition is off</t>
  </si>
  <si>
    <t>Ignition on</t>
  </si>
  <si>
    <t>Car is parked, ignition is on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</si>
  <si>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</si>
  <si>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</si>
  <si>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</si>
  <si>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</si>
  <si>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</si>
  <si>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</si>
  <si>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</si>
  <si>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</si>
  <si>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</si>
  <si>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Service</t>
  </si>
  <si>
    <t>Vehicle is in repair garage</t>
  </si>
  <si>
    <t>N/A</t>
  </si>
  <si>
    <t>not applicable or not relevant</t>
  </si>
  <si>
    <t>Scenario</t>
  </si>
  <si>
    <t>Any Road</t>
  </si>
  <si>
    <t>road type</t>
  </si>
  <si>
    <t>Country Road</t>
  </si>
  <si>
    <t>Highway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</si>
  <si>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</si>
  <si>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</si>
  <si>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</si>
  <si>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</si>
  <si>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</si>
  <si>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</si>
  <si>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</si>
  <si>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</si>
  <si>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</si>
  <si>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</si>
  <si>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</si>
  <si>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</si>
  <si>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</si>
  <si>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</si>
  <si>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</si>
  <si>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Correctly used</t>
  </si>
  <si>
    <t>Intended usage</t>
  </si>
  <si>
    <t>Incorrectly used</t>
  </si>
  <si>
    <t>Unintended usage (foreseeable)</t>
  </si>
  <si>
    <t>Normal conditions</t>
  </si>
  <si>
    <t>weather attribute</t>
  </si>
  <si>
    <t>Sun blares (degraded view)</t>
  </si>
  <si>
    <t>Fog (degraded view)</t>
  </si>
  <si>
    <t>Snowfall (degraded view)</t>
  </si>
  <si>
    <t>Cross-wind (lateral force)</t>
  </si>
  <si>
    <t>Rain (slippery road)</t>
  </si>
  <si>
    <t>Snow (slippery road)</t>
  </si>
  <si>
    <t>Glace (slippery road)</t>
  </si>
  <si>
    <t>Deviation (Guideword)</t>
  </si>
  <si>
    <t>Activation error</t>
  </si>
  <si>
    <t>Function unexpectedly activated</t>
  </si>
  <si>
    <t>Function always activated</t>
  </si>
  <si>
    <t>Actor effect is too much</t>
  </si>
  <si>
    <t>Quantitative error</t>
  </si>
  <si>
    <t>Actor effect is too less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</si>
  <si>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</si>
  <si>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</si>
  <si>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</si>
  <si>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</si>
  <si>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</si>
  <si>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</si>
  <si>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</si>
  <si>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</si>
  <si>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</si>
  <si>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Sensor sensitivity is too high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</si>
  <si>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</si>
  <si>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</si>
  <si>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</si>
  <si>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</si>
  <si>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</si>
  <si>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</si>
  <si>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</si>
  <si>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</si>
  <si>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</si>
  <si>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</si>
  <si>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</si>
  <si>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</si>
  <si>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</si>
  <si>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</si>
  <si>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</si>
  <si>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</si>
  <si>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</si>
  <si>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</si>
  <si>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</si>
  <si>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</si>
  <si>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</si>
  <si>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</si>
  <si>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</si>
  <si>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</si>
  <si>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</si>
  <si>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</si>
  <si>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</si>
  <si>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</si>
  <si>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</si>
  <si>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</si>
  <si>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</si>
  <si>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</si>
  <si>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</si>
  <si>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</si>
  <si>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</si>
  <si>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</si>
  <si>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</si>
  <si>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</si>
  <si>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</si>
  <si>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</si>
  <si>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</si>
  <si>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</si>
  <si>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</si>
  <si>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</si>
  <si>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</si>
  <si>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</si>
  <si>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</si>
  <si>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</si>
  <si>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</si>
  <si>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</si>
  <si>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</si>
  <si>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</si>
  <si>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</si>
  <si>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</si>
  <si>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</si>
  <si>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</si>
  <si>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</si>
  <si>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</si>
  <si>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</si>
  <si>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Controllability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</si>
  <si>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</si>
  <si>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</si>
  <si>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</si>
  <si>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</si>
  <si>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</si>
  <si>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</si>
  <si>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</si>
  <si>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</si>
  <si>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</si>
  <si>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</si>
  <si>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</si>
  <si>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D</t>
  </si>
  <si>
    <t>The Lane departure warning system should be deactivated when driving on roads with faded or missing lane markings</t>
  </si>
  <si>
    <t>Steering wheel oscillations should be limited to reasonable levels</t>
  </si>
  <si>
    <t>Lane Departure warning function doesn't engage when required</t>
  </si>
  <si>
    <t>Driver doesn't pay attention and lane departure warning function is not activated when required</t>
  </si>
  <si>
    <t>Lane Departure Warning function is not activated when required</t>
  </si>
  <si>
    <t>The Lane Departure Warning function must be deactivated in case of any discrepancy with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</si>
</sst>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6"/>
      <color rgb="FF0000FF"/>
      <name val="Arial"/>
      <charset val="1"/>
    </font>
    <font>
      <sz val="10"/>
      <color rgb="FF0000FF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/>
    <xf numFmtId="0" fontId="2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2" fillId="5" borderId="4" xfId="0" applyFont="1" applyFill="1" applyBorder="1" applyAlignment="1">
      <alignment vertical="center"/>
    </xf>
    <xf numFmtId="0" fontId="3" fillId="0" borderId="0" xfId="0" applyFont="1" applyAlignment="1"/>
    <xf numFmtId="0" fontId="5" fillId="0" borderId="4" xfId="0" applyFont="1" applyBorder="1" applyAlignment="1">
      <alignment horizontal="left" vertical="center"/>
    </xf>
    <xf numFmtId="0" fontId="1" fillId="0" borderId="7" xfId="0" applyFont="1" applyBorder="1" applyAlignment="1"/>
    <xf numFmtId="0" fontId="2" fillId="0" borderId="7" xfId="0" applyFont="1" applyBorder="1" applyAlignment="1"/>
    <xf numFmtId="0" fontId="1" fillId="5" borderId="3" xfId="0" applyFont="1" applyFill="1" applyBorder="1" applyAlignment="1">
      <alignment horizontal="center"/>
    </xf>
    <xf numFmtId="0" fontId="1" fillId="5" borderId="8" xfId="0" applyFont="1" applyFill="1" applyBorder="1"/>
    <xf numFmtId="0" fontId="7" fillId="0" borderId="3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/>
    <xf numFmtId="0" fontId="7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2" fillId="5" borderId="3" xfId="0" applyFont="1" applyFill="1" applyBorder="1" applyAlignment="1"/>
    <xf numFmtId="0" fontId="2" fillId="5" borderId="8" xfId="0" applyFont="1" applyFill="1" applyBorder="1" applyAlignment="1"/>
    <xf numFmtId="0" fontId="2" fillId="0" borderId="6" xfId="0" applyFont="1" applyBorder="1" applyAlignment="1">
      <alignment horizontal="center" vertical="top" wrapText="1"/>
    </xf>
    <xf numFmtId="0" fontId="1" fillId="5" borderId="9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5" borderId="9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topLeftCell="P7" zoomScaleNormal="100" workbookViewId="0">
      <selection activeCell="V11" sqref="V11"/>
    </sheetView>
  </sheetViews>
  <sheetFormatPr defaultRowHeight="12.75" x14ac:dyDescent="0.2"/>
  <cols>
    <col min="1" max="1" width="11.42578125" customWidth="1"/>
    <col min="2" max="2" width="19.85546875" bestFit="1" customWidth="1"/>
    <col min="3" max="3" width="19" customWidth="1"/>
    <col min="4" max="4" width="23.140625" customWidth="1"/>
    <col min="5" max="5" width="17.7109375" customWidth="1"/>
    <col min="6" max="6" width="11.5703125"/>
    <col min="7" max="7" width="19.85546875" bestFit="1" customWidth="1"/>
    <col min="8" max="8" width="24" customWidth="1"/>
    <col min="9" max="9" width="18.85546875" customWidth="1"/>
    <col min="10" max="10" width="1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5" max="15" width="14.42578125" customWidth="1"/>
    <col min="16" max="16" width="28" customWidth="1"/>
    <col min="17" max="17" width="20.7109375" customWidth="1"/>
    <col min="18" max="18" width="18.5703125" customWidth="1"/>
    <col min="19" max="19" width="13.7109375" customWidth="1"/>
    <col min="20" max="20" width="40.28515625" customWidth="1"/>
    <col min="21" max="21" width="14" bestFit="1" customWidth="1"/>
    <col min="22" max="22" width="33.140625" customWidth="1"/>
    <col min="23" max="1025" width="14.42578125" customWidth="1"/>
  </cols>
  <sheetData>
    <row r="1" spans="1:28" ht="13.5" thickBot="1" x14ac:dyDescent="0.25">
      <c r="A1" s="1"/>
      <c r="B1" s="2"/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spans="1:28" ht="14.25" thickTop="1" thickBot="1" x14ac:dyDescent="0.25">
      <c r="A2" s="5" t="s">
        <v>0</v>
      </c>
      <c r="B2" s="51" t="s">
        <v>1</v>
      </c>
      <c r="C2" s="51"/>
      <c r="D2" s="51"/>
      <c r="E2" s="51"/>
      <c r="F2" s="51"/>
      <c r="G2" s="51"/>
      <c r="H2" s="51"/>
      <c r="I2" s="52" t="s">
        <v>2</v>
      </c>
      <c r="J2" s="52"/>
      <c r="K2" s="52"/>
      <c r="L2" s="52"/>
      <c r="M2" s="52"/>
      <c r="N2" s="52"/>
      <c r="O2" s="52" t="s">
        <v>3</v>
      </c>
      <c r="P2" s="52"/>
      <c r="Q2" s="52"/>
      <c r="R2" s="52"/>
      <c r="S2" s="52"/>
      <c r="T2" s="52"/>
      <c r="U2" s="53" t="s">
        <v>4</v>
      </c>
      <c r="V2" s="53"/>
      <c r="W2" s="4"/>
      <c r="X2" s="4"/>
      <c r="Y2" s="4"/>
      <c r="Z2" s="4"/>
      <c r="AA2" s="4"/>
      <c r="AB2" s="4"/>
    </row>
    <row r="3" spans="1:28" ht="51.75" thickTop="1" x14ac:dyDescent="0.2">
      <c r="A3" s="6"/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6" t="s">
        <v>25</v>
      </c>
      <c r="W3" s="4"/>
      <c r="X3" s="4"/>
      <c r="Y3" s="4"/>
      <c r="Z3" s="4"/>
      <c r="AA3" s="4"/>
      <c r="AB3" s="4"/>
    </row>
    <row r="4" spans="1:28" ht="89.25" x14ac:dyDescent="0.2">
      <c r="A4" s="9" t="s">
        <v>26</v>
      </c>
      <c r="B4" s="45" t="s">
        <v>27</v>
      </c>
      <c r="C4" s="45" t="s">
        <v>28</v>
      </c>
      <c r="D4" s="46" t="s">
        <v>29</v>
      </c>
      <c r="E4" s="45" t="s">
        <v>30</v>
      </c>
      <c r="F4" s="45" t="s">
        <v>31</v>
      </c>
      <c r="G4" s="45" t="s">
        <v>32</v>
      </c>
      <c r="H4" s="45" t="s">
        <v>33</v>
      </c>
      <c r="I4" s="45" t="s">
        <v>34</v>
      </c>
      <c r="J4" s="45" t="s">
        <v>35</v>
      </c>
      <c r="K4" s="47" t="s">
        <v>36</v>
      </c>
      <c r="L4" s="45" t="s">
        <v>37</v>
      </c>
      <c r="M4" s="45" t="s">
        <v>38</v>
      </c>
      <c r="N4" s="48" t="s">
        <v>39</v>
      </c>
      <c r="O4" s="45" t="s">
        <v>40</v>
      </c>
      <c r="P4" s="45" t="s">
        <v>41</v>
      </c>
      <c r="Q4" s="45" t="s">
        <v>42</v>
      </c>
      <c r="R4" s="45" t="s">
        <v>43</v>
      </c>
      <c r="S4" s="45" t="s">
        <v>44</v>
      </c>
      <c r="T4" s="45" t="s">
        <v>45</v>
      </c>
      <c r="U4" s="9" t="s">
        <v>46</v>
      </c>
      <c r="V4" s="49" t="s">
        <v>296</v>
      </c>
      <c r="W4" s="4"/>
      <c r="X4" s="4"/>
      <c r="Y4" s="4"/>
      <c r="Z4" s="4"/>
      <c r="AA4" s="4"/>
      <c r="AB4" s="4"/>
    </row>
    <row r="5" spans="1:28" ht="76.5" x14ac:dyDescent="0.2">
      <c r="A5" s="9" t="s">
        <v>47</v>
      </c>
      <c r="B5" s="45" t="s">
        <v>27</v>
      </c>
      <c r="C5" s="45" t="s">
        <v>48</v>
      </c>
      <c r="D5" s="45" t="s">
        <v>29</v>
      </c>
      <c r="E5" s="45" t="s">
        <v>49</v>
      </c>
      <c r="F5" s="45"/>
      <c r="G5" s="45" t="s">
        <v>32</v>
      </c>
      <c r="H5" s="45" t="s">
        <v>50</v>
      </c>
      <c r="I5" s="45" t="s">
        <v>51</v>
      </c>
      <c r="J5" s="45" t="s">
        <v>52</v>
      </c>
      <c r="K5" s="50" t="s">
        <v>53</v>
      </c>
      <c r="L5" s="50" t="s">
        <v>54</v>
      </c>
      <c r="M5" s="50" t="s">
        <v>55</v>
      </c>
      <c r="N5" s="50" t="s">
        <v>56</v>
      </c>
      <c r="O5" s="45" t="s">
        <v>57</v>
      </c>
      <c r="P5" s="45" t="s">
        <v>58</v>
      </c>
      <c r="Q5" s="45" t="s">
        <v>42</v>
      </c>
      <c r="R5" s="45" t="s">
        <v>59</v>
      </c>
      <c r="S5" s="45" t="s">
        <v>60</v>
      </c>
      <c r="T5" s="45" t="s">
        <v>61</v>
      </c>
      <c r="U5" s="9" t="s">
        <v>62</v>
      </c>
      <c r="V5" s="49" t="s">
        <v>63</v>
      </c>
      <c r="W5" s="4"/>
      <c r="X5" s="4"/>
      <c r="Y5" s="4"/>
      <c r="Z5" s="4"/>
      <c r="AA5" s="4"/>
      <c r="AB5" s="4"/>
    </row>
    <row r="6" spans="1:28" ht="76.5" x14ac:dyDescent="0.2">
      <c r="A6" s="9" t="s">
        <v>64</v>
      </c>
      <c r="B6" s="45" t="s">
        <v>27</v>
      </c>
      <c r="C6" s="45" t="s">
        <v>48</v>
      </c>
      <c r="D6" s="45" t="s">
        <v>29</v>
      </c>
      <c r="E6" s="45" t="s">
        <v>49</v>
      </c>
      <c r="F6" s="9"/>
      <c r="G6" s="45" t="s">
        <v>65</v>
      </c>
      <c r="H6" s="45" t="s">
        <v>66</v>
      </c>
      <c r="I6" s="45" t="s">
        <v>51</v>
      </c>
      <c r="J6" s="45" t="s">
        <v>67</v>
      </c>
      <c r="K6" s="45" t="s">
        <v>68</v>
      </c>
      <c r="L6" s="45" t="s">
        <v>69</v>
      </c>
      <c r="M6" s="45" t="s">
        <v>70</v>
      </c>
      <c r="N6" s="50" t="s">
        <v>71</v>
      </c>
      <c r="O6" s="45" t="s">
        <v>57</v>
      </c>
      <c r="P6" s="45" t="s">
        <v>72</v>
      </c>
      <c r="Q6" s="45" t="s">
        <v>73</v>
      </c>
      <c r="R6" s="45" t="s">
        <v>74</v>
      </c>
      <c r="S6" s="45" t="s">
        <v>75</v>
      </c>
      <c r="T6" s="45" t="s">
        <v>76</v>
      </c>
      <c r="U6" s="9" t="s">
        <v>77</v>
      </c>
      <c r="V6" s="49" t="s">
        <v>78</v>
      </c>
      <c r="W6" s="4"/>
      <c r="X6" s="4"/>
      <c r="Y6" s="4"/>
      <c r="Z6" s="4"/>
      <c r="AA6" s="4"/>
      <c r="AB6" s="4"/>
    </row>
    <row r="7" spans="1:28" ht="89.25" x14ac:dyDescent="0.2">
      <c r="A7" s="9" t="s">
        <v>79</v>
      </c>
      <c r="B7" s="45" t="s">
        <v>27</v>
      </c>
      <c r="C7" s="45" t="s">
        <v>80</v>
      </c>
      <c r="D7" s="45" t="s">
        <v>81</v>
      </c>
      <c r="E7" s="45" t="s">
        <v>49</v>
      </c>
      <c r="F7" s="9"/>
      <c r="G7" s="45" t="s">
        <v>32</v>
      </c>
      <c r="H7" s="45" t="s">
        <v>82</v>
      </c>
      <c r="I7" s="45" t="s">
        <v>34</v>
      </c>
      <c r="J7" s="50" t="s">
        <v>52</v>
      </c>
      <c r="K7" s="50" t="s">
        <v>83</v>
      </c>
      <c r="L7" s="45" t="s">
        <v>69</v>
      </c>
      <c r="M7" s="50" t="s">
        <v>84</v>
      </c>
      <c r="N7" s="45" t="s">
        <v>83</v>
      </c>
      <c r="O7" s="45" t="s">
        <v>40</v>
      </c>
      <c r="P7" s="45" t="s">
        <v>85</v>
      </c>
      <c r="Q7" s="45" t="s">
        <v>73</v>
      </c>
      <c r="R7" s="45" t="s">
        <v>74</v>
      </c>
      <c r="S7" s="45" t="s">
        <v>75</v>
      </c>
      <c r="T7" s="45" t="s">
        <v>86</v>
      </c>
      <c r="U7" s="9" t="s">
        <v>87</v>
      </c>
      <c r="V7" s="49" t="s">
        <v>297</v>
      </c>
      <c r="W7" s="4"/>
      <c r="X7" s="4"/>
      <c r="Y7" s="4"/>
      <c r="Z7" s="4"/>
      <c r="AA7" s="4"/>
      <c r="AB7" s="4"/>
    </row>
    <row r="8" spans="1:28" ht="89.25" x14ac:dyDescent="0.2">
      <c r="A8" s="9" t="s">
        <v>88</v>
      </c>
      <c r="B8" s="45" t="s">
        <v>27</v>
      </c>
      <c r="C8" s="45" t="s">
        <v>80</v>
      </c>
      <c r="D8" s="45" t="s">
        <v>29</v>
      </c>
      <c r="E8" s="45" t="s">
        <v>89</v>
      </c>
      <c r="F8" s="45" t="s">
        <v>90</v>
      </c>
      <c r="G8" s="45" t="s">
        <v>32</v>
      </c>
      <c r="H8" s="45" t="s">
        <v>91</v>
      </c>
      <c r="I8" s="45" t="s">
        <v>34</v>
      </c>
      <c r="J8" s="45" t="s">
        <v>92</v>
      </c>
      <c r="K8" s="45" t="s">
        <v>300</v>
      </c>
      <c r="L8" s="45" t="s">
        <v>69</v>
      </c>
      <c r="M8" s="45" t="s">
        <v>299</v>
      </c>
      <c r="N8" s="45" t="s">
        <v>298</v>
      </c>
      <c r="O8" s="45" t="s">
        <v>93</v>
      </c>
      <c r="P8" s="45" t="s">
        <v>94</v>
      </c>
      <c r="Q8" s="45" t="s">
        <v>42</v>
      </c>
      <c r="R8" s="45" t="s">
        <v>43</v>
      </c>
      <c r="S8" s="45" t="s">
        <v>44</v>
      </c>
      <c r="T8" s="45" t="s">
        <v>95</v>
      </c>
      <c r="U8" s="9" t="s">
        <v>77</v>
      </c>
      <c r="V8" s="49" t="s">
        <v>301</v>
      </c>
      <c r="W8" s="4"/>
      <c r="X8" s="4"/>
      <c r="Y8" s="4"/>
      <c r="Z8" s="4"/>
      <c r="AA8" s="4"/>
      <c r="AB8" s="4"/>
    </row>
    <row r="9" spans="1:28" x14ac:dyDescent="0.2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spans="1:28" ht="12.75" customHeight="1" x14ac:dyDescent="0.2">
      <c r="W10" s="4"/>
      <c r="X10" s="4"/>
      <c r="Y10" s="4"/>
      <c r="Z10" s="4"/>
      <c r="AA10" s="4"/>
      <c r="AB10" s="4"/>
    </row>
    <row r="11" spans="1:28" x14ac:dyDescent="0.2">
      <c r="W11" s="1"/>
      <c r="X11" s="1"/>
      <c r="Y11" s="1"/>
      <c r="Z11" s="1"/>
      <c r="AA11" s="1"/>
      <c r="AB11" s="1"/>
    </row>
    <row r="12" spans="1:28" ht="12.75" customHeight="1" x14ac:dyDescent="0.2">
      <c r="W12" s="8"/>
      <c r="X12" s="8"/>
      <c r="Y12" s="8"/>
      <c r="Z12" s="8"/>
      <c r="AA12" s="8"/>
      <c r="AB12" s="8"/>
    </row>
    <row r="13" spans="1:28" ht="12.75" customHeight="1" x14ac:dyDescent="0.2">
      <c r="W13" s="8"/>
      <c r="X13" s="8"/>
      <c r="Y13" s="8"/>
      <c r="Z13" s="8"/>
      <c r="AA13" s="8"/>
      <c r="AB13" s="8"/>
    </row>
    <row r="14" spans="1:28" ht="12.75" customHeight="1" x14ac:dyDescent="0.2">
      <c r="W14" s="10"/>
      <c r="X14" s="10"/>
      <c r="Y14" s="10"/>
      <c r="Z14" s="10"/>
      <c r="AA14" s="10"/>
      <c r="AB14" s="10"/>
    </row>
    <row r="15" spans="1:28" ht="12.75" customHeight="1" x14ac:dyDescent="0.2">
      <c r="W15" s="10"/>
      <c r="X15" s="10"/>
      <c r="Y15" s="10"/>
      <c r="Z15" s="10"/>
      <c r="AA15" s="10"/>
      <c r="AB15" s="10"/>
    </row>
    <row r="16" spans="1:28" ht="15.75" customHeight="1" x14ac:dyDescent="0.2"/>
  </sheetData>
  <mergeCells count="4">
    <mergeCell ref="B2:H2"/>
    <mergeCell ref="I2:N2"/>
    <mergeCell ref="O2:T2"/>
    <mergeCell ref="U2:V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N1" zoomScaleNormal="100" workbookViewId="0">
      <selection activeCell="S14" sqref="S14"/>
    </sheetView>
  </sheetViews>
  <sheetFormatPr defaultRowHeight="12.75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  <col min="30" max="1025" width="14.42578125" customWidth="1"/>
  </cols>
  <sheetData>
    <row r="1" spans="1:29" ht="20.25" customHeight="1" x14ac:dyDescent="0.2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12.75" customHeight="1" x14ac:dyDescent="0.2">
      <c r="A2" s="13"/>
      <c r="B2" s="14" t="s">
        <v>96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2.75" customHeight="1" x14ac:dyDescent="0.2">
      <c r="A3" s="12"/>
      <c r="C3" s="12"/>
      <c r="D3" s="12"/>
      <c r="E3" s="12"/>
      <c r="F3" s="12"/>
      <c r="G3" s="12"/>
      <c r="H3" s="12"/>
      <c r="I3" s="15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2.75" customHeight="1" x14ac:dyDescent="0.2">
      <c r="B4" s="5" t="s">
        <v>0</v>
      </c>
      <c r="C4" s="54" t="s">
        <v>1</v>
      </c>
      <c r="D4" s="54"/>
      <c r="E4" s="54"/>
      <c r="F4" s="54"/>
      <c r="G4" s="54"/>
      <c r="H4" s="54"/>
      <c r="I4" s="54"/>
      <c r="J4" s="55" t="s">
        <v>2</v>
      </c>
      <c r="K4" s="55"/>
      <c r="L4" s="55"/>
      <c r="M4" s="55"/>
      <c r="N4" s="55"/>
      <c r="O4" s="55"/>
      <c r="P4" s="55" t="s">
        <v>3</v>
      </c>
      <c r="Q4" s="55"/>
      <c r="R4" s="55"/>
      <c r="S4" s="55"/>
      <c r="T4" s="55"/>
      <c r="U4" s="55"/>
      <c r="V4" s="56" t="s">
        <v>4</v>
      </c>
      <c r="W4" s="56"/>
    </row>
    <row r="5" spans="1:29" ht="25.5" x14ac:dyDescent="0.2">
      <c r="B5" s="6"/>
      <c r="C5" s="7" t="s">
        <v>5</v>
      </c>
      <c r="D5" s="7" t="s">
        <v>6</v>
      </c>
      <c r="E5" s="7" t="s">
        <v>7</v>
      </c>
      <c r="F5" s="7" t="s">
        <v>97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7" t="s">
        <v>16</v>
      </c>
      <c r="O5" s="7" t="s">
        <v>17</v>
      </c>
      <c r="P5" s="7" t="s">
        <v>18</v>
      </c>
      <c r="Q5" s="7" t="s">
        <v>19</v>
      </c>
      <c r="R5" s="7" t="s">
        <v>20</v>
      </c>
      <c r="S5" s="7" t="s">
        <v>21</v>
      </c>
      <c r="T5" s="7" t="s">
        <v>22</v>
      </c>
      <c r="U5" s="7" t="s">
        <v>23</v>
      </c>
      <c r="V5" s="7" t="s">
        <v>24</v>
      </c>
      <c r="W5" s="6" t="s">
        <v>25</v>
      </c>
      <c r="X5" s="1"/>
      <c r="Y5" s="1"/>
      <c r="Z5" s="1"/>
      <c r="AA5" s="1"/>
      <c r="AB5" s="1"/>
      <c r="AC5" s="1"/>
    </row>
    <row r="6" spans="1:29" ht="12.75" customHeight="1" x14ac:dyDescent="0.2">
      <c r="A6" s="10"/>
      <c r="B6" s="9" t="s">
        <v>26</v>
      </c>
      <c r="C6" s="9" t="s">
        <v>98</v>
      </c>
      <c r="D6" s="9" t="s">
        <v>99</v>
      </c>
      <c r="E6" s="9" t="s">
        <v>100</v>
      </c>
      <c r="F6" s="9" t="s">
        <v>101</v>
      </c>
      <c r="G6" s="9" t="s">
        <v>102</v>
      </c>
      <c r="H6" s="9" t="s">
        <v>103</v>
      </c>
      <c r="I6" s="9" t="s">
        <v>104</v>
      </c>
      <c r="J6" s="9" t="s">
        <v>105</v>
      </c>
      <c r="K6" s="9" t="s">
        <v>106</v>
      </c>
      <c r="L6" s="9" t="s">
        <v>107</v>
      </c>
      <c r="M6" s="9" t="s">
        <v>108</v>
      </c>
      <c r="N6" s="9" t="s">
        <v>109</v>
      </c>
      <c r="O6" s="9" t="s">
        <v>110</v>
      </c>
      <c r="P6" s="9" t="s">
        <v>111</v>
      </c>
      <c r="Q6" s="9" t="s">
        <v>112</v>
      </c>
      <c r="R6" s="9" t="s">
        <v>113</v>
      </c>
      <c r="S6" s="9" t="s">
        <v>114</v>
      </c>
      <c r="T6" s="9" t="s">
        <v>115</v>
      </c>
      <c r="U6" s="9" t="s">
        <v>116</v>
      </c>
      <c r="V6" s="9" t="s">
        <v>62</v>
      </c>
      <c r="W6" s="16" t="s">
        <v>117</v>
      </c>
      <c r="X6" s="10"/>
      <c r="Y6" s="10"/>
      <c r="Z6" s="10"/>
      <c r="AA6" s="10"/>
      <c r="AB6" s="10"/>
      <c r="AC6" s="10"/>
    </row>
    <row r="7" spans="1:29" ht="12.75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2.75" customHeight="1" x14ac:dyDescent="0.2">
      <c r="A8" s="12"/>
      <c r="B8" s="14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2.75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2.75" customHeight="1" x14ac:dyDescent="0.2">
      <c r="A10" s="12"/>
      <c r="B10" s="14" t="s">
        <v>118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2.75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12.75" customHeight="1" x14ac:dyDescent="0.2">
      <c r="B12" s="5" t="s">
        <v>0</v>
      </c>
      <c r="C12" s="51" t="s">
        <v>119</v>
      </c>
      <c r="D12" s="51"/>
      <c r="E12" s="51"/>
      <c r="F12" s="51"/>
      <c r="G12" s="51"/>
      <c r="H12" s="51"/>
      <c r="I12" s="51"/>
      <c r="J12" s="52" t="s">
        <v>2</v>
      </c>
      <c r="K12" s="52"/>
      <c r="L12" s="52"/>
      <c r="M12" s="52"/>
      <c r="N12" s="52"/>
      <c r="O12" s="52"/>
      <c r="P12" s="52" t="s">
        <v>3</v>
      </c>
      <c r="Q12" s="52"/>
      <c r="R12" s="52"/>
      <c r="S12" s="52"/>
      <c r="T12" s="52"/>
      <c r="U12" s="52"/>
      <c r="V12" s="53" t="s">
        <v>4</v>
      </c>
      <c r="W12" s="53"/>
      <c r="X12" s="4"/>
      <c r="Y12" s="4"/>
      <c r="Z12" s="4"/>
      <c r="AA12" s="4"/>
      <c r="AB12" s="4"/>
      <c r="AC12" s="4"/>
    </row>
    <row r="13" spans="1:29" ht="25.5" x14ac:dyDescent="0.2">
      <c r="B13" s="6"/>
      <c r="C13" s="7" t="s">
        <v>5</v>
      </c>
      <c r="D13" s="7" t="s">
        <v>6</v>
      </c>
      <c r="E13" s="7" t="s">
        <v>7</v>
      </c>
      <c r="F13" s="7" t="s">
        <v>97</v>
      </c>
      <c r="G13" s="7" t="s">
        <v>9</v>
      </c>
      <c r="H13" s="7" t="s">
        <v>10</v>
      </c>
      <c r="I13" s="7" t="s">
        <v>11</v>
      </c>
      <c r="J13" s="7" t="s">
        <v>12</v>
      </c>
      <c r="K13" s="7" t="s">
        <v>13</v>
      </c>
      <c r="L13" s="7" t="s">
        <v>14</v>
      </c>
      <c r="M13" s="7" t="s">
        <v>15</v>
      </c>
      <c r="N13" s="7" t="s">
        <v>16</v>
      </c>
      <c r="O13" s="7" t="s">
        <v>17</v>
      </c>
      <c r="P13" s="7" t="s">
        <v>18</v>
      </c>
      <c r="Q13" s="7" t="s">
        <v>19</v>
      </c>
      <c r="R13" s="7" t="s">
        <v>20</v>
      </c>
      <c r="S13" s="7" t="s">
        <v>21</v>
      </c>
      <c r="T13" s="7" t="s">
        <v>22</v>
      </c>
      <c r="U13" s="7" t="s">
        <v>23</v>
      </c>
      <c r="V13" s="7" t="s">
        <v>24</v>
      </c>
      <c r="W13" s="6" t="s">
        <v>25</v>
      </c>
      <c r="X13" s="1"/>
      <c r="Y13" s="1"/>
      <c r="Z13" s="1"/>
      <c r="AA13" s="1"/>
      <c r="AB13" s="1"/>
      <c r="AC13" s="1"/>
    </row>
    <row r="14" spans="1:29" ht="12.75" customHeight="1" x14ac:dyDescent="0.2">
      <c r="B14" s="9" t="s">
        <v>26</v>
      </c>
      <c r="C14" s="9" t="s">
        <v>27</v>
      </c>
      <c r="D14" s="9" t="s">
        <v>120</v>
      </c>
      <c r="E14" s="9" t="s">
        <v>29</v>
      </c>
      <c r="F14" s="9" t="s">
        <v>121</v>
      </c>
      <c r="G14" s="9" t="s">
        <v>102</v>
      </c>
      <c r="H14" s="9" t="s">
        <v>32</v>
      </c>
      <c r="I14" s="9" t="s">
        <v>122</v>
      </c>
      <c r="J14" s="9" t="s">
        <v>105</v>
      </c>
      <c r="K14" s="9" t="s">
        <v>92</v>
      </c>
      <c r="L14" s="9" t="s">
        <v>107</v>
      </c>
      <c r="M14" s="9" t="s">
        <v>123</v>
      </c>
      <c r="N14" s="9" t="s">
        <v>109</v>
      </c>
      <c r="O14" s="9" t="s">
        <v>110</v>
      </c>
      <c r="P14" s="9" t="s">
        <v>111</v>
      </c>
      <c r="Q14" s="9" t="s">
        <v>112</v>
      </c>
      <c r="R14" s="9" t="s">
        <v>113</v>
      </c>
      <c r="S14" s="9" t="s">
        <v>114</v>
      </c>
      <c r="T14" s="9" t="s">
        <v>115</v>
      </c>
      <c r="U14" s="9" t="s">
        <v>116</v>
      </c>
      <c r="V14" s="9" t="s">
        <v>62</v>
      </c>
      <c r="W14" s="16" t="s">
        <v>124</v>
      </c>
      <c r="X14" s="10"/>
      <c r="Y14" s="10"/>
      <c r="Z14" s="10"/>
      <c r="AA14" s="10"/>
      <c r="AB14" s="10"/>
      <c r="AC14" s="10"/>
    </row>
    <row r="15" spans="1:29" ht="12.75" customHeight="1" x14ac:dyDescent="0.2">
      <c r="B15" s="9" t="s">
        <v>47</v>
      </c>
      <c r="C15" s="9" t="s">
        <v>27</v>
      </c>
      <c r="D15" s="9" t="s">
        <v>120</v>
      </c>
      <c r="E15" s="9" t="s">
        <v>125</v>
      </c>
      <c r="F15" s="9" t="s">
        <v>121</v>
      </c>
      <c r="G15" s="9" t="s">
        <v>126</v>
      </c>
      <c r="H15" s="9" t="s">
        <v>32</v>
      </c>
      <c r="I15" s="9" t="s">
        <v>127</v>
      </c>
      <c r="J15" s="9" t="s">
        <v>105</v>
      </c>
      <c r="K15" s="9" t="s">
        <v>92</v>
      </c>
      <c r="L15" s="9" t="s">
        <v>107</v>
      </c>
      <c r="M15" s="9" t="s">
        <v>123</v>
      </c>
      <c r="N15" s="9" t="s">
        <v>109</v>
      </c>
      <c r="O15" s="9" t="s">
        <v>110</v>
      </c>
      <c r="P15" s="9" t="s">
        <v>128</v>
      </c>
      <c r="Q15" s="9" t="s">
        <v>129</v>
      </c>
      <c r="R15" s="9" t="s">
        <v>113</v>
      </c>
      <c r="S15" s="9" t="s">
        <v>114</v>
      </c>
      <c r="T15" s="9" t="s">
        <v>130</v>
      </c>
      <c r="U15" s="9" t="s">
        <v>131</v>
      </c>
      <c r="V15" s="9" t="s">
        <v>62</v>
      </c>
      <c r="W15" s="16" t="s">
        <v>124</v>
      </c>
      <c r="X15" s="10"/>
      <c r="Y15" s="10"/>
      <c r="Z15" s="10"/>
      <c r="AA15" s="10"/>
      <c r="AB15" s="10"/>
      <c r="AC15" s="10"/>
    </row>
    <row r="16" spans="1:29" ht="12.75" customHeight="1" x14ac:dyDescent="0.2">
      <c r="B16" s="9" t="s">
        <v>64</v>
      </c>
      <c r="C16" s="9" t="s">
        <v>27</v>
      </c>
      <c r="D16" s="9" t="s">
        <v>132</v>
      </c>
      <c r="E16" s="9" t="s">
        <v>125</v>
      </c>
      <c r="F16" s="9" t="s">
        <v>133</v>
      </c>
      <c r="G16" s="9" t="s">
        <v>134</v>
      </c>
      <c r="H16" s="9" t="s">
        <v>32</v>
      </c>
      <c r="I16" s="9" t="s">
        <v>135</v>
      </c>
      <c r="J16" s="9" t="s">
        <v>105</v>
      </c>
      <c r="K16" s="9" t="s">
        <v>92</v>
      </c>
      <c r="L16" s="9" t="s">
        <v>107</v>
      </c>
      <c r="M16" s="9" t="s">
        <v>123</v>
      </c>
      <c r="N16" s="9" t="s">
        <v>136</v>
      </c>
      <c r="O16" s="9" t="s">
        <v>110</v>
      </c>
      <c r="P16" s="9" t="s">
        <v>57</v>
      </c>
      <c r="Q16" s="9" t="s">
        <v>137</v>
      </c>
      <c r="R16" s="9" t="s">
        <v>73</v>
      </c>
      <c r="S16" s="9" t="s">
        <v>138</v>
      </c>
      <c r="T16" s="9" t="s">
        <v>44</v>
      </c>
      <c r="U16" s="9" t="s">
        <v>139</v>
      </c>
      <c r="V16" s="9" t="s">
        <v>46</v>
      </c>
      <c r="W16" s="16" t="s">
        <v>124</v>
      </c>
      <c r="X16" s="10"/>
      <c r="Y16" s="10"/>
      <c r="Z16" s="10"/>
      <c r="AA16" s="10"/>
      <c r="AB16" s="10"/>
      <c r="AC16" s="10"/>
    </row>
    <row r="17" spans="2:29" ht="12.75" customHeight="1" x14ac:dyDescent="0.2">
      <c r="B17" s="9" t="s">
        <v>79</v>
      </c>
      <c r="C17" s="9" t="s">
        <v>27</v>
      </c>
      <c r="D17" s="9" t="s">
        <v>140</v>
      </c>
      <c r="E17" s="9" t="s">
        <v>29</v>
      </c>
      <c r="F17" s="9" t="s">
        <v>141</v>
      </c>
      <c r="G17" s="9" t="s">
        <v>142</v>
      </c>
      <c r="H17" s="9" t="s">
        <v>32</v>
      </c>
      <c r="I17" s="9" t="s">
        <v>143</v>
      </c>
      <c r="J17" s="9" t="s">
        <v>105</v>
      </c>
      <c r="K17" s="9" t="s">
        <v>92</v>
      </c>
      <c r="L17" s="9" t="s">
        <v>107</v>
      </c>
      <c r="M17" s="9" t="s">
        <v>144</v>
      </c>
      <c r="N17" s="9" t="s">
        <v>145</v>
      </c>
      <c r="O17" s="9" t="s">
        <v>110</v>
      </c>
      <c r="P17" s="9" t="s">
        <v>111</v>
      </c>
      <c r="Q17" s="9" t="s">
        <v>146</v>
      </c>
      <c r="R17" s="9" t="s">
        <v>73</v>
      </c>
      <c r="S17" s="9" t="s">
        <v>147</v>
      </c>
      <c r="T17" s="9" t="s">
        <v>130</v>
      </c>
      <c r="U17" s="9" t="s">
        <v>148</v>
      </c>
      <c r="V17" s="9" t="s">
        <v>77</v>
      </c>
      <c r="W17" s="16" t="s">
        <v>124</v>
      </c>
      <c r="X17" s="10"/>
      <c r="Y17" s="10"/>
      <c r="Z17" s="10"/>
      <c r="AA17" s="10"/>
      <c r="AB17" s="10"/>
      <c r="AC17" s="10"/>
    </row>
    <row r="18" spans="2:29" ht="12.75" customHeight="1" x14ac:dyDescent="0.2">
      <c r="B18" s="9" t="s">
        <v>88</v>
      </c>
      <c r="C18" s="9" t="s">
        <v>27</v>
      </c>
      <c r="D18" s="9" t="s">
        <v>140</v>
      </c>
      <c r="E18" s="9" t="s">
        <v>125</v>
      </c>
      <c r="F18" s="9" t="s">
        <v>149</v>
      </c>
      <c r="G18" s="9" t="s">
        <v>126</v>
      </c>
      <c r="H18" s="9" t="s">
        <v>32</v>
      </c>
      <c r="I18" s="9" t="s">
        <v>150</v>
      </c>
      <c r="J18" s="9" t="s">
        <v>105</v>
      </c>
      <c r="K18" s="9" t="s">
        <v>92</v>
      </c>
      <c r="L18" s="9" t="s">
        <v>107</v>
      </c>
      <c r="M18" s="9" t="s">
        <v>123</v>
      </c>
      <c r="N18" s="9" t="s">
        <v>136</v>
      </c>
      <c r="O18" s="9" t="s">
        <v>110</v>
      </c>
      <c r="P18" s="9" t="s">
        <v>57</v>
      </c>
      <c r="Q18" s="9" t="s">
        <v>151</v>
      </c>
      <c r="R18" s="9" t="s">
        <v>73</v>
      </c>
      <c r="S18" s="9" t="s">
        <v>147</v>
      </c>
      <c r="T18" s="9" t="s">
        <v>75</v>
      </c>
      <c r="U18" s="9" t="s">
        <v>148</v>
      </c>
      <c r="V18" s="9" t="s">
        <v>77</v>
      </c>
      <c r="W18" s="16" t="s">
        <v>124</v>
      </c>
      <c r="X18" s="10"/>
      <c r="Y18" s="10"/>
      <c r="Z18" s="10"/>
      <c r="AA18" s="10"/>
      <c r="AB18" s="10"/>
      <c r="AC18" s="10"/>
    </row>
    <row r="19" spans="2:29" ht="12.75" customHeight="1" x14ac:dyDescent="0.2"/>
    <row r="20" spans="2:29" ht="12.75" customHeight="1" x14ac:dyDescent="0.2"/>
    <row r="21" spans="2:29" ht="12.75" customHeight="1" x14ac:dyDescent="0.2"/>
    <row r="22" spans="2:29" ht="12.75" customHeight="1" x14ac:dyDescent="0.2"/>
    <row r="23" spans="2:29" ht="12.75" customHeight="1" x14ac:dyDescent="0.2"/>
    <row r="24" spans="2:29" ht="12.75" customHeight="1" x14ac:dyDescent="0.2"/>
    <row r="25" spans="2:29" ht="12.75" customHeight="1" x14ac:dyDescent="0.2"/>
    <row r="26" spans="2:29" ht="12.75" customHeight="1" x14ac:dyDescent="0.2"/>
    <row r="27" spans="2:29" ht="12.75" customHeight="1" x14ac:dyDescent="0.2"/>
    <row r="28" spans="2:29" ht="12.75" customHeight="1" x14ac:dyDescent="0.2"/>
    <row r="29" spans="2:29" ht="12.75" customHeight="1" x14ac:dyDescent="0.2"/>
    <row r="30" spans="2:29" ht="12.75" customHeight="1" x14ac:dyDescent="0.2"/>
    <row r="31" spans="2:29" ht="12.75" customHeight="1" x14ac:dyDescent="0.2"/>
    <row r="32" spans="2:2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0" zoomScaleNormal="100" workbookViewId="0">
      <selection activeCell="C64" sqref="C64"/>
    </sheetView>
  </sheetViews>
  <sheetFormatPr defaultRowHeight="12.75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  <col min="27" max="1025" width="14.42578125" customWidth="1"/>
  </cols>
  <sheetData>
    <row r="1" spans="1:26" ht="20.25" customHeight="1" x14ac:dyDescent="0.2">
      <c r="A1" s="11" t="s">
        <v>152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2.75" customHeight="1" x14ac:dyDescent="0.2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2.75" customHeight="1" x14ac:dyDescent="0.2">
      <c r="A3" s="17" t="s">
        <v>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 customHeight="1" x14ac:dyDescent="0.2">
      <c r="A4" s="18" t="s">
        <v>153</v>
      </c>
      <c r="B4" s="19" t="s">
        <v>154</v>
      </c>
      <c r="C4" s="19" t="s">
        <v>155</v>
      </c>
      <c r="D4" s="19" t="s">
        <v>156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2.75" customHeight="1" x14ac:dyDescent="0.2">
      <c r="A5" s="20" t="str">
        <f t="shared" ref="A5:A13" si="0">"OM" &amp; TEXT(ROW()-ROW($A$4), "00")</f>
        <v>OM01</v>
      </c>
      <c r="B5" s="21" t="s">
        <v>157</v>
      </c>
      <c r="C5" s="21" t="s">
        <v>158</v>
      </c>
      <c r="D5" s="22" t="str">
        <f t="shared" ref="D5:D13" si="1">$A5 &amp; " - " &amp; $B5</f>
        <v>OM01 - Parked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2">
      <c r="A6" s="20" t="str">
        <f t="shared" si="0"/>
        <v>OM02</v>
      </c>
      <c r="B6" s="21" t="s">
        <v>159</v>
      </c>
      <c r="C6" s="21" t="s">
        <v>160</v>
      </c>
      <c r="D6" s="22" t="str">
        <f t="shared" si="1"/>
        <v>OM02 - Ignition on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.75" customHeight="1" x14ac:dyDescent="0.2">
      <c r="A7" s="20" t="str">
        <f t="shared" si="0"/>
        <v>OM03</v>
      </c>
      <c r="B7" s="21" t="s">
        <v>161</v>
      </c>
      <c r="C7" s="21" t="s">
        <v>162</v>
      </c>
      <c r="D7" s="22" t="str">
        <f t="shared" si="1"/>
        <v>OM03 - Normal driving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.75" customHeight="1" x14ac:dyDescent="0.2">
      <c r="A8" s="20" t="str">
        <f t="shared" si="0"/>
        <v>OM04</v>
      </c>
      <c r="B8" s="21" t="s">
        <v>163</v>
      </c>
      <c r="C8" s="21" t="s">
        <v>162</v>
      </c>
      <c r="D8" s="22" t="str">
        <f t="shared" si="1"/>
        <v>OM04 - Backward driving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2.75" customHeight="1" x14ac:dyDescent="0.2">
      <c r="A9" s="20" t="str">
        <f t="shared" si="0"/>
        <v>OM05</v>
      </c>
      <c r="B9" s="21" t="s">
        <v>164</v>
      </c>
      <c r="C9" s="21" t="s">
        <v>165</v>
      </c>
      <c r="D9" s="22" t="str">
        <f t="shared" si="1"/>
        <v>OM05 - Degraded driving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2">
      <c r="A10" s="20" t="str">
        <f t="shared" si="0"/>
        <v>OM06</v>
      </c>
      <c r="B10" s="21" t="s">
        <v>166</v>
      </c>
      <c r="C10" s="21" t="s">
        <v>167</v>
      </c>
      <c r="D10" s="22" t="str">
        <f t="shared" si="1"/>
        <v>OM06 - Towing (active)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 customHeight="1" x14ac:dyDescent="0.2">
      <c r="A11" s="20" t="str">
        <f t="shared" si="0"/>
        <v>OM07</v>
      </c>
      <c r="B11" s="21" t="s">
        <v>168</v>
      </c>
      <c r="C11" s="21" t="s">
        <v>169</v>
      </c>
      <c r="D11" s="22" t="str">
        <f t="shared" si="1"/>
        <v>OM07 - Towing (passive)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customHeight="1" x14ac:dyDescent="0.2">
      <c r="A12" s="20" t="str">
        <f t="shared" si="0"/>
        <v>OM08</v>
      </c>
      <c r="B12" s="21" t="s">
        <v>170</v>
      </c>
      <c r="C12" s="21" t="s">
        <v>171</v>
      </c>
      <c r="D12" s="22" t="str">
        <f t="shared" si="1"/>
        <v>OM08 - Service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 customHeight="1" x14ac:dyDescent="0.2">
      <c r="A13" s="20" t="str">
        <f t="shared" si="0"/>
        <v>OM09</v>
      </c>
      <c r="B13" s="21" t="s">
        <v>172</v>
      </c>
      <c r="C13" s="21" t="s">
        <v>173</v>
      </c>
      <c r="D13" s="22" t="str">
        <f t="shared" si="1"/>
        <v>OM09 - N/A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 customHeight="1" x14ac:dyDescent="0.2">
      <c r="A14" s="23"/>
      <c r="B14" s="23"/>
      <c r="C14" s="23"/>
      <c r="D14" s="23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 x14ac:dyDescent="0.2">
      <c r="A16" s="17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2">
      <c r="A17" s="18" t="s">
        <v>153</v>
      </c>
      <c r="B17" s="19" t="s">
        <v>174</v>
      </c>
      <c r="C17" s="19" t="s">
        <v>155</v>
      </c>
      <c r="D17" s="19" t="s">
        <v>156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2">
      <c r="A18" s="20" t="str">
        <f t="shared" ref="A18:A28" si="2">"OS" &amp; TEXT(ROW()-ROW($A$17), "00")</f>
        <v>OS01</v>
      </c>
      <c r="B18" s="21" t="s">
        <v>175</v>
      </c>
      <c r="C18" s="21" t="s">
        <v>176</v>
      </c>
      <c r="D18" s="22" t="str">
        <f t="shared" ref="D18:D28" si="3">$A18 &amp; " - " &amp; $B18</f>
        <v>OS01 - Any Road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2">
      <c r="A19" s="20" t="str">
        <f t="shared" si="2"/>
        <v>OS02</v>
      </c>
      <c r="B19" s="21" t="s">
        <v>99</v>
      </c>
      <c r="C19" s="21" t="s">
        <v>176</v>
      </c>
      <c r="D19" s="22" t="str">
        <f t="shared" si="3"/>
        <v>OS02 - City Road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2">
      <c r="A20" s="20" t="str">
        <f t="shared" si="2"/>
        <v>OS03</v>
      </c>
      <c r="B20" s="21" t="s">
        <v>177</v>
      </c>
      <c r="C20" s="21" t="s">
        <v>176</v>
      </c>
      <c r="D20" s="22" t="str">
        <f t="shared" si="3"/>
        <v>OS03 - Country Road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2">
      <c r="A21" s="20" t="str">
        <f t="shared" si="2"/>
        <v>OS04</v>
      </c>
      <c r="B21" s="21" t="s">
        <v>178</v>
      </c>
      <c r="C21" s="21" t="s">
        <v>176</v>
      </c>
      <c r="D21" s="22" t="str">
        <f t="shared" si="3"/>
        <v>OS04 - Highway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2">
      <c r="A22" s="20" t="str">
        <f t="shared" si="2"/>
        <v>OS05</v>
      </c>
      <c r="B22" s="21" t="s">
        <v>179</v>
      </c>
      <c r="C22" s="21" t="s">
        <v>176</v>
      </c>
      <c r="D22" s="22" t="str">
        <f t="shared" si="3"/>
        <v>OS05 - Mountain Pass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2">
      <c r="A23" s="20" t="str">
        <f t="shared" si="2"/>
        <v>OS06</v>
      </c>
      <c r="B23" s="21" t="s">
        <v>180</v>
      </c>
      <c r="C23" s="21" t="s">
        <v>176</v>
      </c>
      <c r="D23" s="22" t="str">
        <f t="shared" si="3"/>
        <v>OS06 - Off Road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2">
      <c r="A24" s="20" t="str">
        <f t="shared" si="2"/>
        <v>OS07</v>
      </c>
      <c r="B24" s="21" t="s">
        <v>181</v>
      </c>
      <c r="C24" s="21" t="s">
        <v>182</v>
      </c>
      <c r="D24" s="22" t="str">
        <f t="shared" si="3"/>
        <v>OS07 - Road with gradient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 x14ac:dyDescent="0.2">
      <c r="A25" s="20" t="str">
        <f t="shared" si="2"/>
        <v>OS08</v>
      </c>
      <c r="B25" s="21" t="s">
        <v>183</v>
      </c>
      <c r="C25" s="21" t="s">
        <v>182</v>
      </c>
      <c r="D25" s="22" t="str">
        <f t="shared" si="3"/>
        <v>OS08 - Road with bump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 x14ac:dyDescent="0.2">
      <c r="A26" s="20" t="str">
        <f t="shared" si="2"/>
        <v>OS09</v>
      </c>
      <c r="B26" s="21" t="s">
        <v>184</v>
      </c>
      <c r="C26" s="21" t="s">
        <v>182</v>
      </c>
      <c r="D26" s="22" t="str">
        <f t="shared" si="3"/>
        <v>OS09 - Road tunnel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 x14ac:dyDescent="0.2">
      <c r="A27" s="20" t="str">
        <f t="shared" si="2"/>
        <v>OS10</v>
      </c>
      <c r="B27" s="21" t="s">
        <v>185</v>
      </c>
      <c r="C27" s="21" t="s">
        <v>182</v>
      </c>
      <c r="D27" s="22" t="str">
        <f t="shared" si="3"/>
        <v>OS10 - Road with construction site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 x14ac:dyDescent="0.2">
      <c r="A28" s="20" t="str">
        <f t="shared" si="2"/>
        <v>OS11</v>
      </c>
      <c r="B28" s="21" t="s">
        <v>172</v>
      </c>
      <c r="C28" s="21" t="s">
        <v>173</v>
      </c>
      <c r="D28" s="22" t="str">
        <f t="shared" si="3"/>
        <v>OS11 - N/A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 x14ac:dyDescent="0.2">
      <c r="A29" s="23"/>
      <c r="B29" s="23"/>
      <c r="C29" s="23"/>
      <c r="D29" s="23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2">
      <c r="A31" s="17" t="s">
        <v>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 x14ac:dyDescent="0.2">
      <c r="A32" s="18" t="s">
        <v>153</v>
      </c>
      <c r="B32" s="19" t="s">
        <v>174</v>
      </c>
      <c r="C32" s="19" t="s">
        <v>155</v>
      </c>
      <c r="D32" s="19" t="s">
        <v>156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 x14ac:dyDescent="0.2">
      <c r="A33" s="20" t="str">
        <f t="shared" ref="A33:A39" si="4">"SD" &amp; TEXT(ROW()-ROW($A$32), "00")</f>
        <v>SD01</v>
      </c>
      <c r="B33" s="21" t="s">
        <v>186</v>
      </c>
      <c r="C33" s="21" t="s">
        <v>187</v>
      </c>
      <c r="D33" s="22" t="str">
        <f t="shared" ref="D33:D39" si="5">$A33 &amp; " - " &amp; $B33</f>
        <v>SD01 - Low speed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 x14ac:dyDescent="0.2">
      <c r="A34" s="20" t="str">
        <f t="shared" si="4"/>
        <v>SD02</v>
      </c>
      <c r="B34" s="21" t="s">
        <v>188</v>
      </c>
      <c r="C34" s="21" t="s">
        <v>187</v>
      </c>
      <c r="D34" s="22" t="str">
        <f t="shared" si="5"/>
        <v>SD02 - High speed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2">
      <c r="A35" s="20" t="str">
        <f t="shared" si="4"/>
        <v>SD03</v>
      </c>
      <c r="B35" s="21" t="s">
        <v>189</v>
      </c>
      <c r="C35" s="21" t="s">
        <v>187</v>
      </c>
      <c r="D35" s="22" t="str">
        <f t="shared" si="5"/>
        <v>SD03 - Normal acceleration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customHeight="1" x14ac:dyDescent="0.2">
      <c r="A36" s="20" t="str">
        <f t="shared" si="4"/>
        <v>SD04</v>
      </c>
      <c r="B36" s="21" t="s">
        <v>190</v>
      </c>
      <c r="C36" s="21" t="s">
        <v>187</v>
      </c>
      <c r="D36" s="22" t="str">
        <f t="shared" si="5"/>
        <v>SD04 - High acceleration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 x14ac:dyDescent="0.2">
      <c r="A37" s="20" t="str">
        <f t="shared" si="4"/>
        <v>SD05</v>
      </c>
      <c r="B37" s="21" t="s">
        <v>191</v>
      </c>
      <c r="C37" s="21" t="s">
        <v>187</v>
      </c>
      <c r="D37" s="22" t="str">
        <f t="shared" si="5"/>
        <v>SD05 - Normal braking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customHeight="1" x14ac:dyDescent="0.2">
      <c r="A38" s="20" t="str">
        <f t="shared" si="4"/>
        <v>SD06</v>
      </c>
      <c r="B38" s="21" t="s">
        <v>192</v>
      </c>
      <c r="C38" s="21" t="s">
        <v>187</v>
      </c>
      <c r="D38" s="22" t="str">
        <f t="shared" si="5"/>
        <v>SD06 - High braking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customHeight="1" x14ac:dyDescent="0.2">
      <c r="A39" s="20" t="str">
        <f t="shared" si="4"/>
        <v>SD07</v>
      </c>
      <c r="B39" s="21" t="s">
        <v>172</v>
      </c>
      <c r="C39" s="21" t="s">
        <v>173</v>
      </c>
      <c r="D39" s="22" t="str">
        <f t="shared" si="5"/>
        <v>SD07 - N/A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customHeight="1" x14ac:dyDescent="0.2">
      <c r="A40" s="23"/>
      <c r="B40" s="23"/>
      <c r="C40" s="23"/>
      <c r="D40" s="23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customHeigh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customHeight="1" x14ac:dyDescent="0.2">
      <c r="A42" s="17" t="s">
        <v>193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customHeight="1" x14ac:dyDescent="0.2">
      <c r="A43" s="18" t="s">
        <v>153</v>
      </c>
      <c r="B43" s="19" t="s">
        <v>154</v>
      </c>
      <c r="C43" s="19" t="s">
        <v>155</v>
      </c>
      <c r="D43" s="19" t="s">
        <v>156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customHeight="1" x14ac:dyDescent="0.2">
      <c r="A44" s="20" t="str">
        <f>"IU" &amp; TEXT(ROW()-ROW($A$43), "00")</f>
        <v>IU01</v>
      </c>
      <c r="B44" s="21" t="s">
        <v>194</v>
      </c>
      <c r="C44" s="21" t="s">
        <v>195</v>
      </c>
      <c r="D44" s="22" t="str">
        <f>$A44 &amp; " - " &amp; $B44</f>
        <v>IU01 - Correctly used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customHeight="1" x14ac:dyDescent="0.2">
      <c r="A45" s="20" t="str">
        <f>"IU" &amp; TEXT(ROW()-ROW($A$43), "00")</f>
        <v>IU02</v>
      </c>
      <c r="B45" s="21" t="s">
        <v>196</v>
      </c>
      <c r="C45" s="21" t="s">
        <v>197</v>
      </c>
      <c r="D45" s="22" t="str">
        <f>$A45 &amp; " - " &amp; $B45</f>
        <v>IU02 - Incorrectly used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 x14ac:dyDescent="0.2">
      <c r="A46" s="20" t="str">
        <f>"IU" &amp; TEXT(ROW()-ROW($A$43), "00")</f>
        <v>IU03</v>
      </c>
      <c r="B46" s="21" t="s">
        <v>172</v>
      </c>
      <c r="C46" s="21" t="s">
        <v>173</v>
      </c>
      <c r="D46" s="22" t="str">
        <f>$A46 &amp; " - " &amp; $B46</f>
        <v>IU03 - N/A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customHeight="1" x14ac:dyDescent="0.2">
      <c r="A47" s="23"/>
      <c r="B47" s="23"/>
      <c r="C47" s="23"/>
      <c r="D47" s="2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customHeight="1" x14ac:dyDescent="0.2">
      <c r="A49" s="17" t="s">
        <v>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customHeight="1" x14ac:dyDescent="0.2">
      <c r="A50" s="18" t="s">
        <v>153</v>
      </c>
      <c r="B50" s="19" t="s">
        <v>174</v>
      </c>
      <c r="C50" s="19" t="s">
        <v>155</v>
      </c>
      <c r="D50" s="19" t="s">
        <v>156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customHeight="1" x14ac:dyDescent="0.2">
      <c r="A51" s="20" t="str">
        <f t="shared" ref="A51:A59" si="6">"EN" &amp; TEXT(ROW()-ROW($A$50), "00")</f>
        <v>EN01</v>
      </c>
      <c r="B51" s="21" t="s">
        <v>198</v>
      </c>
      <c r="C51" s="21" t="s">
        <v>199</v>
      </c>
      <c r="D51" s="22" t="str">
        <f t="shared" ref="D51:D59" si="7">$A51 &amp; " - " &amp; $B51</f>
        <v>EN01 - Normal conditions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customHeight="1" x14ac:dyDescent="0.2">
      <c r="A52" s="20" t="str">
        <f t="shared" si="6"/>
        <v>EN02</v>
      </c>
      <c r="B52" s="21" t="s">
        <v>200</v>
      </c>
      <c r="C52" s="21" t="s">
        <v>199</v>
      </c>
      <c r="D52" s="22" t="str">
        <f t="shared" si="7"/>
        <v>EN02 - Sun blares (degraded view)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customHeight="1" x14ac:dyDescent="0.2">
      <c r="A53" s="20" t="str">
        <f t="shared" si="6"/>
        <v>EN03</v>
      </c>
      <c r="B53" s="21" t="s">
        <v>201</v>
      </c>
      <c r="C53" s="21" t="s">
        <v>199</v>
      </c>
      <c r="D53" s="22" t="str">
        <f t="shared" si="7"/>
        <v>EN03 - Fog (degraded view)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customHeight="1" x14ac:dyDescent="0.2">
      <c r="A54" s="20" t="str">
        <f t="shared" si="6"/>
        <v>EN04</v>
      </c>
      <c r="B54" s="21" t="s">
        <v>202</v>
      </c>
      <c r="C54" s="21" t="s">
        <v>199</v>
      </c>
      <c r="D54" s="22" t="str">
        <f t="shared" si="7"/>
        <v>EN04 - Snowfall (degraded view)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customHeight="1" x14ac:dyDescent="0.2">
      <c r="A55" s="20" t="str">
        <f t="shared" si="6"/>
        <v>EN05</v>
      </c>
      <c r="B55" s="21" t="s">
        <v>203</v>
      </c>
      <c r="C55" s="21" t="s">
        <v>199</v>
      </c>
      <c r="D55" s="22" t="str">
        <f t="shared" si="7"/>
        <v>EN05 - Cross-wind (lateral force)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customHeight="1" x14ac:dyDescent="0.2">
      <c r="A56" s="20" t="str">
        <f t="shared" si="6"/>
        <v>EN06</v>
      </c>
      <c r="B56" s="21" t="s">
        <v>204</v>
      </c>
      <c r="C56" s="21" t="s">
        <v>182</v>
      </c>
      <c r="D56" s="22" t="str">
        <f t="shared" si="7"/>
        <v>EN06 - Rain (slippery road)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customHeight="1" x14ac:dyDescent="0.2">
      <c r="A57" s="20" t="str">
        <f t="shared" si="6"/>
        <v>EN07</v>
      </c>
      <c r="B57" s="21" t="s">
        <v>205</v>
      </c>
      <c r="C57" s="21" t="s">
        <v>182</v>
      </c>
      <c r="D57" s="22" t="str">
        <f t="shared" si="7"/>
        <v>EN07 - Snow (slippery road)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customHeight="1" x14ac:dyDescent="0.2">
      <c r="A58" s="20" t="str">
        <f t="shared" si="6"/>
        <v>EN08</v>
      </c>
      <c r="B58" s="21" t="s">
        <v>206</v>
      </c>
      <c r="C58" s="21" t="s">
        <v>182</v>
      </c>
      <c r="D58" s="22" t="str">
        <f t="shared" si="7"/>
        <v>EN08 - Glace (slippery road)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customHeight="1" x14ac:dyDescent="0.2">
      <c r="A59" s="20" t="str">
        <f t="shared" si="6"/>
        <v>EN09</v>
      </c>
      <c r="B59" s="21" t="s">
        <v>172</v>
      </c>
      <c r="C59" s="21" t="s">
        <v>173</v>
      </c>
      <c r="D59" s="22" t="str">
        <f t="shared" si="7"/>
        <v>EN09 - N/A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customHeight="1" x14ac:dyDescent="0.2">
      <c r="A60" s="23"/>
      <c r="B60" s="23"/>
      <c r="C60" s="23"/>
      <c r="D60" s="2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customHeight="1" x14ac:dyDescent="0.2"/>
    <row r="62" spans="1:26" ht="12.75" customHeight="1" x14ac:dyDescent="0.2"/>
    <row r="63" spans="1:26" ht="12.75" customHeight="1" x14ac:dyDescent="0.2"/>
    <row r="64" spans="1:2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A19" zoomScaleNormal="100" workbookViewId="0">
      <selection activeCell="B39" sqref="B39"/>
    </sheetView>
  </sheetViews>
  <sheetFormatPr defaultRowHeight="12.75" x14ac:dyDescent="0.2"/>
  <cols>
    <col min="1" max="1" width="14.42578125" customWidth="1"/>
    <col min="2" max="2" width="43.140625" customWidth="1"/>
    <col min="3" max="3" width="28.42578125" customWidth="1"/>
    <col min="4" max="4" width="45.7109375" customWidth="1"/>
    <col min="5" max="1025" width="14.42578125" customWidth="1"/>
  </cols>
  <sheetData>
    <row r="1" spans="1:26" ht="15.75" customHeight="1" x14ac:dyDescent="0.2">
      <c r="A1" s="2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7" t="s">
        <v>13</v>
      </c>
      <c r="B2" s="12"/>
      <c r="C2" s="12"/>
      <c r="D2" s="12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8" t="s">
        <v>153</v>
      </c>
      <c r="B3" s="19" t="s">
        <v>207</v>
      </c>
      <c r="C3" s="19" t="s">
        <v>155</v>
      </c>
      <c r="D3" s="19" t="s">
        <v>156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20" t="str">
        <f t="shared" ref="A4:A23" si="0">"DV" &amp; TEXT(ROW()-ROW($A$3), "00")</f>
        <v>DV01</v>
      </c>
      <c r="B4" s="21" t="s">
        <v>106</v>
      </c>
      <c r="C4" s="21" t="s">
        <v>208</v>
      </c>
      <c r="D4" s="22" t="str">
        <f t="shared" ref="D4:D23" si="1">$A4 &amp; " - " &amp; $B4</f>
        <v>DV01 - Function not activated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20" t="str">
        <f t="shared" si="0"/>
        <v>DV02</v>
      </c>
      <c r="B5" s="21" t="s">
        <v>209</v>
      </c>
      <c r="C5" s="21" t="s">
        <v>208</v>
      </c>
      <c r="D5" s="22" t="str">
        <f t="shared" si="1"/>
        <v>DV02 - Function unexpectedly activated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20" t="str">
        <f t="shared" si="0"/>
        <v>DV03</v>
      </c>
      <c r="B6" s="21" t="s">
        <v>210</v>
      </c>
      <c r="C6" s="21" t="s">
        <v>208</v>
      </c>
      <c r="D6" s="22" t="str">
        <f t="shared" si="1"/>
        <v>DV03 - Function always activated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20" t="str">
        <f t="shared" si="0"/>
        <v>DV04</v>
      </c>
      <c r="B7" s="25" t="s">
        <v>211</v>
      </c>
      <c r="C7" s="21" t="s">
        <v>212</v>
      </c>
      <c r="D7" s="22" t="str">
        <f t="shared" si="1"/>
        <v>DV04 - Actor effect is too much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20" t="str">
        <f t="shared" si="0"/>
        <v>DV05</v>
      </c>
      <c r="B8" s="21" t="s">
        <v>213</v>
      </c>
      <c r="C8" s="21" t="s">
        <v>212</v>
      </c>
      <c r="D8" s="22" t="str">
        <f t="shared" si="1"/>
        <v>DV05 - Actor effect is too less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20" t="str">
        <f t="shared" si="0"/>
        <v>DV06</v>
      </c>
      <c r="B9" s="21" t="s">
        <v>214</v>
      </c>
      <c r="C9" s="21" t="s">
        <v>215</v>
      </c>
      <c r="D9" s="22" t="str">
        <f t="shared" si="1"/>
        <v>DV06 - Actor action too early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20" t="str">
        <f t="shared" si="0"/>
        <v>DV07</v>
      </c>
      <c r="B10" s="21" t="s">
        <v>216</v>
      </c>
      <c r="C10" s="21" t="s">
        <v>215</v>
      </c>
      <c r="D10" s="22" t="str">
        <f t="shared" si="1"/>
        <v>DV07 - Actor action too late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20" t="str">
        <f t="shared" si="0"/>
        <v>DV08</v>
      </c>
      <c r="B11" s="21" t="s">
        <v>217</v>
      </c>
      <c r="C11" s="21" t="s">
        <v>218</v>
      </c>
      <c r="D11" s="22" t="str">
        <f t="shared" si="1"/>
        <v>DV08 - Actor action before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20" t="str">
        <f t="shared" si="0"/>
        <v>DV09</v>
      </c>
      <c r="B12" s="21" t="s">
        <v>219</v>
      </c>
      <c r="C12" s="21" t="s">
        <v>218</v>
      </c>
      <c r="D12" s="22" t="str">
        <f t="shared" si="1"/>
        <v>DV09 - Actor action after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20" t="str">
        <f t="shared" si="0"/>
        <v>DV10</v>
      </c>
      <c r="B13" s="21" t="s">
        <v>220</v>
      </c>
      <c r="C13" s="21" t="s">
        <v>221</v>
      </c>
      <c r="D13" s="22" t="str">
        <f t="shared" si="1"/>
        <v>DV10 - Actor effect is reverse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20" t="str">
        <f t="shared" si="0"/>
        <v>DV11</v>
      </c>
      <c r="B14" s="21" t="s">
        <v>222</v>
      </c>
      <c r="C14" s="21" t="s">
        <v>221</v>
      </c>
      <c r="D14" s="22" t="str">
        <f t="shared" si="1"/>
        <v>DV11 - Actor effect is wrong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20" t="str">
        <f t="shared" si="0"/>
        <v>DV12</v>
      </c>
      <c r="B15" s="21" t="s">
        <v>223</v>
      </c>
      <c r="C15" s="21" t="s">
        <v>212</v>
      </c>
      <c r="D15" s="22" t="str">
        <f t="shared" si="1"/>
        <v>DV12 - Sensor sensitivity is too high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20" t="str">
        <f t="shared" si="0"/>
        <v>DV13</v>
      </c>
      <c r="B16" s="21" t="s">
        <v>224</v>
      </c>
      <c r="C16" s="21" t="s">
        <v>212</v>
      </c>
      <c r="D16" s="22" t="str">
        <f t="shared" si="1"/>
        <v>DV13 - Sensor sensitivity is too low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20" t="str">
        <f t="shared" si="0"/>
        <v>DV14</v>
      </c>
      <c r="B17" s="21" t="s">
        <v>225</v>
      </c>
      <c r="C17" s="21" t="s">
        <v>215</v>
      </c>
      <c r="D17" s="22" t="str">
        <f t="shared" si="1"/>
        <v>DV14 - Sensor detection too early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20" t="str">
        <f t="shared" si="0"/>
        <v>DV15</v>
      </c>
      <c r="B18" s="21" t="s">
        <v>226</v>
      </c>
      <c r="C18" s="21" t="s">
        <v>215</v>
      </c>
      <c r="D18" s="22" t="str">
        <f t="shared" si="1"/>
        <v>DV15 - Sensor detection too late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20" t="str">
        <f t="shared" si="0"/>
        <v>DV16</v>
      </c>
      <c r="B19" s="21" t="s">
        <v>227</v>
      </c>
      <c r="C19" s="21" t="s">
        <v>218</v>
      </c>
      <c r="D19" s="22" t="str">
        <f t="shared" si="1"/>
        <v>DV16 - Sensor detection before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20" t="str">
        <f t="shared" si="0"/>
        <v>DV17</v>
      </c>
      <c r="B20" s="21" t="s">
        <v>228</v>
      </c>
      <c r="C20" s="21" t="s">
        <v>218</v>
      </c>
      <c r="D20" s="22" t="str">
        <f t="shared" si="1"/>
        <v>DV17 - Sensor detection after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20" t="str">
        <f t="shared" si="0"/>
        <v>DV18</v>
      </c>
      <c r="B21" s="21" t="s">
        <v>229</v>
      </c>
      <c r="C21" s="21" t="s">
        <v>221</v>
      </c>
      <c r="D21" s="22" t="str">
        <f t="shared" si="1"/>
        <v>DV18 - Sensor detection is reverse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20" t="str">
        <f t="shared" si="0"/>
        <v>DV19</v>
      </c>
      <c r="B22" s="21" t="s">
        <v>230</v>
      </c>
      <c r="C22" s="21" t="s">
        <v>221</v>
      </c>
      <c r="D22" s="22" t="str">
        <f t="shared" si="1"/>
        <v>DV19 - Sensor detection is wrong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20" t="str">
        <f t="shared" si="0"/>
        <v>DV20</v>
      </c>
      <c r="B23" s="21" t="s">
        <v>172</v>
      </c>
      <c r="C23" s="21" t="s">
        <v>173</v>
      </c>
      <c r="D23" s="22" t="str">
        <f t="shared" si="1"/>
        <v>DV20 - N/A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">
      <c r="A24" s="23"/>
      <c r="B24" s="23"/>
      <c r="C24" s="23"/>
      <c r="D24" s="2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">
      <c r="A25" s="1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2">
      <c r="A26" s="26" t="s">
        <v>231</v>
      </c>
      <c r="B26" s="27"/>
      <c r="C26" s="27"/>
      <c r="D26" s="27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2">
      <c r="A27" s="28" t="s">
        <v>153</v>
      </c>
      <c r="B27" s="29" t="s">
        <v>232</v>
      </c>
      <c r="C27" s="29" t="s">
        <v>155</v>
      </c>
      <c r="D27" s="29" t="s">
        <v>156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2">
      <c r="A28" s="30" t="str">
        <f t="shared" ref="A28:A41" si="2">"EV" &amp; TEXT(ROW()-ROW($A$35), "00")</f>
        <v>EV-07</v>
      </c>
      <c r="B28" s="31" t="s">
        <v>233</v>
      </c>
      <c r="C28" s="32"/>
      <c r="D28" s="33" t="str">
        <f t="shared" ref="D28:D41" si="3">$A28 &amp; " - " &amp; $B28</f>
        <v>EV-07 - None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2">
      <c r="A29" s="30" t="str">
        <f t="shared" si="2"/>
        <v>EV-06</v>
      </c>
      <c r="B29" s="31" t="s">
        <v>234</v>
      </c>
      <c r="C29" s="32"/>
      <c r="D29" s="33" t="str">
        <f t="shared" si="3"/>
        <v>EV-06 - Front collision with oncoming traffic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2">
      <c r="A30" s="30" t="str">
        <f t="shared" si="2"/>
        <v>EV-05</v>
      </c>
      <c r="B30" s="31" t="s">
        <v>235</v>
      </c>
      <c r="C30" s="32"/>
      <c r="D30" s="33" t="str">
        <f t="shared" si="3"/>
        <v>EV-05 - Front collision with ahead traffic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2">
      <c r="A31" s="30" t="str">
        <f t="shared" si="2"/>
        <v>EV-04</v>
      </c>
      <c r="B31" s="34" t="s">
        <v>108</v>
      </c>
      <c r="C31" s="32"/>
      <c r="D31" s="33" t="str">
        <f t="shared" si="3"/>
        <v>EV-04 - Front collision with obstacle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2">
      <c r="A32" s="30" t="str">
        <f t="shared" si="2"/>
        <v>EV-03</v>
      </c>
      <c r="B32" s="31" t="s">
        <v>236</v>
      </c>
      <c r="C32" s="32"/>
      <c r="D32" s="33" t="str">
        <f t="shared" si="3"/>
        <v>EV-03 - Rear collision with trailing traffic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2">
      <c r="A33" s="30" t="str">
        <f t="shared" si="2"/>
        <v>EV-02</v>
      </c>
      <c r="B33" s="31" t="s">
        <v>237</v>
      </c>
      <c r="C33" s="32"/>
      <c r="D33" s="33" t="str">
        <f t="shared" si="3"/>
        <v>EV-02 - Side collision with other traffic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2">
      <c r="A34" s="30" t="str">
        <f t="shared" si="2"/>
        <v>EV-01</v>
      </c>
      <c r="B34" s="31" t="s">
        <v>238</v>
      </c>
      <c r="C34" s="32"/>
      <c r="D34" s="33" t="str">
        <f t="shared" si="3"/>
        <v>EV-01 - Side collision with obstacle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2">
      <c r="A35" s="30" t="str">
        <f t="shared" si="2"/>
        <v>EV00</v>
      </c>
      <c r="B35" s="31" t="s">
        <v>239</v>
      </c>
      <c r="C35" s="32"/>
      <c r="D35" s="33" t="str">
        <f t="shared" si="3"/>
        <v>EV00 - Collision with other vehicle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2">
      <c r="A36" s="30" t="str">
        <f t="shared" si="2"/>
        <v>EV01</v>
      </c>
      <c r="B36" s="31" t="s">
        <v>240</v>
      </c>
      <c r="C36" s="32"/>
      <c r="D36" s="33" t="str">
        <f t="shared" si="3"/>
        <v>EV01 - Collision with train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2">
      <c r="A37" s="30" t="str">
        <f t="shared" si="2"/>
        <v>EV02</v>
      </c>
      <c r="B37" s="31" t="s">
        <v>241</v>
      </c>
      <c r="C37" s="32"/>
      <c r="D37" s="33" t="str">
        <f t="shared" si="3"/>
        <v>EV02 - Collision with pedestrian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2">
      <c r="A38" s="30" t="str">
        <f t="shared" si="2"/>
        <v>EV03</v>
      </c>
      <c r="B38" s="31" t="s">
        <v>242</v>
      </c>
      <c r="C38" s="32"/>
      <c r="D38" s="33" t="str">
        <f t="shared" si="3"/>
        <v>EV03 - Car spins out of control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2">
      <c r="A39" s="30" t="str">
        <f t="shared" si="2"/>
        <v>EV04</v>
      </c>
      <c r="B39" s="31" t="s">
        <v>243</v>
      </c>
      <c r="C39" s="32"/>
      <c r="D39" s="33" t="str">
        <f t="shared" si="3"/>
        <v>EV04 - Car comes off the road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2">
      <c r="A40" s="30" t="str">
        <f t="shared" si="2"/>
        <v>EV05</v>
      </c>
      <c r="B40" s="31" t="s">
        <v>244</v>
      </c>
      <c r="C40" s="32"/>
      <c r="D40" s="33" t="str">
        <f t="shared" si="3"/>
        <v>EV05 - Car catches file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2">
      <c r="A41" s="30" t="str">
        <f t="shared" si="2"/>
        <v>EV06</v>
      </c>
      <c r="B41" s="31" t="s">
        <v>172</v>
      </c>
      <c r="C41" s="32"/>
      <c r="D41" s="33" t="str">
        <f t="shared" si="3"/>
        <v>EV06 - N/A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2">
      <c r="A42" s="35"/>
      <c r="B42" s="36"/>
      <c r="C42" s="36"/>
      <c r="D42" s="36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workbookViewId="0">
      <selection activeCell="B34" sqref="B34"/>
    </sheetView>
  </sheetViews>
  <sheetFormatPr defaultRowHeight="12.75" x14ac:dyDescent="0.2"/>
  <cols>
    <col min="1" max="1" width="14.42578125" customWidth="1"/>
    <col min="2" max="2" width="29.85546875" customWidth="1"/>
    <col min="3" max="4" width="51.5703125" customWidth="1"/>
    <col min="5" max="5" width="33.7109375" customWidth="1"/>
    <col min="6" max="1025" width="14.42578125" customWidth="1"/>
  </cols>
  <sheetData>
    <row r="1" spans="1:26" ht="12.75" customHeight="1" x14ac:dyDescent="0.2">
      <c r="A1" s="17" t="s">
        <v>245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2.75" customHeight="1" x14ac:dyDescent="0.2">
      <c r="A2" s="18" t="s">
        <v>153</v>
      </c>
      <c r="B2" s="19" t="s">
        <v>246</v>
      </c>
      <c r="C2" s="19" t="s">
        <v>247</v>
      </c>
      <c r="D2" s="19" t="s">
        <v>248</v>
      </c>
      <c r="E2" s="19" t="s">
        <v>156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2.75" customHeight="1" x14ac:dyDescent="0.2">
      <c r="A3" s="37" t="s">
        <v>249</v>
      </c>
      <c r="B3" s="21" t="s">
        <v>250</v>
      </c>
      <c r="C3" s="21"/>
      <c r="D3" s="21"/>
      <c r="E3" s="22" t="str">
        <f>$A3 &amp; " - " &amp; $B3</f>
        <v>E0 - Incredible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 customHeight="1" x14ac:dyDescent="0.2">
      <c r="A4" s="37" t="s">
        <v>251</v>
      </c>
      <c r="B4" s="21" t="s">
        <v>252</v>
      </c>
      <c r="C4" s="21" t="s">
        <v>253</v>
      </c>
      <c r="D4" s="21" t="s">
        <v>254</v>
      </c>
      <c r="E4" s="22" t="str">
        <f>$A4 &amp; " - " &amp; $B4</f>
        <v>E1 - Very low probability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2.75" customHeight="1" x14ac:dyDescent="0.2">
      <c r="A5" s="37" t="s">
        <v>255</v>
      </c>
      <c r="B5" s="21" t="s">
        <v>256</v>
      </c>
      <c r="C5" s="21" t="s">
        <v>257</v>
      </c>
      <c r="D5" s="21" t="s">
        <v>258</v>
      </c>
      <c r="E5" s="22" t="str">
        <f>$A5 &amp; " - " &amp; $B5</f>
        <v>E2 - Low probability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2">
      <c r="A6" s="37" t="s">
        <v>259</v>
      </c>
      <c r="B6" s="21" t="s">
        <v>260</v>
      </c>
      <c r="C6" s="21" t="s">
        <v>261</v>
      </c>
      <c r="D6" s="21" t="s">
        <v>262</v>
      </c>
      <c r="E6" s="22" t="str">
        <f>$A6 &amp; " - " &amp; $B6</f>
        <v>E3 - Medium probability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.75" customHeight="1" x14ac:dyDescent="0.2">
      <c r="A7" s="37" t="s">
        <v>263</v>
      </c>
      <c r="B7" s="21" t="s">
        <v>264</v>
      </c>
      <c r="C7" s="21" t="s">
        <v>265</v>
      </c>
      <c r="D7" s="21" t="s">
        <v>266</v>
      </c>
      <c r="E7" s="22" t="str">
        <f>$A7 &amp; " - " &amp; $B7</f>
        <v>E4 - High probability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.75" customHeight="1" x14ac:dyDescent="0.2">
      <c r="A8" s="23"/>
      <c r="B8" s="23"/>
      <c r="C8" s="23"/>
      <c r="D8" s="23"/>
      <c r="E8" s="23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2.75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2">
      <c r="A10" s="17" t="s">
        <v>267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 customHeight="1" x14ac:dyDescent="0.2">
      <c r="A11" s="18" t="s">
        <v>153</v>
      </c>
      <c r="B11" s="19" t="s">
        <v>246</v>
      </c>
      <c r="C11" s="19" t="s">
        <v>155</v>
      </c>
      <c r="D11" s="19" t="s">
        <v>268</v>
      </c>
      <c r="E11" s="19" t="s">
        <v>156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customHeight="1" x14ac:dyDescent="0.2">
      <c r="A12" s="37" t="s">
        <v>269</v>
      </c>
      <c r="B12" s="21" t="s">
        <v>270</v>
      </c>
      <c r="C12" s="21" t="s">
        <v>270</v>
      </c>
      <c r="D12" s="21" t="s">
        <v>271</v>
      </c>
      <c r="E12" s="22" t="str">
        <f>$A12 &amp; " - " &amp; $B12</f>
        <v>S0 - No injuries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 customHeight="1" x14ac:dyDescent="0.2">
      <c r="A13" s="37" t="s">
        <v>272</v>
      </c>
      <c r="B13" s="21" t="s">
        <v>273</v>
      </c>
      <c r="C13" s="21" t="s">
        <v>273</v>
      </c>
      <c r="D13" s="21" t="s">
        <v>274</v>
      </c>
      <c r="E13" s="22" t="str">
        <f>$A13 &amp; " - " &amp; $B13</f>
        <v>S1 - Light and moderate injuries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 customHeight="1" x14ac:dyDescent="0.2">
      <c r="A14" s="37" t="s">
        <v>275</v>
      </c>
      <c r="B14" s="21" t="s">
        <v>276</v>
      </c>
      <c r="C14" s="21" t="s">
        <v>277</v>
      </c>
      <c r="D14" s="21" t="s">
        <v>278</v>
      </c>
      <c r="E14" s="22" t="str">
        <f>$A14 &amp; " - " &amp; $B14</f>
        <v>S2 - Severe and life-threatening injuries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 customHeight="1" x14ac:dyDescent="0.2">
      <c r="A15" s="37" t="s">
        <v>279</v>
      </c>
      <c r="B15" s="21" t="s">
        <v>280</v>
      </c>
      <c r="C15" s="21" t="s">
        <v>281</v>
      </c>
      <c r="D15" s="21" t="s">
        <v>282</v>
      </c>
      <c r="E15" s="22" t="str">
        <f>$A15 &amp; " - " &amp; $B15</f>
        <v>S3 - Life-threatening or fatal injuries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 x14ac:dyDescent="0.2">
      <c r="A16" s="23"/>
      <c r="B16" s="23"/>
      <c r="C16" s="23"/>
      <c r="D16" s="23"/>
      <c r="E16" s="23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2">
      <c r="A18" s="17" t="s">
        <v>283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2">
      <c r="A19" s="18" t="s">
        <v>153</v>
      </c>
      <c r="B19" s="19" t="s">
        <v>246</v>
      </c>
      <c r="C19" s="38" t="s">
        <v>155</v>
      </c>
      <c r="D19" s="39"/>
      <c r="E19" s="19" t="s">
        <v>156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2">
      <c r="A20" s="37" t="s">
        <v>284</v>
      </c>
      <c r="B20" s="21" t="s">
        <v>285</v>
      </c>
      <c r="C20" s="40" t="s">
        <v>285</v>
      </c>
      <c r="D20" s="41"/>
      <c r="E20" s="22" t="str">
        <f>$A20 &amp; " - " &amp; $B20</f>
        <v>C0 - Controllable in general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2">
      <c r="A21" s="37" t="s">
        <v>286</v>
      </c>
      <c r="B21" s="21" t="s">
        <v>287</v>
      </c>
      <c r="C21" s="40" t="s">
        <v>288</v>
      </c>
      <c r="D21" s="41"/>
      <c r="E21" s="22" t="str">
        <f>$A21 &amp; " - " &amp; $B21</f>
        <v>C1 - Simply controllable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2">
      <c r="A22" s="37" t="s">
        <v>289</v>
      </c>
      <c r="B22" s="21" t="s">
        <v>290</v>
      </c>
      <c r="C22" s="40" t="s">
        <v>291</v>
      </c>
      <c r="D22" s="41"/>
      <c r="E22" s="22" t="str">
        <f>$A22 &amp; " - " &amp; $B22</f>
        <v>C2 - Normally controllable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2">
      <c r="A23" s="37" t="s">
        <v>292</v>
      </c>
      <c r="B23" s="21" t="s">
        <v>293</v>
      </c>
      <c r="C23" s="40" t="s">
        <v>294</v>
      </c>
      <c r="D23" s="41"/>
      <c r="E23" s="22" t="str">
        <f>$A23 &amp; " - " &amp; $B23</f>
        <v>C3 - Difficult to control or uncontrollable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2">
      <c r="A24" s="23"/>
      <c r="B24" s="23"/>
      <c r="C24" s="42"/>
      <c r="D24" s="43"/>
      <c r="E24" s="23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zoomScaleNormal="100" workbookViewId="0"/>
  </sheetViews>
  <sheetFormatPr defaultRowHeight="12.75" x14ac:dyDescent="0.2"/>
  <cols>
    <col min="1" max="1025" width="14.42578125" customWidth="1"/>
  </cols>
  <sheetData>
    <row r="2" spans="2:7" ht="15.75" customHeight="1" x14ac:dyDescent="0.2">
      <c r="B2" s="58" t="s">
        <v>283</v>
      </c>
      <c r="C2" s="59" t="s">
        <v>245</v>
      </c>
      <c r="D2" s="60" t="s">
        <v>267</v>
      </c>
      <c r="E2" s="60"/>
      <c r="F2" s="60"/>
      <c r="G2" s="60"/>
    </row>
    <row r="3" spans="2:7" ht="15.75" customHeight="1" x14ac:dyDescent="0.2">
      <c r="B3" s="58"/>
      <c r="C3" s="59"/>
      <c r="D3" s="32" t="s">
        <v>269</v>
      </c>
      <c r="E3" s="32" t="s">
        <v>272</v>
      </c>
      <c r="F3" s="32" t="s">
        <v>275</v>
      </c>
      <c r="G3" s="32" t="s">
        <v>279</v>
      </c>
    </row>
    <row r="4" spans="2:7" ht="15.75" customHeight="1" x14ac:dyDescent="0.2">
      <c r="B4" s="57" t="s">
        <v>286</v>
      </c>
      <c r="C4" s="44" t="s">
        <v>251</v>
      </c>
      <c r="D4" s="44" t="s">
        <v>62</v>
      </c>
      <c r="E4" s="44" t="s">
        <v>62</v>
      </c>
      <c r="F4" s="44" t="s">
        <v>62</v>
      </c>
      <c r="G4" s="44" t="s">
        <v>62</v>
      </c>
    </row>
    <row r="5" spans="2:7" ht="15.75" customHeight="1" x14ac:dyDescent="0.2">
      <c r="B5" s="57"/>
      <c r="C5" s="44" t="s">
        <v>255</v>
      </c>
      <c r="D5" s="44" t="s">
        <v>62</v>
      </c>
      <c r="E5" s="44" t="s">
        <v>62</v>
      </c>
      <c r="F5" s="44" t="s">
        <v>62</v>
      </c>
      <c r="G5" s="44" t="s">
        <v>62</v>
      </c>
    </row>
    <row r="6" spans="2:7" ht="15.75" customHeight="1" x14ac:dyDescent="0.2">
      <c r="B6" s="57"/>
      <c r="C6" s="44" t="s">
        <v>259</v>
      </c>
      <c r="D6" s="44" t="s">
        <v>62</v>
      </c>
      <c r="E6" s="44" t="s">
        <v>62</v>
      </c>
      <c r="F6" s="44" t="s">
        <v>62</v>
      </c>
      <c r="G6" s="44" t="s">
        <v>46</v>
      </c>
    </row>
    <row r="7" spans="2:7" ht="15.75" customHeight="1" x14ac:dyDescent="0.2">
      <c r="B7" s="57"/>
      <c r="C7" s="44" t="s">
        <v>263</v>
      </c>
      <c r="D7" s="44" t="s">
        <v>62</v>
      </c>
      <c r="E7" s="44" t="s">
        <v>62</v>
      </c>
      <c r="F7" s="44" t="s">
        <v>46</v>
      </c>
      <c r="G7" s="44" t="s">
        <v>77</v>
      </c>
    </row>
    <row r="8" spans="2:7" ht="15.75" customHeight="1" x14ac:dyDescent="0.2">
      <c r="B8" s="57" t="s">
        <v>289</v>
      </c>
      <c r="C8" s="44" t="s">
        <v>251</v>
      </c>
      <c r="D8" s="44" t="s">
        <v>62</v>
      </c>
      <c r="E8" s="44" t="s">
        <v>62</v>
      </c>
      <c r="F8" s="44" t="s">
        <v>62</v>
      </c>
      <c r="G8" s="44" t="s">
        <v>62</v>
      </c>
    </row>
    <row r="9" spans="2:7" ht="15.75" customHeight="1" x14ac:dyDescent="0.2">
      <c r="B9" s="57"/>
      <c r="C9" s="44" t="s">
        <v>255</v>
      </c>
      <c r="D9" s="44" t="s">
        <v>62</v>
      </c>
      <c r="E9" s="44" t="s">
        <v>62</v>
      </c>
      <c r="F9" s="44" t="s">
        <v>62</v>
      </c>
      <c r="G9" s="44" t="s">
        <v>46</v>
      </c>
    </row>
    <row r="10" spans="2:7" ht="15.75" customHeight="1" x14ac:dyDescent="0.2">
      <c r="B10" s="57"/>
      <c r="C10" s="44" t="s">
        <v>259</v>
      </c>
      <c r="D10" s="44" t="s">
        <v>62</v>
      </c>
      <c r="E10" s="44" t="s">
        <v>62</v>
      </c>
      <c r="F10" s="44" t="s">
        <v>46</v>
      </c>
      <c r="G10" s="44" t="s">
        <v>77</v>
      </c>
    </row>
    <row r="11" spans="2:7" ht="15.75" customHeight="1" x14ac:dyDescent="0.2">
      <c r="B11" s="57"/>
      <c r="C11" s="44" t="s">
        <v>263</v>
      </c>
      <c r="D11" s="44" t="s">
        <v>62</v>
      </c>
      <c r="E11" s="44" t="s">
        <v>46</v>
      </c>
      <c r="F11" s="44" t="s">
        <v>77</v>
      </c>
      <c r="G11" s="44" t="s">
        <v>87</v>
      </c>
    </row>
    <row r="12" spans="2:7" ht="15.75" customHeight="1" x14ac:dyDescent="0.2">
      <c r="B12" s="57" t="s">
        <v>292</v>
      </c>
      <c r="C12" s="44" t="s">
        <v>251</v>
      </c>
      <c r="D12" s="44" t="s">
        <v>62</v>
      </c>
      <c r="E12" s="44" t="s">
        <v>62</v>
      </c>
      <c r="F12" s="44" t="s">
        <v>62</v>
      </c>
      <c r="G12" s="44" t="s">
        <v>46</v>
      </c>
    </row>
    <row r="13" spans="2:7" ht="15.75" customHeight="1" x14ac:dyDescent="0.2">
      <c r="B13" s="57"/>
      <c r="C13" s="44" t="s">
        <v>255</v>
      </c>
      <c r="D13" s="44" t="s">
        <v>62</v>
      </c>
      <c r="E13" s="44" t="s">
        <v>62</v>
      </c>
      <c r="F13" s="44" t="s">
        <v>46</v>
      </c>
      <c r="G13" s="44" t="s">
        <v>77</v>
      </c>
    </row>
    <row r="14" spans="2:7" ht="15.75" customHeight="1" x14ac:dyDescent="0.2">
      <c r="B14" s="57"/>
      <c r="C14" s="44" t="s">
        <v>259</v>
      </c>
      <c r="D14" s="44" t="s">
        <v>62</v>
      </c>
      <c r="E14" s="44" t="s">
        <v>46</v>
      </c>
      <c r="F14" s="44" t="s">
        <v>77</v>
      </c>
      <c r="G14" s="44" t="s">
        <v>87</v>
      </c>
    </row>
    <row r="15" spans="2:7" ht="15.75" customHeight="1" x14ac:dyDescent="0.2">
      <c r="B15" s="57"/>
      <c r="C15" s="44" t="s">
        <v>263</v>
      </c>
      <c r="D15" s="44" t="s">
        <v>62</v>
      </c>
      <c r="E15" s="44" t="s">
        <v>77</v>
      </c>
      <c r="F15" s="44" t="s">
        <v>87</v>
      </c>
      <c r="G15" s="44" t="s">
        <v>295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Rahul Bhartari</cp:lastModifiedBy>
  <cp:revision>4</cp:revision>
  <dcterms:modified xsi:type="dcterms:W3CDTF">2018-05-25T07:15:09Z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