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exercise\22-june\"/>
    </mc:Choice>
  </mc:AlternateContent>
  <bookViews>
    <workbookView xWindow="0" yWindow="0" windowWidth="19200" windowHeight="6930" tabRatio="755" activeTab="1"/>
  </bookViews>
  <sheets>
    <sheet name="Numbered JSON" sheetId="11" r:id="rId1"/>
    <sheet name="FedTax" sheetId="8" r:id="rId2"/>
    <sheet name="2018 Brackets" sheetId="20" r:id="rId3"/>
    <sheet name="Taxes" sheetId="18" r:id="rId4"/>
    <sheet name="Input Schema" sheetId="12" r:id="rId5"/>
    <sheet name="FedTaxBC code" sheetId="19" r:id="rId6"/>
    <sheet name="tax on IRA dist" sheetId="10"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6" i="8" l="1"/>
  <c r="L32" i="8"/>
  <c r="E39" i="8"/>
  <c r="J36" i="8" l="1"/>
  <c r="K36" i="8" s="1"/>
  <c r="J35" i="8"/>
  <c r="K35" i="8" s="1"/>
  <c r="J34" i="8"/>
  <c r="K34" i="8" s="1"/>
  <c r="J33" i="8"/>
  <c r="K33" i="8" s="1"/>
  <c r="J32" i="8"/>
  <c r="K32" i="8" s="1"/>
  <c r="J31" i="8"/>
  <c r="K31" i="8" s="1"/>
  <c r="L31" i="8" s="1"/>
  <c r="L37" i="8" s="1"/>
  <c r="C36" i="8"/>
  <c r="D36" i="8" s="1"/>
  <c r="C35" i="8"/>
  <c r="D35" i="8" s="1"/>
  <c r="C34" i="8"/>
  <c r="D34" i="8" s="1"/>
  <c r="C33" i="8"/>
  <c r="D33" i="8" s="1"/>
  <c r="C32" i="8"/>
  <c r="D32" i="8" s="1"/>
  <c r="C31" i="8"/>
  <c r="D31" i="8" s="1"/>
  <c r="E31" i="8" s="1"/>
  <c r="D28" i="8"/>
  <c r="E32" i="8" s="1"/>
  <c r="D27" i="8"/>
  <c r="D25" i="8"/>
  <c r="D20" i="8"/>
  <c r="C25" i="8"/>
  <c r="C22" i="8"/>
  <c r="B20" i="8"/>
  <c r="C20" i="8" s="1"/>
  <c r="C23" i="8" s="1"/>
  <c r="E37" i="8" l="1"/>
  <c r="E40" i="8" s="1"/>
  <c r="H14" i="19"/>
  <c r="H15" i="19"/>
  <c r="H16" i="19"/>
  <c r="H13" i="19"/>
  <c r="G15" i="19"/>
  <c r="G16" i="19"/>
  <c r="G17" i="19"/>
  <c r="G18" i="19"/>
  <c r="G14" i="19"/>
  <c r="G13" i="19"/>
  <c r="F15" i="19"/>
  <c r="F16" i="19"/>
  <c r="F17" i="19"/>
  <c r="F18" i="19"/>
  <c r="F14" i="19"/>
  <c r="F13" i="19"/>
  <c r="D11" i="19"/>
  <c r="J17" i="19" s="1"/>
  <c r="H17" i="19" l="1"/>
  <c r="H19" i="19" s="1"/>
</calcChain>
</file>

<file path=xl/sharedStrings.xml><?xml version="1.0" encoding="utf-8"?>
<sst xmlns="http://schemas.openxmlformats.org/spreadsheetml/2006/main" count="1053" uniqueCount="624">
  <si>
    <t>Account ID</t>
  </si>
  <si>
    <t>Salary</t>
  </si>
  <si>
    <t>NA</t>
  </si>
  <si>
    <t>Contribution</t>
  </si>
  <si>
    <t>Age</t>
  </si>
  <si>
    <t>taxable</t>
  </si>
  <si>
    <t>Contribution Type</t>
  </si>
  <si>
    <t>Limits</t>
  </si>
  <si>
    <t>Tiering</t>
  </si>
  <si>
    <t>Social Security Benefit</t>
  </si>
  <si>
    <t>SSB</t>
  </si>
  <si>
    <t>Pension</t>
  </si>
  <si>
    <t>Match</t>
  </si>
  <si>
    <t>Balance</t>
  </si>
  <si>
    <t>Standard Deduction</t>
  </si>
  <si>
    <t>AGI</t>
  </si>
  <si>
    <t>50% of Social Security Benefit</t>
  </si>
  <si>
    <t>2018 Tax Rate</t>
  </si>
  <si>
    <t>Single</t>
  </si>
  <si>
    <t>Married Filing Jointly</t>
  </si>
  <si>
    <t>$0 to $9,525</t>
  </si>
  <si>
    <t>$0 to $19,050</t>
  </si>
  <si>
    <t>$9,525 to $38,700</t>
  </si>
  <si>
    <t>$19,050 to $77,400</t>
  </si>
  <si>
    <t>$38,700 to $82,500</t>
  </si>
  <si>
    <t>$77,400 to $165,000</t>
  </si>
  <si>
    <t>$82,500 to $157,500</t>
  </si>
  <si>
    <t>$165,000 to $315,000</t>
  </si>
  <si>
    <t>$157,500 to $200,000</t>
  </si>
  <si>
    <t>$315,000 to $400,000</t>
  </si>
  <si>
    <t>$200,000 to $500,000</t>
  </si>
  <si>
    <t>$400,000 to $600,000</t>
  </si>
  <si>
    <t>Over $500,000</t>
  </si>
  <si>
    <t>Over $600,000</t>
  </si>
  <si>
    <r>
      <t>1.  Total up all of your IRAs</t>
    </r>
    <r>
      <rPr>
        <sz val="11"/>
        <color theme="1"/>
        <rFont val="Calibri"/>
        <family val="2"/>
        <scheme val="minor"/>
      </rPr>
      <t>. Calculate the total balance of all of your IRAs. Include the balances from each of your IRA accounts, including SEP IRAs and SIMPLE IRAs. Roth IRA balances and balances from any non-IRA based company plans are NOT included for this purpose.</t>
    </r>
  </si>
  <si>
    <r>
      <t>2.  Total up all after-tax dollars in IRAs.</t>
    </r>
    <r>
      <rPr>
        <sz val="11"/>
        <color theme="1"/>
        <rFont val="Calibri"/>
        <family val="2"/>
        <scheme val="minor"/>
      </rPr>
      <t xml:space="preserve"> Calculate the total balance of all after-tax dollars in all of your IRAs. After-tax dollars are either non-deductible contributions made directly to an IRA or rollovers of after-tax dollars from a company plan. If this is not the first year you have had after-tax dollars in your IRA, you should be able to find the previous year’s after-tax total on IRS Form 8606.</t>
    </r>
  </si>
  <si>
    <r>
      <t>3.  Calculate your percentage of after-tax dollars.</t>
    </r>
    <r>
      <rPr>
        <sz val="11"/>
        <color theme="1"/>
        <rFont val="Calibri"/>
        <family val="2"/>
        <scheme val="minor"/>
      </rPr>
      <t xml:space="preserve"> Divide your after-tax IRA dollars (step 2) by your total IRA balance (step 1). If you have $20,000 of after-tax dollars in all your IRAs and the total balance of all your IRAs is $100,000, your percentage of after-tax dollars is 20% ($20,000/$100,000 = 20%).</t>
    </r>
  </si>
  <si>
    <r>
      <t>4.  Determine the taxable amount of your distribution.</t>
    </r>
    <r>
      <rPr>
        <sz val="11"/>
        <color theme="1"/>
        <rFont val="Calibri"/>
        <family val="2"/>
        <scheme val="minor"/>
      </rPr>
      <t xml:space="preserve"> Take the total of all your distribution and multiply it by the percentage you have arrived at in step #3. This is the total amount of the distribution that is tax free. If, in our example, a distribution of $10,000 was made, the tax-free portion would be $2,000 (20% x $10,000 = $2,000). The remaining portion of the distribution ($8,000) would be taxable at ordinary rates.</t>
    </r>
  </si>
  <si>
    <t>{</t>
  </si>
  <si>
    <t>personDetails: [</t>
  </si>
  <si>
    <t>participantData: {</t>
  </si>
  <si>
    <t>userCaseType: {</t>
  </si>
  <si>
    <t>taxationState: "TX",</t>
  </si>
  <si>
    <t>bequestAmount: 256.46,</t>
  </si>
  <si>
    <t>bequestInflationType: "Now",</t>
  </si>
  <si>
    <t>inRetirementSupported: false,</t>
  </si>
  <si>
    <t>isQuestionnaireMandatory: true,</t>
  </si>
  <si>
    <t>additionalLimits: {</t>
  </si>
  <si>
    <t>limit: [</t>
  </si>
  <si>
    <t>name: "Limit1",</t>
  </si>
  <si>
    <t>amount: 2629.05065</t>
  </si>
  <si>
    <t>},</t>
  </si>
  <si>
    <t>name: "Limit2",</t>
  </si>
  <si>
    <t>amount: 26.05</t>
  </si>
  <si>
    <t>}</t>
  </si>
  <si>
    <t>]</t>
  </si>
  <si>
    <t>advisableGMWB: [</t>
  </si>
  <si>
    <t>annualFee: 0.470000,</t>
  </si>
  <si>
    <t>fundLineupIdentifier: "Mutualfunds",</t>
  </si>
  <si>
    <t>id: "1001",</t>
  </si>
  <si>
    <t>paymentStartYear: 2027,</t>
  </si>
  <si>
    <t>gmwbOptions: {</t>
  </si>
  <si>
    <t>benefitBaseCap: 225.620000,</t>
  </si>
  <si>
    <t>highWaterMark: 485.600000,</t>
  </si>
  <si>
    <t>maximumAnnualWithdrawalPercentage: 0.900000,</t>
  </si>
  <si>
    <t>riderContinuesForSpouse: false,</t>
  </si>
  <si>
    <t>riderFeePercentage: 0.880000,</t>
  </si>
  <si>
    <t>stepUpEndPoint: 30106,</t>
  </si>
  <si>
    <t>withdrawalStarted: false</t>
  </si>
  <si>
    <t>holdings: [</t>
  </si>
  <si>
    <t>gmwb: false,</t>
  </si>
  <si>
    <t>fundUniqueIdentifier: "Mutualfunds Fixed"</t>
  </si>
  <si>
    <t>gmwb: true,</t>
  </si>
  <si>
    <t>fundUniqueIdentifier: "Mutualfunds Variable"</t>
  </si>
  <si>
    <t>],</t>
  </si>
  <si>
    <t>savingsPlan: {</t>
  </si>
  <si>
    <t>savingsRatePrecision: "Whole",</t>
  </si>
  <si>
    <t>amount: {</t>
  </si>
  <si>
    <t>inflationAdjustment: "Now",</t>
  </si>
  <si>
    <t>value: 16761.360000</t>
  </si>
  <si>
    <t>annualFee: 0.46000,</t>
  </si>
  <si>
    <t>fundLineupIdentifier: "ggggggggggg",</t>
  </si>
  <si>
    <t>id: "tttttttttttt",</t>
  </si>
  <si>
    <t>paymentStartYear: 2028,</t>
  </si>
  <si>
    <t>benefitBaseCap: 25.620000,</t>
  </si>
  <si>
    <t>highWaterMark: 85.6,</t>
  </si>
  <si>
    <t>defaultGMWBAmountInputs: {</t>
  </si>
  <si>
    <t>bequestMotive: 0,</t>
  </si>
  <si>
    <t>chanceToMaintainInvestment: 0.730000,</t>
  </si>
  <si>
    <t>subjectiveLifeExpectancy: 0</t>
  </si>
  <si>
    <t>genericCashflow: [</t>
  </si>
  <si>
    <t>account: "account101",</t>
  </si>
  <si>
    <t>amount: 8047.800000,</t>
  </si>
  <si>
    <t>endYear: 26567,</t>
  </si>
  <si>
    <t>inflationType: "Now",</t>
  </si>
  <si>
    <t>isIncomingCashflow: false,</t>
  </si>
  <si>
    <t>name: "SamAccount",</t>
  </si>
  <si>
    <t>premium: 0.000000,</t>
  </si>
  <si>
    <t>startYear: 18741,</t>
  </si>
  <si>
    <t>type: "PublicCollege"</t>
  </si>
  <si>
    <t>investor: {</t>
  </si>
  <si>
    <t>job: {</t>
  </si>
  <si>
    <t>employmentId: 1001,</t>
  </si>
  <si>
    <t>adjustmentPremium: -0.920000,</t>
  </si>
  <si>
    <t>inflationType: "None",</t>
  </si>
  <si>
    <t>matchingStructures: [</t>
  </si>
  <si>
    <t>planID: "LongTerm",</t>
  </si>
  <si>
    <t>planName: "Saving Plan 101K",</t>
  </si>
  <si>
    <t>contributionLimit: {</t>
  </si>
  <si>
    <t>percentage: 0.960000</t>
  </si>
  <si>
    <t>matchingTier: [</t>
  </si>
  <si>
    <t>matchAmount: {</t>
  </si>
  <si>
    <t>percentage: 1.700000</t>
  </si>
  <si>
    <t>upperLimit: {</t>
  </si>
  <si>
    <t>percentage: 0.120000</t>
  </si>
  <si>
    <t>pension: [</t>
  </si>
  <si>
    <t>adjustmentPremium: 0.420000,</t>
  </si>
  <si>
    <t>continueInflationAfterStartAge: false,</t>
  </si>
  <si>
    <t>monthlyDollarBasis: 8271.750000,</t>
  </si>
  <si>
    <t>pensionID: "aaaaaaaaa",</t>
  </si>
  <si>
    <t>pensionName: "BBBBBBBBBB",</t>
  </si>
  <si>
    <t>startAge: 113,</t>
  </si>
  <si>
    <t>taxable: true</t>
  </si>
  <si>
    <t>stockOption: [</t>
  </si>
  <si>
    <t>assetClassName: "FixedAsset",</t>
  </si>
  <si>
    <t>expirationYear: 3552,</t>
  </si>
  <si>
    <t>grantYear: 20243,</t>
  </si>
  <si>
    <t>incrVestPct: 0.960000,</t>
  </si>
  <si>
    <t>initVestPct: 0.730000,</t>
  </si>
  <si>
    <t>qualified: false,</t>
  </si>
  <si>
    <t>shares: 113.750000,</t>
  </si>
  <si>
    <t>stockPrice: 9228.960000,</t>
  </si>
  <si>
    <t>strikePrice: 101.700000,</t>
  </si>
  <si>
    <t>vestYear: 16732</t>
  </si>
  <si>
    <t>assetClassName: "VariableAsset",</t>
  </si>
  <si>
    <t>expirationYear: 25631,</t>
  </si>
  <si>
    <t>grantYear: 21840,</t>
  </si>
  <si>
    <t>incrVestPct: 0.880000,</t>
  </si>
  <si>
    <t>initVestPct: 0.850000,</t>
  </si>
  <si>
    <t>shares: 2511.330000,</t>
  </si>
  <si>
    <t>stockPrice: 13630.500000,</t>
  </si>
  <si>
    <t>strikePrice: 10236.420000,</t>
  </si>
  <si>
    <t>vestYear: 20451</t>
  </si>
  <si>
    <t>lastModified: "2018-03-17"</t>
  </si>
  <si>
    <t>managedUserId: 927799,</t>
  </si>
  <si>
    <t>personId: 125,</t>
  </si>
  <si>
    <t>investorId: 5,</t>
  </si>
  <si>
    <t>title: "Mr",</t>
  </si>
  <si>
    <t>firstName: "LILAC",</t>
  </si>
  <si>
    <t>middleName: "LE",</t>
  </si>
  <si>
    <t>lastName: "BEIGE",</t>
  </si>
  <si>
    <t>nameSuffix: "Sir",</t>
  </si>
  <si>
    <t>birthDate: "1952-01-22",</t>
  </si>
  <si>
    <t>ssn: "980593978",</t>
  </si>
  <si>
    <t>ssnExtn: "9805",</t>
  </si>
  <si>
    <t>isHeadOfHousehold: true,</t>
  </si>
  <si>
    <t>isRetired: false,</t>
  </si>
  <si>
    <t>isParticipant: true,</t>
  </si>
  <si>
    <t>lifeExpectencyAge: 95,</t>
  </si>
  <si>
    <t>retirementAge: 80,</t>
  </si>
  <si>
    <t>numberOfDependents: 0,</t>
  </si>
  <si>
    <t>emailAddress: "a1982345@gwg.com",</t>
  </si>
  <si>
    <t>stateCode: "IL",</t>
  </si>
  <si>
    <t>countryCode: "US",</t>
  </si>
  <si>
    <t>maritalStatus: "MARRIED",</t>
  </si>
  <si>
    <t>gender: "F",</t>
  </si>
  <si>
    <t>employment: {</t>
  </si>
  <si>
    <t>sponsorId: "SE1001",</t>
  </si>
  <si>
    <t>sponsorName: "SAM",</t>
  </si>
  <si>
    <t>jobName: "IT Guy",</t>
  </si>
  <si>
    <t>jobDescription: "Sofware Engineer",</t>
  </si>
  <si>
    <t>hireYear: 2015,</t>
  </si>
  <si>
    <t>separatedForService: false,</t>
  </si>
  <si>
    <t>dataSource: "uxauv",</t>
  </si>
  <si>
    <t>annualSalary: 345,</t>
  </si>
  <si>
    <t>additionalCurrentIncome: 34</t>
  </si>
  <si>
    <t>retirementNeed: {</t>
  </si>
  <si>
    <t>retirementNeedId: 79,</t>
  </si>
  <si>
    <t>percentage: null,</t>
  </si>
  <si>
    <t>amount: 2000,</t>
  </si>
  <si>
    <t>dataSource: "uxauv"</t>
  </si>
  <si>
    <t>socialSecurity: {</t>
  </si>
  <si>
    <t>id: 1001,</t>
  </si>
  <si>
    <t>selStartAge: 25,</t>
  </si>
  <si>
    <t>monthlyBenefit: 5000,</t>
  </si>
  <si>
    <t>monthlyBenefitFlag: true,</t>
  </si>
  <si>
    <t>monthlyBenefitOverride: 200,</t>
  </si>
  <si>
    <t>dataSourceId: "max",</t>
  </si>
  <si>
    <t>overrideId: "USER_AGE_USER_AMOUNT"</t>
  </si>
  <si>
    <t>savingsGoals: [</t>
  </si>
  <si>
    <t>investorAccountId: 926,</t>
  </si>
  <si>
    <t>name: "TestNavneet'Fund",</t>
  </si>
  <si>
    <t>annualAmount: 50000,</t>
  </si>
  <si>
    <t>estimatedStartYear: 2024,</t>
  </si>
  <si>
    <t>estimatedEndYear: 2028,</t>
  </si>
  <si>
    <t>isUntilLifeExpectancy: false,</t>
  </si>
  <si>
    <t>isInheritance: false,</t>
  </si>
  <si>
    <t>lastModifiedOn: "2018-02-22"</t>
  </si>
  <si>
    <t>investorAccountId: 927,</t>
  </si>
  <si>
    <t>name: "Test2Fund",</t>
  </si>
  <si>
    <t>annualAmount: 100000,</t>
  </si>
  <si>
    <t>isInheritance: true,</t>
  </si>
  <si>
    <t>retirementIncomeDetails: [</t>
  </si>
  <si>
    <t>name: "Part time Job",</t>
  </si>
  <si>
    <t>investorAccountId: 928,</t>
  </si>
  <si>
    <t>estimatedAnnualAmount: 50000,</t>
  </si>
  <si>
    <t>costOfLivingAdjustable: false,</t>
  </si>
  <si>
    <t>adjustmentAmount: 500,</t>
  </si>
  <si>
    <t>taxable: true,</t>
  </si>
  <si>
    <t>pension: false,</t>
  </si>
  <si>
    <t>estimatedEndYear: 2035,</t>
  </si>
  <si>
    <t>estimatedStartAge: 72,</t>
  </si>
  <si>
    <t>estimatedEndAge: 80,</t>
  </si>
  <si>
    <t>untilLifeExpectancy: true,</t>
  </si>
  <si>
    <t>name: "fulltime",</t>
  </si>
  <si>
    <t>investorAccountId: 929,</t>
  </si>
  <si>
    <t>estimatedAnnualAmount: 100000,</t>
  </si>
  <si>
    <t>taxable: false,</t>
  </si>
  <si>
    <t>estimatedStartYear: 2022,</t>
  </si>
  <si>
    <t>estimatedStartAge: 70,</t>
  </si>
  <si>
    <t>enrollmentData: [</t>
  </si>
  <si>
    <t>investorAccountId: 2001,</t>
  </si>
  <si>
    <t>plServiceLevelId: 3001,</t>
  </si>
  <si>
    <t>plPlanStatusId: 2,</t>
  </si>
  <si>
    <t>jobName: "Developer",</t>
  </si>
  <si>
    <t>enrollmentStartDate: "2016-03-27T13:44:16Z",</t>
  </si>
  <si>
    <t>enrollmentEndDate: "2017-03-27T13:44:16Z",</t>
  </si>
  <si>
    <t>optOutDate: "2018-03-27T13:44:16Z",</t>
  </si>
  <si>
    <t>optOutReason: "NoReason",</t>
  </si>
  <si>
    <t>maEnrollEventId: 453</t>
  </si>
  <si>
    <t>otherAssetDetails: [</t>
  </si>
  <si>
    <t>id: "92",</t>
  </si>
  <si>
    <t>investorId: "567",</t>
  </si>
  <si>
    <t>accountTypeCode: "403B",</t>
  </si>
  <si>
    <t>accountProviderName: "ALLNZ",</t>
  </si>
  <si>
    <t>accountTypeName: "403(b)",</t>
  </si>
  <si>
    <t>accountBalance: "4589.89",</t>
  </si>
  <si>
    <t>currentContribution: {</t>
  </si>
  <si>
    <t>id: "97",</t>
  </si>
  <si>
    <t>plCurrentContributionCode: "MIX",</t>
  </si>
  <si>
    <t>contributionDetail: [</t>
  </si>
  <si>
    <t>id: "478",</t>
  </si>
  <si>
    <t>plContributionTypeCode: "PRE",</t>
  </si>
  <si>
    <t>contributionPercentageFlag: "true",</t>
  </si>
  <si>
    <t>contributionValue: "10"</t>
  </si>
  <si>
    <t>id: "479",</t>
  </si>
  <si>
    <t>plContributionTypeCode: "ROTH",</t>
  </si>
  <si>
    <t>id: "480",</t>
  </si>
  <si>
    <t>plContributionTypeCode: "PST",</t>
  </si>
  <si>
    <t>contributionPercentageFlag: "false",</t>
  </si>
  <si>
    <t>employerMatchFlag: "true",</t>
  </si>
  <si>
    <t>employerMatchDetail: [</t>
  </si>
  <si>
    <t>id: "643",</t>
  </si>
  <si>
    <t>sequenceNumber: "1",</t>
  </si>
  <si>
    <t>matchValuePercentageFlag: "false",</t>
  </si>
  <si>
    <t>matchValue: "1800.42",</t>
  </si>
  <si>
    <t>limitValuePercentageFlag: "false",</t>
  </si>
  <si>
    <t>limitValue: "1900.42"</t>
  </si>
  <si>
    <t>id: "644",</t>
  </si>
  <si>
    <t>sequenceNumber: "2",</t>
  </si>
  <si>
    <t>matchValue: "1000.12",</t>
  </si>
  <si>
    <t>limitValue: "1500.12"</t>
  </si>
  <si>
    <t>id: "655",</t>
  </si>
  <si>
    <t>sequenceNumber: "3",</t>
  </si>
  <si>
    <t>profitSharingFlag: "true",</t>
  </si>
  <si>
    <t>profitSharingPercentage: "75",</t>
  </si>
  <si>
    <t>profitSharingAmount: "899.76"</t>
  </si>
  <si>
    <t>investment: {</t>
  </si>
  <si>
    <t>id: "5",</t>
  </si>
  <si>
    <t>plInvestmentTypeCode: "SMEMP",</t>
  </si>
  <si>
    <t>investmentRiskBasedPortfolio: {</t>
  </si>
  <si>
    <t>id: "7",</t>
  </si>
  <si>
    <t>plRiskLevelCode: "MDRT"</t>
  </si>
  <si>
    <t>investmentAssetAllocation: [</t>
  </si>
  <si>
    <t>id: "2",</t>
  </si>
  <si>
    <t>plAssetCode: "USLC",</t>
  </si>
  <si>
    <t>assetAllocationPercentage: "80"</t>
  </si>
  <si>
    <t>id: "3",</t>
  </si>
  <si>
    <t>plAssetCode: "BND",</t>
  </si>
  <si>
    <t>assetAllocationPercentage: "20"</t>
  </si>
  <si>
    <t>investmentFundHoldings: [</t>
  </si>
  <si>
    <t>fundIdentifier: "1001",</t>
  </si>
  <si>
    <t>fundAllocationAmount: "2000.05"</t>
  </si>
  <si>
    <t>plAdviseCode: "ADVNO",</t>
  </si>
  <si>
    <t>assetAllocationAdvisableFlag: "false",</t>
  </si>
  <si>
    <t>savingsRateAdvisableFlag: "false"</t>
  </si>
  <si>
    <t>account: [</t>
  </si>
  <si>
    <t>accountDefinitionName: "AccountRoth457B",</t>
  </si>
  <si>
    <t>advisableGMWB: "aaaaaaaaaaaaaaaaaaa",</t>
  </si>
  <si>
    <t>annualFee: 0.520000,</t>
  </si>
  <si>
    <t>applySRA: "t",</t>
  </si>
  <si>
    <t>commission: 0.700000,</t>
  </si>
  <si>
    <t>endYear: 31531,</t>
  </si>
  <si>
    <t>feeType: "MutualFund",</t>
  </si>
  <si>
    <t>fundLineupIdentifier: "P_PNP_0004024",</t>
  </si>
  <si>
    <t>id: "98960-01~Pretax401k",</t>
  </si>
  <si>
    <t>name: "BROWN ORANGE RED~98960-01",</t>
  </si>
  <si>
    <t>rkEnrollmentType: "Advice",</t>
  </si>
  <si>
    <t>rate: 0.880000,</t>
  </si>
  <si>
    <t>smartEnabled: true,</t>
  </si>
  <si>
    <t>smartIncrementDefinition: "Dollars",</t>
  </si>
  <si>
    <t>startYear: 2018,</t>
  </si>
  <si>
    <t>surrenderChargeYear: 2026,</t>
  </si>
  <si>
    <t>transientAccountSessionId: "AKOP400419236",</t>
  </si>
  <si>
    <t>transientAccountSessionToken: "AKOP400419236",</t>
  </si>
  <si>
    <t>holdingsBalance: 4780.160000,</t>
  </si>
  <si>
    <t>holdingsBasis: 4071.600000,</t>
  </si>
  <si>
    <t>jobName: "Software Engineer",</t>
  </si>
  <si>
    <t>planID: "98960-01",</t>
  </si>
  <si>
    <t>additionalLimit: [</t>
  </si>
  <si>
    <t>name: "Limit for this role"</t>
  </si>
  <si>
    <t>annuity: {</t>
  </si>
  <si>
    <t>air: 0.200000,</t>
  </si>
  <si>
    <t>annuityTaxType: "MixedTax",</t>
  </si>
  <si>
    <t>beneficiaryPercentage: 0.220000,</t>
  </si>
  <si>
    <t>lifetimeCap: 5201.260000,</t>
  </si>
  <si>
    <t>lifetimeFloor: 3446.960000,</t>
  </si>
  <si>
    <t>payment: 321.640000,</t>
  </si>
  <si>
    <t>paymentStartYear: 15498,</t>
  </si>
  <si>
    <t>periodCertain: 11267,</t>
  </si>
  <si>
    <t>periodFloor: -0.020000,</t>
  </si>
  <si>
    <t>salesTax: 0.650000</t>
  </si>
  <si>
    <t>benefitBaseCap: 6169.480000,</t>
  </si>
  <si>
    <t>highWaterMark: 3055.390000,</t>
  </si>
  <si>
    <t>maximumAnnualWithdrawalPercentage: 0.030000,</t>
  </si>
  <si>
    <t>riderFeePercentage: 0.280000,</t>
  </si>
  <si>
    <t>stepUpEndPoint: 18631,</t>
  </si>
  <si>
    <t>withdrawalStarted: true</t>
  </si>
  <si>
    <t>fundUniqueIdentifier: "Fixed Identifier",</t>
  </si>
  <si>
    <t>weight: 0.070000,</t>
  </si>
  <si>
    <t>restriction: {</t>
  </si>
  <si>
    <t>percentage: 0.950000,</t>
  </si>
  <si>
    <t>type: "Standard"</t>
  </si>
  <si>
    <t>fundUniqueIdentifier: "Variable Identifier",</t>
  </si>
  <si>
    <t>weight: 0.770000,</t>
  </si>
  <si>
    <t>percentage: 0.710000,</t>
  </si>
  <si>
    <t>matchingTarget: [</t>
  </si>
  <si>
    <t>accountID: "Acc-1001",</t>
  </si>
  <si>
    <t>percentage: 0.370000</t>
  </si>
  <si>
    <t>retirementLoan: [</t>
  </si>
  <si>
    <t>amount: 6082.200000,</t>
  </si>
  <si>
    <t>endDate: "",</t>
  </si>
  <si>
    <t>interestRate: 0.610000,</t>
  </si>
  <si>
    <t>monthlyPayment: 17695.800000,</t>
  </si>
  <si>
    <t>startDate: ""</t>
  </si>
  <si>
    <t>amount: 2044.700000,</t>
  </si>
  <si>
    <t>interestRate: 0.660000,</t>
  </si>
  <si>
    <t>monthlyPayment: 19638.630000,</t>
  </si>
  <si>
    <t>jobProfitSharing: {</t>
  </si>
  <si>
    <t>percentage: 0.510000</t>
  </si>
  <si>
    <t>savingsRatePrecision: "Hundredth",</t>
  </si>
  <si>
    <t>value: 6883.600000</t>
  </si>
  <si>
    <t>smart: {</t>
  </si>
  <si>
    <t>endSavingsValue: 24277.500000,</t>
  </si>
  <si>
    <t>savingsRateIncreasePeriod: 18059,</t>
  </si>
  <si>
    <t>savingsRateIncreaseValue: 36.750000,</t>
  </si>
  <si>
    <t>startSavingsValue: 21697.470000,</t>
  </si>
  <si>
    <t>startYear: 5071</t>
  </si>
  <si>
    <t>riskLevel: 3.14</t>
  </si>
  <si>
    <t>Household</t>
  </si>
  <si>
    <t>Required or Optional</t>
  </si>
  <si>
    <t>Notes</t>
  </si>
  <si>
    <t>HHD Row Mapping</t>
  </si>
  <si>
    <t>Range</t>
  </si>
  <si>
    <t>Possible values</t>
  </si>
  <si>
    <t>State of Residence</t>
  </si>
  <si>
    <t>Optional</t>
  </si>
  <si>
    <t>Average state tax rate will used if not supplied</t>
  </si>
  <si>
    <t>Dropdown</t>
  </si>
  <si>
    <t>Two alphanumeric</t>
  </si>
  <si>
    <t>if fails apply US average</t>
  </si>
  <si>
    <t>Head of Household</t>
  </si>
  <si>
    <t>Required</t>
  </si>
  <si>
    <t>Retire State of Residence</t>
  </si>
  <si>
    <t>Default to state of residence</t>
  </si>
  <si>
    <t>Federal Tax Override</t>
  </si>
  <si>
    <t>non-negative</t>
  </si>
  <si>
    <t>0-37</t>
  </si>
  <si>
    <t>State Tax Override</t>
  </si>
  <si>
    <t>0-14</t>
  </si>
  <si>
    <t>Account</t>
  </si>
  <si>
    <t>These are joint accounts</t>
  </si>
  <si>
    <t>Dependent</t>
  </si>
  <si>
    <t>Cashflows</t>
  </si>
  <si>
    <t>Head of Houeshold</t>
  </si>
  <si>
    <t>Default Value</t>
  </si>
  <si>
    <t>Name</t>
  </si>
  <si>
    <t>185-189</t>
  </si>
  <si>
    <t>Alphanumeric</t>
  </si>
  <si>
    <t>Date of Birth</t>
  </si>
  <si>
    <t>1900-2018</t>
  </si>
  <si>
    <t>Unique ID</t>
  </si>
  <si>
    <t>should not be ssn</t>
  </si>
  <si>
    <t>Gender</t>
  </si>
  <si>
    <t>Unisex</t>
  </si>
  <si>
    <t>M, F or U</t>
  </si>
  <si>
    <t>Health State</t>
  </si>
  <si>
    <t>Good</t>
  </si>
  <si>
    <t>Needs to be added</t>
  </si>
  <si>
    <t>Good, Fair or Poor</t>
  </si>
  <si>
    <t>Retirement Age</t>
  </si>
  <si>
    <t>Full SS Benefit Age</t>
  </si>
  <si>
    <t>Retirement Need</t>
  </si>
  <si>
    <t>Default to 75%</t>
  </si>
  <si>
    <t>Job</t>
  </si>
  <si>
    <t>These are accounts that are independent of a job</t>
  </si>
  <si>
    <t>Social Security Collect Age</t>
  </si>
  <si>
    <t>62-70
SS Collect age &lt; life expectancy</t>
  </si>
  <si>
    <t>Social Security Amount</t>
  </si>
  <si>
    <t>Calculated value</t>
  </si>
  <si>
    <t>Annual number is expected, monthly in HHD</t>
  </si>
  <si>
    <t>non-negative
always exists for years greater than 70 until life expectancy</t>
  </si>
  <si>
    <t>Dependents</t>
  </si>
  <si>
    <t>On MTR input screen, assume it will be added shortly</t>
  </si>
  <si>
    <t>1996-2018</t>
  </si>
  <si>
    <t>????</t>
  </si>
  <si>
    <t>Hire Year</t>
  </si>
  <si>
    <t>Current Earnings</t>
  </si>
  <si>
    <t>non negative</t>
  </si>
  <si>
    <t>Earnings Curve ID</t>
  </si>
  <si>
    <t>US Average Earnings Curve</t>
  </si>
  <si>
    <t>Use job title</t>
  </si>
  <si>
    <t>At least one account is required per plan</t>
  </si>
  <si>
    <t>make sure it is unique</t>
  </si>
  <si>
    <t>Profit sharing (% of salary)</t>
  </si>
  <si>
    <t>Can be dollar or percent</t>
  </si>
  <si>
    <t>0-100%</t>
  </si>
  <si>
    <t>Assume we know taxation; need early withdrawl penalties by account type</t>
  </si>
  <si>
    <t>Type</t>
  </si>
  <si>
    <t>IRS Code</t>
  </si>
  <si>
    <t>Dropdown consisting of supported account types</t>
  </si>
  <si>
    <t>Percent</t>
  </si>
  <si>
    <t>$ Amount</t>
  </si>
  <si>
    <t>0-salary</t>
  </si>
  <si>
    <t>Contribution Limit</t>
  </si>
  <si>
    <t>Plan designated limit, not IRS limits</t>
  </si>
  <si>
    <t>11 and 425</t>
  </si>
  <si>
    <t>Need to map based on where limit is applied</t>
  </si>
  <si>
    <t>Glidepath</t>
  </si>
  <si>
    <t>Value for every year until life expectancy</t>
  </si>
  <si>
    <t>Rider</t>
  </si>
  <si>
    <t>Will be used for GLWBs</t>
  </si>
  <si>
    <t>Annual cashflow</t>
  </si>
  <si>
    <t>Used by GLWBs, Usually percent</t>
  </si>
  <si>
    <t>Floor</t>
  </si>
  <si>
    <t>Fixed annuity portion</t>
  </si>
  <si>
    <t>shouldn't this be part of account</t>
  </si>
  <si>
    <t>see above</t>
  </si>
  <si>
    <t>pretax</t>
  </si>
  <si>
    <t>amount or percent, non negative</t>
  </si>
  <si>
    <t>roth</t>
  </si>
  <si>
    <t>post tax</t>
  </si>
  <si>
    <t>taxable in and out</t>
  </si>
  <si>
    <t>SMART</t>
  </si>
  <si>
    <t>save more tomorrow</t>
  </si>
  <si>
    <t>Planned increases in contribution percentage</t>
  </si>
  <si>
    <t>Save More and Retire Tomorrow
It is a 457 plan</t>
  </si>
  <si>
    <t>e.g. pretax, roth</t>
  </si>
  <si>
    <t>Pretax or Roth</t>
  </si>
  <si>
    <t>Annual Increment</t>
  </si>
  <si>
    <t>End Year</t>
  </si>
  <si>
    <t>&lt; retirement age</t>
  </si>
  <si>
    <t>Why is this a separate object?</t>
  </si>
  <si>
    <t>Need to mapp account type codes to money types</t>
  </si>
  <si>
    <t>If a year is not passed, a static glidepath is assumed</t>
  </si>
  <si>
    <t>Age &lt; Life Expectancy</t>
  </si>
  <si>
    <t>Asset Class Name</t>
  </si>
  <si>
    <t>Must match to one of the init params asset classes</t>
  </si>
  <si>
    <t>All asset classes have an expected return, standard deviation and covarianes</t>
  </si>
  <si>
    <t>Asset Class Weight</t>
  </si>
  <si>
    <t>Weights must add to 100</t>
  </si>
  <si>
    <t>Sum of weights = 100%
non-negative
Weights are consumed until life expectancy</t>
  </si>
  <si>
    <t>This needs work</t>
  </si>
  <si>
    <t>Upper Salary Limit</t>
  </si>
  <si>
    <t>Match type</t>
  </si>
  <si>
    <t>Dollar or percent</t>
  </si>
  <si>
    <t>This is a flag</t>
  </si>
  <si>
    <t>percent or dollar_amount</t>
  </si>
  <si>
    <t>Match Amount</t>
  </si>
  <si>
    <t>Match amount and limit</t>
  </si>
  <si>
    <t>Phase 2</t>
  </si>
  <si>
    <t>Tenure based</t>
  </si>
  <si>
    <t>Years of service and match amount</t>
  </si>
  <si>
    <t>True-up provision</t>
  </si>
  <si>
    <t>Flag: T or F</t>
  </si>
  <si>
    <t>Amount</t>
  </si>
  <si>
    <t>Non negative</t>
  </si>
  <si>
    <t>Start Age</t>
  </si>
  <si>
    <t>Defaults to retirement age if not passed</t>
  </si>
  <si>
    <t>start &lt; life expectancy</t>
  </si>
  <si>
    <t>30-100</t>
  </si>
  <si>
    <t>Inflate to Start Year</t>
  </si>
  <si>
    <t>Defaults to yes</t>
  </si>
  <si>
    <t>Now = True, None = False</t>
  </si>
  <si>
    <t>True or False</t>
  </si>
  <si>
    <t>Inflate After Start Year</t>
  </si>
  <si>
    <t>Defaults to no</t>
  </si>
  <si>
    <t>COLA adjustment</t>
  </si>
  <si>
    <t>Defaults to inflation assumption</t>
  </si>
  <si>
    <t>Called adjustment premium</t>
  </si>
  <si>
    <t>Is Taxable</t>
  </si>
  <si>
    <t>Default to no</t>
  </si>
  <si>
    <t>Cashflow</t>
  </si>
  <si>
    <t>Includes Lump Sum Payments</t>
  </si>
  <si>
    <t>Can be an inflow our outflow</t>
  </si>
  <si>
    <t>Incoming if false multiply amount by -1</t>
  </si>
  <si>
    <t>Number</t>
  </si>
  <si>
    <t>Start Year</t>
  </si>
  <si>
    <t>Defaults to current year</t>
  </si>
  <si>
    <t>In RAML, not in example</t>
  </si>
  <si>
    <t xml:space="preserve">
Start &lt; Life Expectancy</t>
  </si>
  <si>
    <t xml:space="preserve">current year - max( HOH life expectancy)
</t>
  </si>
  <si>
    <t>Defaults to life expectancy</t>
  </si>
  <si>
    <t>current year - life expectancy</t>
  </si>
  <si>
    <t>Inflation Rate</t>
  </si>
  <si>
    <t>Default to inflation rate
Can add medical inflation</t>
  </si>
  <si>
    <t>Is a flag</t>
  </si>
  <si>
    <t>Is Bequest</t>
  </si>
  <si>
    <t>If True, start and end year will be override to life expectancy</t>
  </si>
  <si>
    <t>Need to convert 3 and 4 into a cashflow</t>
  </si>
  <si>
    <t>Surprised it isn't in HHD, ask Sean</t>
  </si>
  <si>
    <t>Only lump sum payments would be taxable</t>
  </si>
  <si>
    <t>Target Account</t>
  </si>
  <si>
    <t>Specifies an account name, if passed cashflow will be applied to this account first</t>
  </si>
  <si>
    <t>Is Retirement Salary</t>
  </si>
  <si>
    <t xml:space="preserve"> </t>
  </si>
  <si>
    <t>If passed, cash flow will start at retirement and be treated like salary</t>
  </si>
  <si>
    <t>Benefit Base Cap</t>
  </si>
  <si>
    <t>High Water Mark</t>
  </si>
  <si>
    <t>GAW</t>
  </si>
  <si>
    <t>???</t>
  </si>
  <si>
    <t>guaranteed annual withdrawl</t>
  </si>
  <si>
    <t>Continues for Spouse</t>
  </si>
  <si>
    <t>Rider Fee</t>
  </si>
  <si>
    <t>Step Up Endppoint</t>
  </si>
  <si>
    <t>Withdrawl Start Age</t>
  </si>
  <si>
    <t>?????</t>
  </si>
  <si>
    <t>Rider Step Up Schedule</t>
  </si>
  <si>
    <t>Deafult Value</t>
  </si>
  <si>
    <t>Is Percent</t>
  </si>
  <si>
    <t>Percent or Amount</t>
  </si>
  <si>
    <t>Unnecessary</t>
  </si>
  <si>
    <t>Cannot find</t>
  </si>
  <si>
    <t>Bonus</t>
  </si>
  <si>
    <t>Yield on taxable accounts</t>
  </si>
  <si>
    <t>Taxable SS</t>
  </si>
  <si>
    <t>Pre-tax contributions</t>
  </si>
  <si>
    <t>HAS Contributions</t>
  </si>
  <si>
    <t>12 and 24</t>
  </si>
  <si>
    <t>2000 per</t>
  </si>
  <si>
    <t>Combined Income</t>
  </si>
  <si>
    <t>Non-taxable interest</t>
  </si>
  <si>
    <t>Pre-tax Contributions</t>
  </si>
  <si>
    <t>Income from Taxable Accts</t>
  </si>
  <si>
    <t>Federal Tax Calculation</t>
  </si>
  <si>
    <t>Less</t>
  </si>
  <si>
    <t>Tax</t>
  </si>
  <si>
    <t>less</t>
  </si>
  <si>
    <t>Child Tax Credit</t>
  </si>
  <si>
    <t>[[.10,.15, .25, .28,.33, .35,.396 ],</t>
  </si>
  <si>
    <t xml:space="preserve">                                                    [9275,37650,91150,190150,413350, 415050,10**5],</t>
  </si>
  <si>
    <t xml:space="preserve">                                                    [18550,75300, 151900, 231450, 413350, 466950, 10**5]],</t>
  </si>
  <si>
    <t>Tax Rates</t>
  </si>
  <si>
    <t>Single Brackets</t>
  </si>
  <si>
    <t>MFJ Brackets</t>
  </si>
  <si>
    <t>Tax Rate</t>
  </si>
  <si>
    <t>$Amt in Bracket</t>
  </si>
  <si>
    <t>Taxes in Bracket</t>
  </si>
  <si>
    <t>Up to $9,325</t>
  </si>
  <si>
    <t>Up to $13,350</t>
  </si>
  <si>
    <t>$9,326 to $37,950</t>
  </si>
  <si>
    <t>$13,351 to $50,800</t>
  </si>
  <si>
    <t>$37,951 to $91,900</t>
  </si>
  <si>
    <t>$50,801 to $131,200</t>
  </si>
  <si>
    <t>$91,901 to $191,650</t>
  </si>
  <si>
    <t>$131,201 to $212,500</t>
  </si>
  <si>
    <t>$191,651 to $416,700</t>
  </si>
  <si>
    <t>$212,501 to $416,700</t>
  </si>
  <si>
    <t>$416,701 to $418,400</t>
  </si>
  <si>
    <t>$0 to $9,275</t>
  </si>
  <si>
    <t>$0 to $13,250</t>
  </si>
  <si>
    <t>$9,276 to $37,650</t>
  </si>
  <si>
    <t>$13,251 to $50,400</t>
  </si>
  <si>
    <t>$37,651 to $91,150</t>
  </si>
  <si>
    <t>$50,401 to $130,150</t>
  </si>
  <si>
    <t>$91,151 to $190,150</t>
  </si>
  <si>
    <t>$130,151 to $210,800</t>
  </si>
  <si>
    <t>$190,151 to $413,350</t>
  </si>
  <si>
    <t>$210,801 to $413,350</t>
  </si>
  <si>
    <t>$413,351 to $415,050</t>
  </si>
  <si>
    <t>$413,351 to $441,000</t>
  </si>
  <si>
    <t>$415,051 or more</t>
  </si>
  <si>
    <t>$441,001 or more</t>
  </si>
  <si>
    <t>2016 Bracket</t>
  </si>
  <si>
    <t>Using IRS Form</t>
  </si>
  <si>
    <t>&gt;415</t>
  </si>
  <si>
    <t>From code</t>
  </si>
  <si>
    <t>Income before deduction</t>
  </si>
  <si>
    <t>deduction</t>
  </si>
  <si>
    <t>Taxable income</t>
  </si>
  <si>
    <t>Calculated</t>
  </si>
  <si>
    <t>grossIncome=salary+bonus+incomeTaxableAccounts+Pension</t>
  </si>
  <si>
    <t>combinedIncome=grossIncome+nonTaxable_interest+.5*SSB</t>
  </si>
  <si>
    <t>Gross Income</t>
  </si>
  <si>
    <t>salary</t>
  </si>
  <si>
    <t>bonus</t>
  </si>
  <si>
    <t>incomeTaxableAccounts</t>
  </si>
  <si>
    <t>nonTaxable_interest</t>
  </si>
  <si>
    <t>.5*SSB</t>
  </si>
  <si>
    <t>Input Data</t>
  </si>
  <si>
    <t>preTax_Contributions</t>
  </si>
  <si>
    <t>HSA_Contributions</t>
  </si>
  <si>
    <t>standardDeduction - joint</t>
  </si>
  <si>
    <t>standardDeduction - single</t>
  </si>
  <si>
    <t>numDependents</t>
  </si>
  <si>
    <t>combinedIncome</t>
  </si>
  <si>
    <t>Caculate taxable Social Security Benefit</t>
  </si>
  <si>
    <t>taxable_income_pre_deduction</t>
  </si>
  <si>
    <t>Joint Tax Calculation</t>
  </si>
  <si>
    <t>2018 Bracket</t>
  </si>
  <si>
    <t>taxable_income</t>
  </si>
  <si>
    <t>Joint Brackets</t>
  </si>
  <si>
    <t>less child credit</t>
  </si>
  <si>
    <t>federal_tax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</si>
</sst>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6" x14ac:knownFonts="1">
    <font>
      <sz val="11"/>
      <color theme="1"/>
      <name val="Calibri"/>
      <family val="2"/>
      <scheme val="minor"/>
    </font>
    <font>
      <sz val="11"/>
      <color theme="1"/>
      <name val="Calibri"/>
      <family val="2"/>
      <scheme val="minor"/>
    </font>
    <font>
      <b/>
      <sz val="10"/>
      <name val="Arial"/>
      <family val="2"/>
    </font>
    <font>
      <sz val="10"/>
      <name val="Arial"/>
      <family val="2"/>
    </font>
    <font>
      <b/>
      <sz val="11"/>
      <color theme="1"/>
      <name val="Calibri"/>
      <family val="2"/>
      <scheme val="minor"/>
    </font>
    <font>
      <b/>
      <sz val="8"/>
      <color theme="1"/>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3" tint="0.59999389629810485"/>
        <bgColor indexed="64"/>
      </patternFill>
    </fill>
    <fill>
      <patternFill patternType="solid">
        <fgColor theme="3"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6" tint="0.59999389629810485"/>
        <bgColor indexed="64"/>
      </patternFill>
    </fill>
  </fills>
  <borders count="2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xf numFmtId="43" fontId="1" fillId="0" borderId="0" applyFont="0" applyFill="0" applyBorder="0" applyAlignment="0" applyProtection="0"/>
  </cellStyleXfs>
  <cellXfs count="153">
    <xf numFmtId="0" fontId="0" fillId="0" borderId="0" xfId="0"/>
    <xf numFmtId="0" fontId="0" fillId="0" borderId="0" xfId="0" applyAlignment="1">
      <alignment wrapText="1"/>
    </xf>
    <xf numFmtId="0" fontId="3" fillId="0" borderId="0" xfId="0" applyFont="1"/>
    <xf numFmtId="0" fontId="3" fillId="0" borderId="0" xfId="0" applyFont="1" applyAlignment="1">
      <alignment wrapText="1"/>
    </xf>
    <xf numFmtId="0" fontId="0" fillId="2" borderId="0" xfId="0" applyFill="1"/>
    <xf numFmtId="0" fontId="0" fillId="5" borderId="0" xfId="0" applyFill="1"/>
    <xf numFmtId="0" fontId="0" fillId="3" borderId="0" xfId="0" applyFill="1"/>
    <xf numFmtId="0" fontId="3" fillId="2" borderId="0" xfId="0" applyFont="1" applyFill="1"/>
    <xf numFmtId="0" fontId="3" fillId="0" borderId="0" xfId="0" applyFont="1" applyFill="1"/>
    <xf numFmtId="0" fontId="0" fillId="0" borderId="0" xfId="0" applyFill="1"/>
    <xf numFmtId="0" fontId="0" fillId="4" borderId="0" xfId="0" applyFill="1"/>
    <xf numFmtId="0" fontId="0" fillId="0" borderId="0" xfId="0" applyAlignment="1">
      <alignment vertical="center" wrapText="1"/>
    </xf>
    <xf numFmtId="0" fontId="4" fillId="0" borderId="0" xfId="0" applyFont="1" applyAlignment="1">
      <alignment vertical="center" wrapText="1"/>
    </xf>
    <xf numFmtId="9" fontId="0" fillId="0" borderId="0" xfId="0" applyNumberFormat="1" applyAlignment="1">
      <alignment vertical="center" wrapText="1"/>
    </xf>
    <xf numFmtId="0" fontId="4" fillId="0" borderId="0" xfId="0" applyFont="1"/>
    <xf numFmtId="0" fontId="0" fillId="7" borderId="0" xfId="0" applyFill="1"/>
    <xf numFmtId="0" fontId="0" fillId="8" borderId="0" xfId="0" applyFill="1"/>
    <xf numFmtId="0" fontId="0" fillId="9" borderId="0" xfId="0" applyFill="1"/>
    <xf numFmtId="0" fontId="4" fillId="10" borderId="1" xfId="0" applyFont="1" applyFill="1" applyBorder="1"/>
    <xf numFmtId="0" fontId="4" fillId="10" borderId="2" xfId="0" applyFont="1" applyFill="1" applyBorder="1"/>
    <xf numFmtId="0" fontId="4" fillId="10" borderId="3" xfId="0" applyFont="1" applyFill="1" applyBorder="1"/>
    <xf numFmtId="0" fontId="4" fillId="10" borderId="0" xfId="0" applyFont="1" applyFill="1" applyBorder="1" applyAlignment="1">
      <alignment wrapText="1"/>
    </xf>
    <xf numFmtId="0" fontId="4" fillId="10" borderId="0" xfId="0" applyFont="1" applyFill="1" applyBorder="1"/>
    <xf numFmtId="0" fontId="3" fillId="10" borderId="0" xfId="0" applyFont="1" applyFill="1"/>
    <xf numFmtId="0" fontId="1" fillId="10" borderId="0" xfId="0" applyFont="1" applyFill="1" applyBorder="1"/>
    <xf numFmtId="0" fontId="0" fillId="0" borderId="4" xfId="0" applyBorder="1"/>
    <xf numFmtId="0" fontId="0" fillId="0" borderId="5" xfId="0" applyBorder="1"/>
    <xf numFmtId="0" fontId="0" fillId="0" borderId="6" xfId="0" applyBorder="1"/>
    <xf numFmtId="0" fontId="0" fillId="0" borderId="0" xfId="0" applyFont="1" applyFill="1" applyBorder="1"/>
    <xf numFmtId="0" fontId="4" fillId="4" borderId="7" xfId="0" applyFont="1" applyFill="1" applyBorder="1"/>
    <xf numFmtId="0" fontId="4" fillId="0" borderId="8" xfId="0" applyFont="1" applyBorder="1"/>
    <xf numFmtId="0" fontId="0" fillId="0" borderId="9" xfId="0" applyBorder="1"/>
    <xf numFmtId="0" fontId="0" fillId="0" borderId="7" xfId="0" applyBorder="1"/>
    <xf numFmtId="0" fontId="0" fillId="0" borderId="8" xfId="0" applyBorder="1"/>
    <xf numFmtId="0" fontId="3" fillId="0" borderId="0" xfId="0" quotePrefix="1" applyFont="1"/>
    <xf numFmtId="0" fontId="4" fillId="0" borderId="7" xfId="0" applyFont="1" applyBorder="1"/>
    <xf numFmtId="0" fontId="4" fillId="0" borderId="10" xfId="0" applyFont="1" applyBorder="1"/>
    <xf numFmtId="0" fontId="0" fillId="0" borderId="11" xfId="0" applyBorder="1"/>
    <xf numFmtId="0" fontId="0" fillId="0" borderId="12" xfId="0" applyBorder="1"/>
    <xf numFmtId="0" fontId="4" fillId="10" borderId="13" xfId="0" applyFont="1" applyFill="1" applyBorder="1"/>
    <xf numFmtId="0" fontId="4" fillId="10" borderId="14" xfId="0" applyFont="1" applyFill="1" applyBorder="1"/>
    <xf numFmtId="0" fontId="4" fillId="10" borderId="15" xfId="0" applyFont="1" applyFill="1" applyBorder="1"/>
    <xf numFmtId="0" fontId="0" fillId="0" borderId="16" xfId="0" applyBorder="1" applyAlignment="1">
      <alignment horizontal="right"/>
    </xf>
    <xf numFmtId="0" fontId="4" fillId="0" borderId="17" xfId="0" applyFont="1" applyBorder="1"/>
    <xf numFmtId="0" fontId="0" fillId="0" borderId="18" xfId="0" applyBorder="1"/>
    <xf numFmtId="0" fontId="3" fillId="0" borderId="0" xfId="0" applyFont="1" applyAlignment="1">
      <alignment horizontal="right"/>
    </xf>
    <xf numFmtId="0" fontId="0" fillId="0" borderId="7" xfId="0" applyBorder="1" applyAlignment="1">
      <alignment horizontal="right"/>
    </xf>
    <xf numFmtId="0" fontId="3" fillId="0" borderId="7" xfId="0" applyFont="1" applyBorder="1" applyAlignment="1">
      <alignment horizontal="right"/>
    </xf>
    <xf numFmtId="0" fontId="3" fillId="0" borderId="9" xfId="0" applyFont="1" applyBorder="1"/>
    <xf numFmtId="0" fontId="0" fillId="10" borderId="0" xfId="0" applyFill="1"/>
    <xf numFmtId="0" fontId="3" fillId="0" borderId="0" xfId="0" applyFont="1" applyFill="1" applyBorder="1"/>
    <xf numFmtId="0" fontId="2" fillId="2" borderId="7" xfId="0" applyFont="1" applyFill="1" applyBorder="1" applyAlignment="1">
      <alignment horizontal="right"/>
    </xf>
    <xf numFmtId="0" fontId="3" fillId="2" borderId="8" xfId="0" applyFont="1" applyFill="1" applyBorder="1"/>
    <xf numFmtId="0" fontId="3" fillId="2" borderId="9" xfId="0" applyFont="1" applyFill="1" applyBorder="1"/>
    <xf numFmtId="0" fontId="4" fillId="4" borderId="7" xfId="0" applyFont="1" applyFill="1" applyBorder="1" applyAlignment="1">
      <alignment horizontal="right"/>
    </xf>
    <xf numFmtId="0" fontId="0" fillId="0" borderId="8" xfId="0" applyFill="1" applyBorder="1"/>
    <xf numFmtId="0" fontId="0" fillId="0" borderId="9" xfId="0" applyFill="1" applyBorder="1"/>
    <xf numFmtId="0" fontId="0" fillId="0" borderId="10" xfId="0" applyBorder="1" applyAlignment="1">
      <alignment horizontal="right"/>
    </xf>
    <xf numFmtId="0" fontId="3" fillId="0" borderId="12" xfId="0" applyFont="1" applyBorder="1"/>
    <xf numFmtId="0" fontId="0" fillId="0" borderId="19" xfId="0" applyBorder="1" applyAlignment="1">
      <alignment horizontal="right"/>
    </xf>
    <xf numFmtId="0" fontId="0" fillId="0" borderId="20" xfId="0" applyBorder="1"/>
    <xf numFmtId="0" fontId="0" fillId="0" borderId="21" xfId="0" applyBorder="1"/>
    <xf numFmtId="0" fontId="4" fillId="0" borderId="11" xfId="0" applyFont="1" applyBorder="1"/>
    <xf numFmtId="0" fontId="4" fillId="0" borderId="20" xfId="0" applyFont="1" applyBorder="1"/>
    <xf numFmtId="0" fontId="3" fillId="0" borderId="8" xfId="0" applyFont="1" applyBorder="1"/>
    <xf numFmtId="0" fontId="0" fillId="2" borderId="10" xfId="0" applyFont="1" applyFill="1" applyBorder="1" applyAlignment="1">
      <alignment horizontal="right"/>
    </xf>
    <xf numFmtId="0" fontId="0" fillId="2" borderId="11" xfId="0" applyFill="1" applyBorder="1"/>
    <xf numFmtId="0" fontId="0" fillId="2" borderId="12" xfId="0" applyFill="1" applyBorder="1"/>
    <xf numFmtId="0" fontId="4" fillId="0" borderId="7" xfId="0" applyFont="1" applyBorder="1" applyAlignment="1">
      <alignment horizontal="right"/>
    </xf>
    <xf numFmtId="0" fontId="0" fillId="0" borderId="0" xfId="0" applyFont="1" applyBorder="1" applyAlignment="1">
      <alignment horizontal="right"/>
    </xf>
    <xf numFmtId="0" fontId="0" fillId="0" borderId="0" xfId="0" applyBorder="1"/>
    <xf numFmtId="0" fontId="1" fillId="0" borderId="0" xfId="0" applyFont="1" applyFill="1" applyBorder="1"/>
    <xf numFmtId="0" fontId="0" fillId="0" borderId="8" xfId="0" applyBorder="1" applyAlignment="1">
      <alignment horizontal="left"/>
    </xf>
    <xf numFmtId="0" fontId="0" fillId="11" borderId="0" xfId="0" applyFill="1"/>
    <xf numFmtId="0" fontId="4" fillId="0" borderId="8" xfId="0" applyFont="1" applyBorder="1" applyAlignment="1">
      <alignment horizontal="left"/>
    </xf>
    <xf numFmtId="0" fontId="4" fillId="4" borderId="8" xfId="0" applyFont="1" applyFill="1" applyBorder="1" applyAlignment="1">
      <alignment horizontal="left"/>
    </xf>
    <xf numFmtId="0" fontId="4" fillId="0" borderId="8" xfId="0" applyFont="1" applyFill="1" applyBorder="1" applyAlignment="1">
      <alignment horizontal="left" indent="2"/>
    </xf>
    <xf numFmtId="0" fontId="0" fillId="0" borderId="8" xfId="0" applyFont="1" applyBorder="1" applyAlignment="1">
      <alignment horizontal="left"/>
    </xf>
    <xf numFmtId="0" fontId="0" fillId="7" borderId="8" xfId="0" applyFill="1" applyBorder="1"/>
    <xf numFmtId="0" fontId="4" fillId="2" borderId="8" xfId="0" applyFont="1" applyFill="1" applyBorder="1" applyAlignment="1">
      <alignment horizontal="left"/>
    </xf>
    <xf numFmtId="0" fontId="4" fillId="2" borderId="8" xfId="0" applyFont="1" applyFill="1" applyBorder="1"/>
    <xf numFmtId="0" fontId="0" fillId="2" borderId="8" xfId="0" applyFill="1" applyBorder="1"/>
    <xf numFmtId="0" fontId="4" fillId="0" borderId="0" xfId="0" applyFont="1" applyBorder="1" applyAlignment="1">
      <alignment horizontal="right"/>
    </xf>
    <xf numFmtId="0" fontId="1" fillId="12" borderId="0" xfId="0" applyFont="1" applyFill="1" applyBorder="1" applyAlignment="1">
      <alignment wrapText="1"/>
    </xf>
    <xf numFmtId="0" fontId="0" fillId="0" borderId="17" xfId="0" applyFont="1" applyBorder="1"/>
    <xf numFmtId="0" fontId="0" fillId="0" borderId="7" xfId="0" applyFill="1" applyBorder="1" applyAlignment="1">
      <alignment horizontal="right"/>
    </xf>
    <xf numFmtId="0" fontId="0" fillId="0" borderId="17" xfId="0" applyFont="1" applyFill="1" applyBorder="1"/>
    <xf numFmtId="0" fontId="0" fillId="0" borderId="18" xfId="0" applyFill="1" applyBorder="1"/>
    <xf numFmtId="0" fontId="0" fillId="0" borderId="20" xfId="0" applyFont="1" applyBorder="1"/>
    <xf numFmtId="0" fontId="4" fillId="7" borderId="10" xfId="0" applyFont="1" applyFill="1" applyBorder="1" applyAlignment="1">
      <alignment horizontal="right"/>
    </xf>
    <xf numFmtId="0" fontId="0" fillId="7" borderId="20" xfId="0" applyFont="1" applyFill="1" applyBorder="1"/>
    <xf numFmtId="0" fontId="0" fillId="7" borderId="12" xfId="0" applyFill="1" applyBorder="1"/>
    <xf numFmtId="0" fontId="4" fillId="0" borderId="19" xfId="0" applyFont="1" applyBorder="1" applyAlignment="1">
      <alignment horizontal="right"/>
    </xf>
    <xf numFmtId="0" fontId="5" fillId="10" borderId="0" xfId="0" applyFont="1" applyFill="1" applyBorder="1" applyAlignment="1">
      <alignment wrapText="1"/>
    </xf>
    <xf numFmtId="0" fontId="3" fillId="0" borderId="18" xfId="0" applyFont="1" applyBorder="1"/>
    <xf numFmtId="0" fontId="4" fillId="0" borderId="8" xfId="0" applyFont="1" applyFill="1" applyBorder="1" applyAlignment="1">
      <alignment horizontal="left" indent="6"/>
    </xf>
    <xf numFmtId="0" fontId="4" fillId="12" borderId="0" xfId="0" applyFont="1" applyFill="1" applyBorder="1"/>
    <xf numFmtId="0" fontId="0" fillId="12" borderId="0" xfId="0" applyFill="1"/>
    <xf numFmtId="0" fontId="4" fillId="2" borderId="13" xfId="0" applyFont="1" applyFill="1" applyBorder="1"/>
    <xf numFmtId="0" fontId="4" fillId="2" borderId="14" xfId="0" applyFont="1" applyFill="1" applyBorder="1"/>
    <xf numFmtId="0" fontId="4" fillId="2" borderId="15" xfId="0" applyFont="1" applyFill="1" applyBorder="1"/>
    <xf numFmtId="0" fontId="3" fillId="2" borderId="16" xfId="0" applyFont="1" applyFill="1" applyBorder="1" applyAlignment="1">
      <alignment horizontal="right"/>
    </xf>
    <xf numFmtId="0" fontId="0" fillId="2" borderId="17" xfId="0" applyFont="1" applyFill="1" applyBorder="1"/>
    <xf numFmtId="0" fontId="0" fillId="2" borderId="18" xfId="0" applyFill="1" applyBorder="1"/>
    <xf numFmtId="0" fontId="0" fillId="2" borderId="7" xfId="0" applyFill="1" applyBorder="1" applyAlignment="1">
      <alignment horizontal="right"/>
    </xf>
    <xf numFmtId="0" fontId="4" fillId="2" borderId="17" xfId="0" applyFont="1" applyFill="1" applyBorder="1"/>
    <xf numFmtId="0" fontId="0" fillId="2" borderId="9" xfId="0" applyFill="1" applyBorder="1"/>
    <xf numFmtId="0" fontId="0" fillId="2" borderId="10" xfId="0" applyFill="1" applyBorder="1" applyAlignment="1">
      <alignment horizontal="right"/>
    </xf>
    <xf numFmtId="0" fontId="4" fillId="2" borderId="20" xfId="0" applyFont="1" applyFill="1" applyBorder="1"/>
    <xf numFmtId="0" fontId="3" fillId="0" borderId="16" xfId="0" applyFont="1" applyBorder="1" applyAlignment="1">
      <alignment horizontal="left"/>
    </xf>
    <xf numFmtId="0" fontId="0" fillId="0" borderId="10" xfId="0" applyBorder="1" applyAlignment="1">
      <alignment horizontal="left"/>
    </xf>
    <xf numFmtId="0" fontId="0" fillId="0" borderId="7" xfId="0" applyBorder="1" applyAlignment="1">
      <alignment horizontal="left"/>
    </xf>
    <xf numFmtId="0" fontId="0" fillId="0" borderId="0" xfId="0" applyBorder="1" applyAlignment="1">
      <alignment horizontal="right"/>
    </xf>
    <xf numFmtId="0" fontId="4" fillId="0" borderId="0" xfId="0" applyFont="1" applyBorder="1"/>
    <xf numFmtId="0" fontId="0" fillId="12" borderId="0" xfId="0" applyFill="1" applyBorder="1" applyAlignment="1">
      <alignment horizontal="right"/>
    </xf>
    <xf numFmtId="0" fontId="0" fillId="12" borderId="0" xfId="0" applyFill="1" applyBorder="1"/>
    <xf numFmtId="0" fontId="0" fillId="0" borderId="0" xfId="0" applyFill="1" applyBorder="1" applyAlignment="1">
      <alignment horizontal="right"/>
    </xf>
    <xf numFmtId="0" fontId="0" fillId="0" borderId="4" xfId="0" applyBorder="1" applyAlignment="1">
      <alignment horizontal="right"/>
    </xf>
    <xf numFmtId="0" fontId="4" fillId="0" borderId="5" xfId="0" applyFont="1" applyBorder="1"/>
    <xf numFmtId="0" fontId="0" fillId="0" borderId="8" xfId="0" applyFont="1" applyBorder="1"/>
    <xf numFmtId="0" fontId="0" fillId="0" borderId="11" xfId="0" applyFont="1" applyBorder="1"/>
    <xf numFmtId="0" fontId="1" fillId="0" borderId="0" xfId="0" applyFont="1" applyFill="1" applyBorder="1" applyAlignment="1">
      <alignment wrapText="1"/>
    </xf>
    <xf numFmtId="0" fontId="0" fillId="0" borderId="9" xfId="0" applyBorder="1" applyAlignment="1">
      <alignment wrapText="1"/>
    </xf>
    <xf numFmtId="0" fontId="0" fillId="0" borderId="8" xfId="0" applyFont="1" applyFill="1" applyBorder="1"/>
    <xf numFmtId="0" fontId="3" fillId="0" borderId="0" xfId="0" applyFont="1" applyFill="1" applyBorder="1" applyAlignment="1">
      <alignment wrapText="1"/>
    </xf>
    <xf numFmtId="0" fontId="3" fillId="7" borderId="0" xfId="0" applyFont="1" applyFill="1" applyAlignment="1">
      <alignment wrapText="1"/>
    </xf>
    <xf numFmtId="0" fontId="0" fillId="0" borderId="22" xfId="0" applyFill="1" applyBorder="1" applyAlignment="1">
      <alignment horizontal="right"/>
    </xf>
    <xf numFmtId="0" fontId="0" fillId="0" borderId="23" xfId="0" applyFont="1" applyFill="1" applyBorder="1"/>
    <xf numFmtId="0" fontId="0" fillId="0" borderId="24" xfId="0" applyBorder="1"/>
    <xf numFmtId="0" fontId="0" fillId="0" borderId="10" xfId="0" applyFill="1" applyBorder="1" applyAlignment="1">
      <alignment horizontal="right"/>
    </xf>
    <xf numFmtId="0" fontId="3" fillId="0" borderId="11" xfId="0" applyFont="1" applyFill="1" applyBorder="1"/>
    <xf numFmtId="0" fontId="0" fillId="0" borderId="12" xfId="0" applyFill="1" applyBorder="1"/>
    <xf numFmtId="0" fontId="3" fillId="0" borderId="16" xfId="0" applyFont="1" applyBorder="1" applyAlignment="1">
      <alignment horizontal="right"/>
    </xf>
    <xf numFmtId="0" fontId="1" fillId="0" borderId="7" xfId="0" applyFont="1" applyBorder="1" applyAlignment="1">
      <alignment horizontal="right"/>
    </xf>
    <xf numFmtId="0" fontId="1" fillId="7" borderId="7" xfId="0" applyFont="1" applyFill="1" applyBorder="1" applyAlignment="1">
      <alignment horizontal="right"/>
    </xf>
    <xf numFmtId="0" fontId="0" fillId="7" borderId="9" xfId="0" applyFill="1" applyBorder="1"/>
    <xf numFmtId="0" fontId="0" fillId="7" borderId="0" xfId="0" applyFill="1" applyBorder="1"/>
    <xf numFmtId="0" fontId="1" fillId="7" borderId="10" xfId="0" applyFont="1" applyFill="1" applyBorder="1" applyAlignment="1">
      <alignment horizontal="right"/>
    </xf>
    <xf numFmtId="0" fontId="0" fillId="7" borderId="11" xfId="0" applyFill="1" applyBorder="1"/>
    <xf numFmtId="0" fontId="4" fillId="7" borderId="8" xfId="0" applyFont="1" applyFill="1" applyBorder="1"/>
    <xf numFmtId="0" fontId="0" fillId="0" borderId="0" xfId="0" applyAlignment="1">
      <alignment wrapText="1"/>
    </xf>
    <xf numFmtId="0" fontId="0" fillId="6" borderId="0" xfId="0" applyFill="1" applyAlignment="1">
      <alignment wrapText="1"/>
    </xf>
    <xf numFmtId="0" fontId="4" fillId="6" borderId="0" xfId="0" applyFont="1" applyFill="1"/>
    <xf numFmtId="164" fontId="0" fillId="0" borderId="0" xfId="1" applyNumberFormat="1" applyFont="1"/>
    <xf numFmtId="164" fontId="0" fillId="0" borderId="0" xfId="0" applyNumberFormat="1"/>
    <xf numFmtId="0" fontId="0" fillId="0" borderId="0" xfId="0" applyAlignment="1">
      <alignment horizontal="center" wrapText="1"/>
    </xf>
    <xf numFmtId="10" fontId="0" fillId="0" borderId="0" xfId="0" applyNumberFormat="1" applyAlignment="1">
      <alignment vertical="center" wrapText="1"/>
    </xf>
    <xf numFmtId="0" fontId="0" fillId="0" borderId="0" xfId="0" quotePrefix="1"/>
    <xf numFmtId="164" fontId="0" fillId="3" borderId="0" xfId="0" applyNumberFormat="1" applyFill="1"/>
    <xf numFmtId="1" fontId="0" fillId="3" borderId="0" xfId="0" applyNumberFormat="1" applyFill="1"/>
    <xf numFmtId="0" fontId="4" fillId="10" borderId="0" xfId="0" applyFont="1" applyFill="1" applyAlignment="1">
      <alignment wrapText="1"/>
    </xf>
    <xf numFmtId="164" fontId="0" fillId="2" borderId="0" xfId="1" applyNumberFormat="1" applyFont="1" applyFill="1"/>
    <xf numFmtId="164" fontId="0" fillId="2" borderId="0" xfId="0" applyNumberFormat="1" applyFill="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4"/>
  <sheetViews>
    <sheetView topLeftCell="A133" workbookViewId="0">
      <selection activeCell="D190" sqref="D190"/>
    </sheetView>
  </sheetViews>
  <sheetFormatPr defaultRowHeight="15" x14ac:dyDescent="0.25"/>
  <sheetData>
    <row r="1" spans="1:11" x14ac:dyDescent="0.25">
      <c r="A1">
        <v>1</v>
      </c>
      <c r="B1" t="s">
        <v>38</v>
      </c>
    </row>
    <row r="2" spans="1:11" x14ac:dyDescent="0.25">
      <c r="A2">
        <v>2</v>
      </c>
      <c r="C2" t="s">
        <v>39</v>
      </c>
    </row>
    <row r="3" spans="1:11" x14ac:dyDescent="0.25">
      <c r="A3">
        <v>3</v>
      </c>
      <c r="D3" t="s">
        <v>38</v>
      </c>
    </row>
    <row r="4" spans="1:11" x14ac:dyDescent="0.25">
      <c r="A4">
        <v>4</v>
      </c>
      <c r="E4" t="s">
        <v>40</v>
      </c>
    </row>
    <row r="5" spans="1:11" x14ac:dyDescent="0.25">
      <c r="A5">
        <v>5</v>
      </c>
      <c r="F5" t="s">
        <v>41</v>
      </c>
    </row>
    <row r="6" spans="1:11" x14ac:dyDescent="0.25">
      <c r="A6">
        <v>6</v>
      </c>
      <c r="G6" t="s">
        <v>42</v>
      </c>
    </row>
    <row r="7" spans="1:11" x14ac:dyDescent="0.25">
      <c r="A7" s="6">
        <v>7</v>
      </c>
      <c r="B7" s="6"/>
      <c r="C7" s="6"/>
      <c r="D7" s="6"/>
      <c r="E7" s="6"/>
      <c r="F7" s="6"/>
      <c r="G7" s="6" t="s">
        <v>43</v>
      </c>
      <c r="H7" s="6"/>
      <c r="I7" s="6"/>
      <c r="J7" s="6"/>
      <c r="K7" s="6"/>
    </row>
    <row r="8" spans="1:11" x14ac:dyDescent="0.25">
      <c r="A8">
        <v>8</v>
      </c>
      <c r="G8" t="s">
        <v>44</v>
      </c>
    </row>
    <row r="9" spans="1:11" x14ac:dyDescent="0.25">
      <c r="A9">
        <v>9</v>
      </c>
      <c r="G9" t="s">
        <v>45</v>
      </c>
    </row>
    <row r="10" spans="1:11" x14ac:dyDescent="0.25">
      <c r="A10">
        <v>10</v>
      </c>
      <c r="G10" t="s">
        <v>46</v>
      </c>
    </row>
    <row r="11" spans="1:11" x14ac:dyDescent="0.25">
      <c r="A11" s="17">
        <v>11</v>
      </c>
      <c r="B11" s="17"/>
      <c r="C11" s="17"/>
      <c r="D11" s="17"/>
      <c r="E11" s="17"/>
      <c r="F11" s="17"/>
      <c r="G11" s="17" t="s">
        <v>47</v>
      </c>
      <c r="H11" s="17"/>
      <c r="I11" s="17"/>
      <c r="J11" s="17"/>
      <c r="K11" s="17"/>
    </row>
    <row r="12" spans="1:11" x14ac:dyDescent="0.25">
      <c r="A12">
        <v>12</v>
      </c>
      <c r="H12" t="s">
        <v>48</v>
      </c>
    </row>
    <row r="13" spans="1:11" x14ac:dyDescent="0.25">
      <c r="A13">
        <v>13</v>
      </c>
      <c r="I13" t="s">
        <v>38</v>
      </c>
    </row>
    <row r="14" spans="1:11" x14ac:dyDescent="0.25">
      <c r="A14" s="6">
        <v>14</v>
      </c>
      <c r="B14" s="6"/>
      <c r="C14" s="6"/>
      <c r="D14" s="6"/>
      <c r="E14" s="6"/>
      <c r="F14" s="6"/>
      <c r="G14" s="6"/>
      <c r="H14" s="6"/>
      <c r="I14" s="6"/>
      <c r="J14" s="6" t="s">
        <v>49</v>
      </c>
      <c r="K14" s="6"/>
    </row>
    <row r="15" spans="1:11" x14ac:dyDescent="0.25">
      <c r="A15">
        <v>15</v>
      </c>
      <c r="J15" t="s">
        <v>50</v>
      </c>
    </row>
    <row r="16" spans="1:11" x14ac:dyDescent="0.25">
      <c r="A16">
        <v>16</v>
      </c>
      <c r="I16" t="s">
        <v>51</v>
      </c>
    </row>
    <row r="17" spans="1:10" x14ac:dyDescent="0.25">
      <c r="A17">
        <v>17</v>
      </c>
      <c r="I17" t="s">
        <v>38</v>
      </c>
    </row>
    <row r="18" spans="1:10" x14ac:dyDescent="0.25">
      <c r="A18">
        <v>18</v>
      </c>
      <c r="J18" t="s">
        <v>52</v>
      </c>
    </row>
    <row r="19" spans="1:10" x14ac:dyDescent="0.25">
      <c r="A19">
        <v>19</v>
      </c>
      <c r="J19" t="s">
        <v>53</v>
      </c>
    </row>
    <row r="20" spans="1:10" x14ac:dyDescent="0.25">
      <c r="A20">
        <v>20</v>
      </c>
      <c r="I20" t="s">
        <v>54</v>
      </c>
    </row>
    <row r="21" spans="1:10" x14ac:dyDescent="0.25">
      <c r="A21">
        <v>21</v>
      </c>
      <c r="H21" t="s">
        <v>55</v>
      </c>
    </row>
    <row r="22" spans="1:10" x14ac:dyDescent="0.25">
      <c r="A22">
        <v>22</v>
      </c>
      <c r="G22" t="s">
        <v>51</v>
      </c>
    </row>
    <row r="23" spans="1:10" x14ac:dyDescent="0.25">
      <c r="A23">
        <v>23</v>
      </c>
      <c r="G23" t="s">
        <v>56</v>
      </c>
    </row>
    <row r="24" spans="1:10" x14ac:dyDescent="0.25">
      <c r="A24">
        <v>24</v>
      </c>
      <c r="H24" t="s">
        <v>38</v>
      </c>
    </row>
    <row r="25" spans="1:10" x14ac:dyDescent="0.25">
      <c r="A25">
        <v>25</v>
      </c>
      <c r="I25" t="s">
        <v>57</v>
      </c>
    </row>
    <row r="26" spans="1:10" x14ac:dyDescent="0.25">
      <c r="A26">
        <v>26</v>
      </c>
      <c r="I26" t="s">
        <v>58</v>
      </c>
    </row>
    <row r="27" spans="1:10" x14ac:dyDescent="0.25">
      <c r="A27">
        <v>27</v>
      </c>
      <c r="I27" t="s">
        <v>59</v>
      </c>
    </row>
    <row r="28" spans="1:10" x14ac:dyDescent="0.25">
      <c r="A28">
        <v>28</v>
      </c>
      <c r="I28" t="s">
        <v>60</v>
      </c>
    </row>
    <row r="29" spans="1:10" x14ac:dyDescent="0.25">
      <c r="A29">
        <v>29</v>
      </c>
      <c r="I29" t="s">
        <v>61</v>
      </c>
    </row>
    <row r="30" spans="1:10" x14ac:dyDescent="0.25">
      <c r="A30">
        <v>30</v>
      </c>
      <c r="J30" t="s">
        <v>62</v>
      </c>
    </row>
    <row r="31" spans="1:10" x14ac:dyDescent="0.25">
      <c r="A31">
        <v>31</v>
      </c>
      <c r="J31" t="s">
        <v>63</v>
      </c>
    </row>
    <row r="32" spans="1:10" x14ac:dyDescent="0.25">
      <c r="A32">
        <v>32</v>
      </c>
      <c r="J32" t="s">
        <v>64</v>
      </c>
    </row>
    <row r="33" spans="1:11" x14ac:dyDescent="0.25">
      <c r="A33">
        <v>33</v>
      </c>
      <c r="J33" t="s">
        <v>65</v>
      </c>
    </row>
    <row r="34" spans="1:11" x14ac:dyDescent="0.25">
      <c r="A34">
        <v>34</v>
      </c>
      <c r="J34" t="s">
        <v>66</v>
      </c>
    </row>
    <row r="35" spans="1:11" x14ac:dyDescent="0.25">
      <c r="A35">
        <v>35</v>
      </c>
      <c r="J35" t="s">
        <v>67</v>
      </c>
    </row>
    <row r="36" spans="1:11" x14ac:dyDescent="0.25">
      <c r="A36">
        <v>36</v>
      </c>
      <c r="J36" t="s">
        <v>68</v>
      </c>
    </row>
    <row r="37" spans="1:11" x14ac:dyDescent="0.25">
      <c r="A37">
        <v>37</v>
      </c>
      <c r="I37" t="s">
        <v>51</v>
      </c>
    </row>
    <row r="38" spans="1:11" x14ac:dyDescent="0.25">
      <c r="A38">
        <v>38</v>
      </c>
      <c r="I38" t="s">
        <v>69</v>
      </c>
    </row>
    <row r="39" spans="1:11" x14ac:dyDescent="0.25">
      <c r="A39">
        <v>39</v>
      </c>
      <c r="J39" t="s">
        <v>38</v>
      </c>
    </row>
    <row r="40" spans="1:11" x14ac:dyDescent="0.25">
      <c r="A40">
        <v>40</v>
      </c>
      <c r="K40" t="s">
        <v>70</v>
      </c>
    </row>
    <row r="41" spans="1:11" x14ac:dyDescent="0.25">
      <c r="A41">
        <v>41</v>
      </c>
      <c r="K41" t="s">
        <v>71</v>
      </c>
    </row>
    <row r="42" spans="1:11" x14ac:dyDescent="0.25">
      <c r="A42">
        <v>42</v>
      </c>
      <c r="J42" t="s">
        <v>51</v>
      </c>
    </row>
    <row r="43" spans="1:11" x14ac:dyDescent="0.25">
      <c r="A43">
        <v>43</v>
      </c>
      <c r="J43" t="s">
        <v>38</v>
      </c>
    </row>
    <row r="44" spans="1:11" x14ac:dyDescent="0.25">
      <c r="A44">
        <v>44</v>
      </c>
      <c r="K44" t="s">
        <v>72</v>
      </c>
    </row>
    <row r="45" spans="1:11" x14ac:dyDescent="0.25">
      <c r="A45">
        <v>45</v>
      </c>
      <c r="K45" t="s">
        <v>73</v>
      </c>
    </row>
    <row r="46" spans="1:11" x14ac:dyDescent="0.25">
      <c r="A46">
        <v>46</v>
      </c>
      <c r="J46" t="s">
        <v>54</v>
      </c>
    </row>
    <row r="47" spans="1:11" x14ac:dyDescent="0.25">
      <c r="A47">
        <v>47</v>
      </c>
      <c r="I47" t="s">
        <v>74</v>
      </c>
    </row>
    <row r="48" spans="1:11" x14ac:dyDescent="0.25">
      <c r="A48">
        <v>48</v>
      </c>
      <c r="I48" t="s">
        <v>75</v>
      </c>
    </row>
    <row r="49" spans="1:14" x14ac:dyDescent="0.25">
      <c r="A49">
        <v>49</v>
      </c>
      <c r="J49" t="s">
        <v>76</v>
      </c>
    </row>
    <row r="50" spans="1:14" x14ac:dyDescent="0.25">
      <c r="A50">
        <v>50</v>
      </c>
      <c r="J50" t="s">
        <v>77</v>
      </c>
    </row>
    <row r="51" spans="1:14" x14ac:dyDescent="0.25">
      <c r="A51">
        <v>51</v>
      </c>
      <c r="K51" t="s">
        <v>78</v>
      </c>
    </row>
    <row r="52" spans="1:14" x14ac:dyDescent="0.25">
      <c r="A52">
        <v>52</v>
      </c>
      <c r="K52" t="s">
        <v>79</v>
      </c>
    </row>
    <row r="53" spans="1:14" x14ac:dyDescent="0.25">
      <c r="A53">
        <v>53</v>
      </c>
      <c r="J53" t="s">
        <v>54</v>
      </c>
    </row>
    <row r="54" spans="1:14" x14ac:dyDescent="0.25">
      <c r="A54">
        <v>54</v>
      </c>
      <c r="I54" t="s">
        <v>54</v>
      </c>
    </row>
    <row r="55" spans="1:14" x14ac:dyDescent="0.25">
      <c r="A55">
        <v>55</v>
      </c>
      <c r="H55" t="s">
        <v>51</v>
      </c>
    </row>
    <row r="56" spans="1:14" x14ac:dyDescent="0.25">
      <c r="A56">
        <v>56</v>
      </c>
      <c r="H56" t="s">
        <v>38</v>
      </c>
    </row>
    <row r="57" spans="1:14" x14ac:dyDescent="0.25">
      <c r="A57">
        <v>57</v>
      </c>
      <c r="I57" t="s">
        <v>80</v>
      </c>
    </row>
    <row r="58" spans="1:14" x14ac:dyDescent="0.25">
      <c r="A58">
        <v>58</v>
      </c>
      <c r="I58" t="s">
        <v>81</v>
      </c>
    </row>
    <row r="59" spans="1:14" x14ac:dyDescent="0.25">
      <c r="A59">
        <v>59</v>
      </c>
      <c r="I59" t="s">
        <v>82</v>
      </c>
    </row>
    <row r="60" spans="1:14" x14ac:dyDescent="0.25">
      <c r="A60">
        <v>60</v>
      </c>
      <c r="I60" t="s">
        <v>83</v>
      </c>
    </row>
    <row r="61" spans="1:14" x14ac:dyDescent="0.25">
      <c r="A61">
        <v>61</v>
      </c>
      <c r="I61" t="s">
        <v>61</v>
      </c>
    </row>
    <row r="62" spans="1:14" x14ac:dyDescent="0.25">
      <c r="A62" s="6">
        <v>62</v>
      </c>
      <c r="B62" s="6"/>
      <c r="C62" s="6"/>
      <c r="D62" s="6"/>
      <c r="E62" s="6"/>
      <c r="F62" s="6"/>
      <c r="G62" s="6"/>
      <c r="H62" s="6"/>
      <c r="I62" s="6"/>
      <c r="J62" s="6" t="s">
        <v>84</v>
      </c>
      <c r="K62" s="6"/>
      <c r="L62" s="6"/>
      <c r="M62" s="6"/>
      <c r="N62" s="6"/>
    </row>
    <row r="63" spans="1:14" x14ac:dyDescent="0.25">
      <c r="A63" s="6">
        <v>63</v>
      </c>
      <c r="B63" s="6"/>
      <c r="C63" s="6"/>
      <c r="D63" s="6"/>
      <c r="E63" s="6"/>
      <c r="F63" s="6"/>
      <c r="G63" s="6"/>
      <c r="H63" s="6"/>
      <c r="I63" s="6"/>
      <c r="J63" s="6" t="s">
        <v>85</v>
      </c>
      <c r="K63" s="6"/>
      <c r="L63" s="6"/>
      <c r="M63" s="6"/>
      <c r="N63" s="6"/>
    </row>
    <row r="64" spans="1:14" x14ac:dyDescent="0.25">
      <c r="A64">
        <v>64</v>
      </c>
      <c r="J64" t="s">
        <v>64</v>
      </c>
    </row>
    <row r="65" spans="1:14" x14ac:dyDescent="0.25">
      <c r="A65" s="6">
        <v>65</v>
      </c>
      <c r="B65" s="6"/>
      <c r="C65" s="6"/>
      <c r="D65" s="6"/>
      <c r="E65" s="6"/>
      <c r="F65" s="6"/>
      <c r="G65" s="6"/>
      <c r="H65" s="6"/>
      <c r="I65" s="6"/>
      <c r="J65" s="6" t="s">
        <v>65</v>
      </c>
      <c r="K65" s="6"/>
      <c r="L65" s="6"/>
      <c r="M65" s="6"/>
      <c r="N65" s="6"/>
    </row>
    <row r="66" spans="1:14" x14ac:dyDescent="0.25">
      <c r="A66" s="6">
        <v>66</v>
      </c>
      <c r="B66" s="6"/>
      <c r="C66" s="6"/>
      <c r="D66" s="6"/>
      <c r="E66" s="6"/>
      <c r="F66" s="6"/>
      <c r="G66" s="6"/>
      <c r="H66" s="6"/>
      <c r="I66" s="6"/>
      <c r="J66" s="6" t="s">
        <v>66</v>
      </c>
      <c r="K66" s="6"/>
      <c r="L66" s="6"/>
      <c r="M66" s="6"/>
      <c r="N66" s="6"/>
    </row>
    <row r="67" spans="1:14" x14ac:dyDescent="0.25">
      <c r="A67">
        <v>67</v>
      </c>
      <c r="J67" t="s">
        <v>67</v>
      </c>
    </row>
    <row r="68" spans="1:14" x14ac:dyDescent="0.25">
      <c r="A68">
        <v>68</v>
      </c>
      <c r="J68" t="s">
        <v>68</v>
      </c>
    </row>
    <row r="69" spans="1:14" x14ac:dyDescent="0.25">
      <c r="A69">
        <v>69</v>
      </c>
      <c r="I69" t="s">
        <v>51</v>
      </c>
    </row>
    <row r="70" spans="1:14" x14ac:dyDescent="0.25">
      <c r="A70">
        <v>70</v>
      </c>
      <c r="I70" t="s">
        <v>69</v>
      </c>
    </row>
    <row r="71" spans="1:14" x14ac:dyDescent="0.25">
      <c r="A71">
        <v>71</v>
      </c>
      <c r="J71" t="s">
        <v>38</v>
      </c>
    </row>
    <row r="72" spans="1:14" x14ac:dyDescent="0.25">
      <c r="A72">
        <v>72</v>
      </c>
      <c r="K72" t="s">
        <v>70</v>
      </c>
    </row>
    <row r="73" spans="1:14" x14ac:dyDescent="0.25">
      <c r="A73">
        <v>73</v>
      </c>
      <c r="K73" t="s">
        <v>71</v>
      </c>
    </row>
    <row r="74" spans="1:14" x14ac:dyDescent="0.25">
      <c r="A74">
        <v>74</v>
      </c>
      <c r="J74" t="s">
        <v>51</v>
      </c>
    </row>
    <row r="75" spans="1:14" x14ac:dyDescent="0.25">
      <c r="A75">
        <v>75</v>
      </c>
      <c r="J75" t="s">
        <v>38</v>
      </c>
    </row>
    <row r="76" spans="1:14" x14ac:dyDescent="0.25">
      <c r="A76">
        <v>76</v>
      </c>
      <c r="K76" t="s">
        <v>72</v>
      </c>
    </row>
    <row r="77" spans="1:14" x14ac:dyDescent="0.25">
      <c r="A77">
        <v>77</v>
      </c>
      <c r="K77" t="s">
        <v>73</v>
      </c>
    </row>
    <row r="78" spans="1:14" x14ac:dyDescent="0.25">
      <c r="A78">
        <v>78</v>
      </c>
      <c r="J78" t="s">
        <v>54</v>
      </c>
    </row>
    <row r="79" spans="1:14" x14ac:dyDescent="0.25">
      <c r="A79">
        <v>79</v>
      </c>
      <c r="I79" t="s">
        <v>74</v>
      </c>
    </row>
    <row r="80" spans="1:14" x14ac:dyDescent="0.25">
      <c r="A80">
        <v>80</v>
      </c>
      <c r="I80" t="s">
        <v>75</v>
      </c>
    </row>
    <row r="81" spans="1:11" x14ac:dyDescent="0.25">
      <c r="A81">
        <v>81</v>
      </c>
      <c r="J81" t="s">
        <v>76</v>
      </c>
    </row>
    <row r="82" spans="1:11" x14ac:dyDescent="0.25">
      <c r="A82">
        <v>82</v>
      </c>
      <c r="J82" t="s">
        <v>77</v>
      </c>
    </row>
    <row r="83" spans="1:11" x14ac:dyDescent="0.25">
      <c r="A83">
        <v>83</v>
      </c>
      <c r="K83" t="s">
        <v>78</v>
      </c>
    </row>
    <row r="84" spans="1:11" x14ac:dyDescent="0.25">
      <c r="A84">
        <v>84</v>
      </c>
      <c r="K84" t="s">
        <v>79</v>
      </c>
    </row>
    <row r="85" spans="1:11" x14ac:dyDescent="0.25">
      <c r="A85">
        <v>85</v>
      </c>
      <c r="J85" t="s">
        <v>54</v>
      </c>
    </row>
    <row r="86" spans="1:11" x14ac:dyDescent="0.25">
      <c r="A86">
        <v>86</v>
      </c>
      <c r="I86" t="s">
        <v>54</v>
      </c>
    </row>
    <row r="87" spans="1:11" x14ac:dyDescent="0.25">
      <c r="A87">
        <v>87</v>
      </c>
      <c r="H87" t="s">
        <v>54</v>
      </c>
    </row>
    <row r="88" spans="1:11" x14ac:dyDescent="0.25">
      <c r="A88">
        <v>88</v>
      </c>
      <c r="G88" t="s">
        <v>74</v>
      </c>
    </row>
    <row r="89" spans="1:11" x14ac:dyDescent="0.25">
      <c r="A89">
        <v>89</v>
      </c>
      <c r="G89" t="s">
        <v>86</v>
      </c>
    </row>
    <row r="90" spans="1:11" x14ac:dyDescent="0.25">
      <c r="A90">
        <v>90</v>
      </c>
      <c r="H90" t="s">
        <v>87</v>
      </c>
    </row>
    <row r="91" spans="1:11" x14ac:dyDescent="0.25">
      <c r="A91">
        <v>91</v>
      </c>
      <c r="H91" t="s">
        <v>88</v>
      </c>
    </row>
    <row r="92" spans="1:11" x14ac:dyDescent="0.25">
      <c r="A92">
        <v>92</v>
      </c>
      <c r="H92" t="s">
        <v>89</v>
      </c>
    </row>
    <row r="93" spans="1:11" x14ac:dyDescent="0.25">
      <c r="A93">
        <v>93</v>
      </c>
      <c r="G93" t="s">
        <v>51</v>
      </c>
    </row>
    <row r="94" spans="1:11" x14ac:dyDescent="0.25">
      <c r="A94">
        <v>94</v>
      </c>
      <c r="G94" t="s">
        <v>90</v>
      </c>
    </row>
    <row r="95" spans="1:11" x14ac:dyDescent="0.25">
      <c r="A95">
        <v>95</v>
      </c>
      <c r="H95" t="s">
        <v>38</v>
      </c>
    </row>
    <row r="96" spans="1:11" x14ac:dyDescent="0.25">
      <c r="A96">
        <v>96</v>
      </c>
      <c r="I96" t="s">
        <v>91</v>
      </c>
    </row>
    <row r="97" spans="1:11" x14ac:dyDescent="0.25">
      <c r="A97" s="6">
        <v>97</v>
      </c>
      <c r="B97" s="6"/>
      <c r="C97" s="6"/>
      <c r="D97" s="6"/>
      <c r="E97" s="6"/>
      <c r="F97" s="6"/>
      <c r="G97" s="6"/>
      <c r="H97" s="6"/>
      <c r="I97" s="6" t="s">
        <v>92</v>
      </c>
      <c r="J97" s="6"/>
      <c r="K97" s="6"/>
    </row>
    <row r="98" spans="1:11" x14ac:dyDescent="0.25">
      <c r="A98" s="6">
        <v>98</v>
      </c>
      <c r="B98" s="6"/>
      <c r="C98" s="6"/>
      <c r="D98" s="6"/>
      <c r="E98" s="6"/>
      <c r="F98" s="6"/>
      <c r="G98" s="6"/>
      <c r="H98" s="6"/>
      <c r="I98" s="6" t="s">
        <v>93</v>
      </c>
      <c r="J98" s="6"/>
      <c r="K98" s="6"/>
    </row>
    <row r="99" spans="1:11" x14ac:dyDescent="0.25">
      <c r="A99" s="6">
        <v>99</v>
      </c>
      <c r="B99" s="6"/>
      <c r="C99" s="6"/>
      <c r="D99" s="6"/>
      <c r="E99" s="6"/>
      <c r="F99" s="6"/>
      <c r="G99" s="6"/>
      <c r="H99" s="6"/>
      <c r="I99" s="6" t="s">
        <v>94</v>
      </c>
      <c r="J99" s="6"/>
      <c r="K99" s="6"/>
    </row>
    <row r="100" spans="1:11" x14ac:dyDescent="0.25">
      <c r="A100" s="6">
        <v>100</v>
      </c>
      <c r="B100" s="6"/>
      <c r="C100" s="6"/>
      <c r="D100" s="6"/>
      <c r="E100" s="6"/>
      <c r="F100" s="6"/>
      <c r="G100" s="6"/>
      <c r="H100" s="6"/>
      <c r="I100" s="6" t="s">
        <v>95</v>
      </c>
      <c r="J100" s="6"/>
      <c r="K100" s="6"/>
    </row>
    <row r="101" spans="1:11" x14ac:dyDescent="0.25">
      <c r="A101">
        <v>101</v>
      </c>
      <c r="I101" t="s">
        <v>96</v>
      </c>
    </row>
    <row r="102" spans="1:11" x14ac:dyDescent="0.25">
      <c r="A102">
        <v>102</v>
      </c>
      <c r="I102" t="s">
        <v>97</v>
      </c>
    </row>
    <row r="103" spans="1:11" x14ac:dyDescent="0.25">
      <c r="A103" s="6">
        <v>103</v>
      </c>
      <c r="B103" s="6"/>
      <c r="C103" s="6"/>
      <c r="D103" s="6"/>
      <c r="E103" s="6"/>
      <c r="F103" s="6"/>
      <c r="G103" s="6"/>
      <c r="H103" s="6"/>
      <c r="I103" s="6" t="s">
        <v>98</v>
      </c>
      <c r="J103" s="6"/>
      <c r="K103" s="6"/>
    </row>
    <row r="104" spans="1:11" x14ac:dyDescent="0.25">
      <c r="A104">
        <v>104</v>
      </c>
      <c r="I104" t="s">
        <v>99</v>
      </c>
    </row>
    <row r="105" spans="1:11" x14ac:dyDescent="0.25">
      <c r="A105">
        <v>105</v>
      </c>
      <c r="H105" t="s">
        <v>54</v>
      </c>
    </row>
    <row r="106" spans="1:11" x14ac:dyDescent="0.25">
      <c r="A106">
        <v>106</v>
      </c>
      <c r="G106" t="s">
        <v>74</v>
      </c>
    </row>
    <row r="107" spans="1:11" x14ac:dyDescent="0.25">
      <c r="A107">
        <v>107</v>
      </c>
      <c r="G107" t="s">
        <v>100</v>
      </c>
    </row>
    <row r="108" spans="1:11" x14ac:dyDescent="0.25">
      <c r="A108">
        <v>108</v>
      </c>
      <c r="H108" t="s">
        <v>101</v>
      </c>
    </row>
    <row r="109" spans="1:11" x14ac:dyDescent="0.25">
      <c r="A109">
        <v>109</v>
      </c>
      <c r="I109" t="s">
        <v>102</v>
      </c>
    </row>
    <row r="110" spans="1:11" x14ac:dyDescent="0.25">
      <c r="A110">
        <v>110</v>
      </c>
      <c r="I110" t="s">
        <v>103</v>
      </c>
    </row>
    <row r="111" spans="1:11" x14ac:dyDescent="0.25">
      <c r="A111">
        <v>111</v>
      </c>
      <c r="I111" t="s">
        <v>104</v>
      </c>
    </row>
    <row r="112" spans="1:11" x14ac:dyDescent="0.25">
      <c r="A112">
        <v>112</v>
      </c>
      <c r="I112" t="s">
        <v>105</v>
      </c>
    </row>
    <row r="113" spans="1:15" x14ac:dyDescent="0.25">
      <c r="A113">
        <v>113</v>
      </c>
      <c r="J113" t="s">
        <v>38</v>
      </c>
    </row>
    <row r="114" spans="1:15" x14ac:dyDescent="0.25">
      <c r="A114">
        <v>114</v>
      </c>
      <c r="K114" t="s">
        <v>106</v>
      </c>
    </row>
    <row r="115" spans="1:15" x14ac:dyDescent="0.25">
      <c r="A115">
        <v>115</v>
      </c>
      <c r="K115" t="s">
        <v>107</v>
      </c>
    </row>
    <row r="116" spans="1:15" x14ac:dyDescent="0.25">
      <c r="A116">
        <v>116</v>
      </c>
      <c r="K116" t="s">
        <v>108</v>
      </c>
    </row>
    <row r="117" spans="1:15" x14ac:dyDescent="0.25">
      <c r="A117">
        <v>117</v>
      </c>
      <c r="L117" t="s">
        <v>109</v>
      </c>
    </row>
    <row r="118" spans="1:15" x14ac:dyDescent="0.25">
      <c r="A118">
        <v>118</v>
      </c>
      <c r="K118" t="s">
        <v>51</v>
      </c>
    </row>
    <row r="119" spans="1:15" x14ac:dyDescent="0.25">
      <c r="A119" s="6">
        <v>119</v>
      </c>
      <c r="B119" s="6"/>
      <c r="C119" s="6"/>
      <c r="D119" s="6"/>
      <c r="E119" s="6"/>
      <c r="F119" s="6"/>
      <c r="G119" s="6"/>
      <c r="H119" s="6"/>
      <c r="I119" s="6"/>
      <c r="J119" s="6"/>
      <c r="K119" s="6" t="s">
        <v>110</v>
      </c>
      <c r="L119" s="6"/>
      <c r="M119" s="6"/>
      <c r="N119" s="6"/>
      <c r="O119" s="6"/>
    </row>
    <row r="120" spans="1:15" x14ac:dyDescent="0.25">
      <c r="A120">
        <v>120</v>
      </c>
      <c r="L120" t="s">
        <v>38</v>
      </c>
    </row>
    <row r="121" spans="1:15" x14ac:dyDescent="0.25">
      <c r="A121">
        <v>121</v>
      </c>
      <c r="M121" t="s">
        <v>111</v>
      </c>
    </row>
    <row r="122" spans="1:15" x14ac:dyDescent="0.25">
      <c r="A122">
        <v>122</v>
      </c>
      <c r="N122" t="s">
        <v>112</v>
      </c>
    </row>
    <row r="123" spans="1:15" x14ac:dyDescent="0.25">
      <c r="A123">
        <v>123</v>
      </c>
      <c r="M123" t="s">
        <v>51</v>
      </c>
    </row>
    <row r="124" spans="1:15" x14ac:dyDescent="0.25">
      <c r="A124">
        <v>124</v>
      </c>
      <c r="M124" t="s">
        <v>113</v>
      </c>
    </row>
    <row r="125" spans="1:15" x14ac:dyDescent="0.25">
      <c r="A125">
        <v>125</v>
      </c>
      <c r="N125" t="s">
        <v>114</v>
      </c>
    </row>
    <row r="126" spans="1:15" x14ac:dyDescent="0.25">
      <c r="A126">
        <v>126</v>
      </c>
      <c r="M126" t="s">
        <v>54</v>
      </c>
    </row>
    <row r="127" spans="1:15" x14ac:dyDescent="0.25">
      <c r="A127">
        <v>127</v>
      </c>
      <c r="L127" t="s">
        <v>51</v>
      </c>
    </row>
    <row r="128" spans="1:15" x14ac:dyDescent="0.25">
      <c r="A128">
        <v>128</v>
      </c>
      <c r="L128" t="s">
        <v>38</v>
      </c>
    </row>
    <row r="129" spans="1:14" x14ac:dyDescent="0.25">
      <c r="A129">
        <v>129</v>
      </c>
      <c r="M129" t="s">
        <v>111</v>
      </c>
    </row>
    <row r="130" spans="1:14" x14ac:dyDescent="0.25">
      <c r="A130">
        <v>130</v>
      </c>
      <c r="N130" t="s">
        <v>112</v>
      </c>
    </row>
    <row r="131" spans="1:14" x14ac:dyDescent="0.25">
      <c r="A131">
        <v>131</v>
      </c>
      <c r="M131" t="s">
        <v>51</v>
      </c>
    </row>
    <row r="132" spans="1:14" x14ac:dyDescent="0.25">
      <c r="A132">
        <v>132</v>
      </c>
      <c r="M132" t="s">
        <v>113</v>
      </c>
    </row>
    <row r="133" spans="1:14" x14ac:dyDescent="0.25">
      <c r="A133">
        <v>133</v>
      </c>
      <c r="N133" t="s">
        <v>109</v>
      </c>
    </row>
    <row r="134" spans="1:14" x14ac:dyDescent="0.25">
      <c r="A134">
        <v>134</v>
      </c>
      <c r="M134" t="s">
        <v>54</v>
      </c>
    </row>
    <row r="135" spans="1:14" x14ac:dyDescent="0.25">
      <c r="A135">
        <v>135</v>
      </c>
      <c r="L135" t="s">
        <v>54</v>
      </c>
    </row>
    <row r="136" spans="1:14" x14ac:dyDescent="0.25">
      <c r="A136">
        <v>136</v>
      </c>
      <c r="K136" t="s">
        <v>55</v>
      </c>
    </row>
    <row r="137" spans="1:14" x14ac:dyDescent="0.25">
      <c r="A137">
        <v>137</v>
      </c>
      <c r="J137" t="s">
        <v>54</v>
      </c>
    </row>
    <row r="138" spans="1:14" x14ac:dyDescent="0.25">
      <c r="A138">
        <v>138</v>
      </c>
      <c r="I138" t="s">
        <v>55</v>
      </c>
    </row>
    <row r="139" spans="1:14" x14ac:dyDescent="0.25">
      <c r="A139">
        <v>139</v>
      </c>
      <c r="H139" t="s">
        <v>51</v>
      </c>
    </row>
    <row r="140" spans="1:14" x14ac:dyDescent="0.25">
      <c r="A140">
        <v>140</v>
      </c>
      <c r="H140" t="s">
        <v>115</v>
      </c>
    </row>
    <row r="141" spans="1:14" x14ac:dyDescent="0.25">
      <c r="A141">
        <v>141</v>
      </c>
      <c r="I141" t="s">
        <v>38</v>
      </c>
    </row>
    <row r="142" spans="1:14" x14ac:dyDescent="0.25">
      <c r="A142" s="6">
        <v>142</v>
      </c>
      <c r="B142" s="6"/>
      <c r="C142" s="6"/>
      <c r="D142" s="6"/>
      <c r="E142" s="6"/>
      <c r="F142" s="6"/>
      <c r="G142" s="6"/>
      <c r="H142" s="6"/>
      <c r="I142" s="6"/>
      <c r="J142" s="6" t="s">
        <v>116</v>
      </c>
      <c r="K142" s="6"/>
      <c r="L142" s="6"/>
      <c r="M142" s="6"/>
      <c r="N142" s="6"/>
    </row>
    <row r="143" spans="1:14" x14ac:dyDescent="0.25">
      <c r="A143" s="6">
        <v>143</v>
      </c>
      <c r="B143" s="6"/>
      <c r="C143" s="6"/>
      <c r="D143" s="6"/>
      <c r="E143" s="6"/>
      <c r="F143" s="6"/>
      <c r="G143" s="6"/>
      <c r="H143" s="6"/>
      <c r="I143" s="6"/>
      <c r="J143" s="6" t="s">
        <v>117</v>
      </c>
      <c r="K143" s="6"/>
      <c r="L143" s="6"/>
      <c r="M143" s="6"/>
      <c r="N143" s="6"/>
    </row>
    <row r="144" spans="1:14" x14ac:dyDescent="0.25">
      <c r="A144" s="6">
        <v>144</v>
      </c>
      <c r="B144" s="6"/>
      <c r="C144" s="6"/>
      <c r="D144" s="6"/>
      <c r="E144" s="6"/>
      <c r="F144" s="6"/>
      <c r="G144" s="6"/>
      <c r="H144" s="6"/>
      <c r="I144" s="6"/>
      <c r="J144" s="6" t="s">
        <v>94</v>
      </c>
      <c r="K144" s="6"/>
      <c r="L144" s="6"/>
      <c r="M144" s="6"/>
      <c r="N144" s="6"/>
    </row>
    <row r="145" spans="1:14" x14ac:dyDescent="0.25">
      <c r="A145" s="6">
        <v>145</v>
      </c>
      <c r="B145" s="6"/>
      <c r="C145" s="6"/>
      <c r="D145" s="6"/>
      <c r="E145" s="6"/>
      <c r="F145" s="6"/>
      <c r="G145" s="6"/>
      <c r="H145" s="6"/>
      <c r="I145" s="6"/>
      <c r="J145" s="6" t="s">
        <v>118</v>
      </c>
      <c r="K145" s="6"/>
      <c r="L145" s="6"/>
      <c r="M145" s="6"/>
      <c r="N145" s="6"/>
    </row>
    <row r="146" spans="1:14" x14ac:dyDescent="0.25">
      <c r="A146">
        <v>146</v>
      </c>
      <c r="J146" t="s">
        <v>119</v>
      </c>
    </row>
    <row r="147" spans="1:14" x14ac:dyDescent="0.25">
      <c r="A147">
        <v>147</v>
      </c>
      <c r="J147" t="s">
        <v>120</v>
      </c>
    </row>
    <row r="148" spans="1:14" x14ac:dyDescent="0.25">
      <c r="A148" s="6">
        <v>148</v>
      </c>
      <c r="B148" s="6"/>
      <c r="C148" s="6"/>
      <c r="D148" s="6"/>
      <c r="E148" s="6"/>
      <c r="F148" s="6"/>
      <c r="G148" s="6"/>
      <c r="H148" s="6"/>
      <c r="I148" s="6"/>
      <c r="J148" s="6" t="s">
        <v>121</v>
      </c>
      <c r="K148" s="6"/>
      <c r="L148" s="6"/>
      <c r="M148" s="6"/>
      <c r="N148" s="6"/>
    </row>
    <row r="149" spans="1:14" x14ac:dyDescent="0.25">
      <c r="A149" s="6">
        <v>149</v>
      </c>
      <c r="B149" s="6"/>
      <c r="C149" s="6"/>
      <c r="D149" s="6"/>
      <c r="E149" s="6"/>
      <c r="F149" s="6"/>
      <c r="G149" s="6"/>
      <c r="H149" s="6"/>
      <c r="I149" s="6"/>
      <c r="J149" s="6" t="s">
        <v>122</v>
      </c>
      <c r="K149" s="6"/>
      <c r="L149" s="6"/>
      <c r="M149" s="6"/>
      <c r="N149" s="6"/>
    </row>
    <row r="150" spans="1:14" x14ac:dyDescent="0.25">
      <c r="A150">
        <v>150</v>
      </c>
      <c r="I150" t="s">
        <v>54</v>
      </c>
    </row>
    <row r="151" spans="1:14" x14ac:dyDescent="0.25">
      <c r="A151">
        <v>151</v>
      </c>
      <c r="H151" t="s">
        <v>74</v>
      </c>
    </row>
    <row r="152" spans="1:14" x14ac:dyDescent="0.25">
      <c r="A152">
        <v>152</v>
      </c>
      <c r="H152" t="s">
        <v>123</v>
      </c>
    </row>
    <row r="153" spans="1:14" x14ac:dyDescent="0.25">
      <c r="A153">
        <v>153</v>
      </c>
      <c r="I153" t="s">
        <v>38</v>
      </c>
    </row>
    <row r="154" spans="1:14" x14ac:dyDescent="0.25">
      <c r="A154">
        <v>154</v>
      </c>
      <c r="J154" t="s">
        <v>124</v>
      </c>
    </row>
    <row r="155" spans="1:14" x14ac:dyDescent="0.25">
      <c r="A155">
        <v>155</v>
      </c>
      <c r="J155" t="s">
        <v>125</v>
      </c>
    </row>
    <row r="156" spans="1:14" x14ac:dyDescent="0.25">
      <c r="A156">
        <v>156</v>
      </c>
      <c r="J156" t="s">
        <v>126</v>
      </c>
    </row>
    <row r="157" spans="1:14" x14ac:dyDescent="0.25">
      <c r="A157">
        <v>157</v>
      </c>
      <c r="J157" t="s">
        <v>127</v>
      </c>
    </row>
    <row r="158" spans="1:14" x14ac:dyDescent="0.25">
      <c r="A158">
        <v>158</v>
      </c>
      <c r="J158" t="s">
        <v>128</v>
      </c>
    </row>
    <row r="159" spans="1:14" x14ac:dyDescent="0.25">
      <c r="A159">
        <v>159</v>
      </c>
      <c r="J159" t="s">
        <v>129</v>
      </c>
    </row>
    <row r="160" spans="1:14" x14ac:dyDescent="0.25">
      <c r="A160">
        <v>160</v>
      </c>
      <c r="J160" t="s">
        <v>130</v>
      </c>
    </row>
    <row r="161" spans="1:10" x14ac:dyDescent="0.25">
      <c r="A161">
        <v>161</v>
      </c>
      <c r="J161" t="s">
        <v>131</v>
      </c>
    </row>
    <row r="162" spans="1:10" x14ac:dyDescent="0.25">
      <c r="A162">
        <v>162</v>
      </c>
      <c r="J162" t="s">
        <v>132</v>
      </c>
    </row>
    <row r="163" spans="1:10" x14ac:dyDescent="0.25">
      <c r="A163">
        <v>163</v>
      </c>
      <c r="J163" t="s">
        <v>133</v>
      </c>
    </row>
    <row r="164" spans="1:10" x14ac:dyDescent="0.25">
      <c r="A164">
        <v>164</v>
      </c>
      <c r="I164" t="s">
        <v>51</v>
      </c>
    </row>
    <row r="165" spans="1:10" x14ac:dyDescent="0.25">
      <c r="A165">
        <v>165</v>
      </c>
      <c r="I165" t="s">
        <v>38</v>
      </c>
    </row>
    <row r="166" spans="1:10" x14ac:dyDescent="0.25">
      <c r="A166">
        <v>166</v>
      </c>
      <c r="J166" t="s">
        <v>134</v>
      </c>
    </row>
    <row r="167" spans="1:10" x14ac:dyDescent="0.25">
      <c r="A167">
        <v>167</v>
      </c>
      <c r="J167" t="s">
        <v>135</v>
      </c>
    </row>
    <row r="168" spans="1:10" x14ac:dyDescent="0.25">
      <c r="A168">
        <v>168</v>
      </c>
      <c r="J168" t="s">
        <v>136</v>
      </c>
    </row>
    <row r="169" spans="1:10" x14ac:dyDescent="0.25">
      <c r="A169">
        <v>169</v>
      </c>
      <c r="J169" t="s">
        <v>137</v>
      </c>
    </row>
    <row r="170" spans="1:10" x14ac:dyDescent="0.25">
      <c r="A170">
        <v>170</v>
      </c>
      <c r="J170" t="s">
        <v>138</v>
      </c>
    </row>
    <row r="171" spans="1:10" x14ac:dyDescent="0.25">
      <c r="A171">
        <v>171</v>
      </c>
      <c r="J171" t="s">
        <v>129</v>
      </c>
    </row>
    <row r="172" spans="1:10" x14ac:dyDescent="0.25">
      <c r="A172">
        <v>172</v>
      </c>
      <c r="J172" t="s">
        <v>139</v>
      </c>
    </row>
    <row r="173" spans="1:10" x14ac:dyDescent="0.25">
      <c r="A173">
        <v>173</v>
      </c>
      <c r="J173" t="s">
        <v>140</v>
      </c>
    </row>
    <row r="174" spans="1:10" x14ac:dyDescent="0.25">
      <c r="A174">
        <v>174</v>
      </c>
      <c r="J174" t="s">
        <v>141</v>
      </c>
    </row>
    <row r="175" spans="1:10" x14ac:dyDescent="0.25">
      <c r="A175">
        <v>175</v>
      </c>
      <c r="J175" t="s">
        <v>142</v>
      </c>
    </row>
    <row r="176" spans="1:10" x14ac:dyDescent="0.25">
      <c r="A176">
        <v>176</v>
      </c>
      <c r="I176" t="s">
        <v>54</v>
      </c>
    </row>
    <row r="177" spans="1:8" x14ac:dyDescent="0.25">
      <c r="A177">
        <v>177</v>
      </c>
      <c r="H177" t="s">
        <v>55</v>
      </c>
    </row>
    <row r="178" spans="1:8" x14ac:dyDescent="0.25">
      <c r="A178">
        <v>178</v>
      </c>
      <c r="G178" t="s">
        <v>54</v>
      </c>
    </row>
    <row r="179" spans="1:8" x14ac:dyDescent="0.25">
      <c r="A179">
        <v>179</v>
      </c>
      <c r="F179" t="s">
        <v>51</v>
      </c>
    </row>
    <row r="180" spans="1:8" x14ac:dyDescent="0.25">
      <c r="A180">
        <v>180</v>
      </c>
      <c r="F180" t="s">
        <v>143</v>
      </c>
    </row>
    <row r="181" spans="1:8" x14ac:dyDescent="0.25">
      <c r="A181">
        <v>181</v>
      </c>
      <c r="E181" t="s">
        <v>51</v>
      </c>
    </row>
    <row r="182" spans="1:8" x14ac:dyDescent="0.25">
      <c r="A182">
        <v>182</v>
      </c>
      <c r="E182" t="s">
        <v>144</v>
      </c>
    </row>
    <row r="183" spans="1:8" x14ac:dyDescent="0.25">
      <c r="A183">
        <v>183</v>
      </c>
      <c r="E183" t="s">
        <v>145</v>
      </c>
    </row>
    <row r="184" spans="1:8" x14ac:dyDescent="0.25">
      <c r="A184">
        <v>184</v>
      </c>
      <c r="E184" t="s">
        <v>146</v>
      </c>
    </row>
    <row r="185" spans="1:8" x14ac:dyDescent="0.25">
      <c r="A185">
        <v>185</v>
      </c>
      <c r="E185" t="s">
        <v>147</v>
      </c>
    </row>
    <row r="186" spans="1:8" x14ac:dyDescent="0.25">
      <c r="A186">
        <v>186</v>
      </c>
      <c r="E186" t="s">
        <v>148</v>
      </c>
    </row>
    <row r="187" spans="1:8" x14ac:dyDescent="0.25">
      <c r="A187">
        <v>187</v>
      </c>
      <c r="E187" t="s">
        <v>149</v>
      </c>
    </row>
    <row r="188" spans="1:8" x14ac:dyDescent="0.25">
      <c r="A188">
        <v>188</v>
      </c>
      <c r="E188" t="s">
        <v>150</v>
      </c>
    </row>
    <row r="189" spans="1:8" x14ac:dyDescent="0.25">
      <c r="A189">
        <v>189</v>
      </c>
      <c r="E189" t="s">
        <v>151</v>
      </c>
    </row>
    <row r="190" spans="1:8" x14ac:dyDescent="0.25">
      <c r="A190">
        <v>190</v>
      </c>
      <c r="E190" t="s">
        <v>152</v>
      </c>
    </row>
    <row r="191" spans="1:8" x14ac:dyDescent="0.25">
      <c r="A191">
        <v>191</v>
      </c>
      <c r="E191" t="s">
        <v>153</v>
      </c>
    </row>
    <row r="192" spans="1:8" x14ac:dyDescent="0.25">
      <c r="A192">
        <v>192</v>
      </c>
      <c r="E192" t="s">
        <v>154</v>
      </c>
    </row>
    <row r="193" spans="1:9" x14ac:dyDescent="0.25">
      <c r="A193">
        <v>193</v>
      </c>
      <c r="E193" t="s">
        <v>155</v>
      </c>
    </row>
    <row r="194" spans="1:9" x14ac:dyDescent="0.25">
      <c r="A194">
        <v>194</v>
      </c>
      <c r="E194" t="s">
        <v>156</v>
      </c>
    </row>
    <row r="195" spans="1:9" x14ac:dyDescent="0.25">
      <c r="A195">
        <v>195</v>
      </c>
      <c r="E195" t="s">
        <v>157</v>
      </c>
    </row>
    <row r="196" spans="1:9" x14ac:dyDescent="0.25">
      <c r="A196">
        <v>196</v>
      </c>
      <c r="E196" t="s">
        <v>158</v>
      </c>
    </row>
    <row r="197" spans="1:9" x14ac:dyDescent="0.25">
      <c r="A197">
        <v>197</v>
      </c>
      <c r="E197" t="s">
        <v>159</v>
      </c>
    </row>
    <row r="198" spans="1:9" x14ac:dyDescent="0.25">
      <c r="A198">
        <v>198</v>
      </c>
      <c r="E198" t="s">
        <v>160</v>
      </c>
    </row>
    <row r="199" spans="1:9" x14ac:dyDescent="0.25">
      <c r="A199">
        <v>199</v>
      </c>
      <c r="E199" t="s">
        <v>161</v>
      </c>
    </row>
    <row r="200" spans="1:9" x14ac:dyDescent="0.25">
      <c r="A200" s="6">
        <v>200</v>
      </c>
      <c r="B200" s="6"/>
      <c r="C200" s="6"/>
      <c r="D200" s="6"/>
      <c r="E200" s="6" t="s">
        <v>162</v>
      </c>
      <c r="F200" s="6"/>
      <c r="G200" s="6"/>
      <c r="H200" s="6"/>
      <c r="I200" s="6"/>
    </row>
    <row r="201" spans="1:9" x14ac:dyDescent="0.25">
      <c r="A201">
        <v>201</v>
      </c>
      <c r="E201" t="s">
        <v>163</v>
      </c>
    </row>
    <row r="202" spans="1:9" x14ac:dyDescent="0.25">
      <c r="A202">
        <v>202</v>
      </c>
      <c r="E202" t="s">
        <v>164</v>
      </c>
    </row>
    <row r="203" spans="1:9" x14ac:dyDescent="0.25">
      <c r="A203">
        <v>203</v>
      </c>
      <c r="E203" t="s">
        <v>165</v>
      </c>
    </row>
    <row r="204" spans="1:9" x14ac:dyDescent="0.25">
      <c r="A204">
        <v>204</v>
      </c>
      <c r="E204" t="s">
        <v>166</v>
      </c>
    </row>
    <row r="205" spans="1:9" x14ac:dyDescent="0.25">
      <c r="A205" s="6">
        <v>205</v>
      </c>
      <c r="B205" s="6"/>
      <c r="C205" s="6"/>
      <c r="D205" s="6"/>
      <c r="E205" s="6"/>
      <c r="F205" s="6" t="s">
        <v>102</v>
      </c>
      <c r="G205" s="6"/>
      <c r="H205" s="6"/>
      <c r="I205" s="6"/>
    </row>
    <row r="206" spans="1:9" x14ac:dyDescent="0.25">
      <c r="A206">
        <v>206</v>
      </c>
      <c r="F206" t="s">
        <v>146</v>
      </c>
    </row>
    <row r="207" spans="1:9" x14ac:dyDescent="0.25">
      <c r="A207">
        <v>207</v>
      </c>
      <c r="F207" t="s">
        <v>167</v>
      </c>
    </row>
    <row r="208" spans="1:9" x14ac:dyDescent="0.25">
      <c r="A208">
        <v>208</v>
      </c>
      <c r="F208" t="s">
        <v>168</v>
      </c>
    </row>
    <row r="209" spans="1:9" x14ac:dyDescent="0.25">
      <c r="A209">
        <v>209</v>
      </c>
      <c r="F209" t="s">
        <v>169</v>
      </c>
    </row>
    <row r="210" spans="1:9" x14ac:dyDescent="0.25">
      <c r="A210">
        <v>210</v>
      </c>
      <c r="F210" t="s">
        <v>170</v>
      </c>
    </row>
    <row r="211" spans="1:9" x14ac:dyDescent="0.25">
      <c r="A211" s="6">
        <v>211</v>
      </c>
      <c r="B211" s="6"/>
      <c r="C211" s="6"/>
      <c r="D211" s="6"/>
      <c r="E211" s="6"/>
      <c r="F211" s="6" t="s">
        <v>171</v>
      </c>
      <c r="G211" s="6"/>
      <c r="H211" s="6"/>
      <c r="I211" s="6"/>
    </row>
    <row r="212" spans="1:9" x14ac:dyDescent="0.25">
      <c r="A212">
        <v>212</v>
      </c>
      <c r="F212" t="s">
        <v>172</v>
      </c>
    </row>
    <row r="213" spans="1:9" x14ac:dyDescent="0.25">
      <c r="A213">
        <v>213</v>
      </c>
      <c r="F213" t="s">
        <v>173</v>
      </c>
    </row>
    <row r="214" spans="1:9" x14ac:dyDescent="0.25">
      <c r="A214" s="6">
        <v>214</v>
      </c>
      <c r="B214" s="6"/>
      <c r="C214" s="6"/>
      <c r="D214" s="6"/>
      <c r="E214" s="6"/>
      <c r="F214" s="6" t="s">
        <v>174</v>
      </c>
      <c r="G214" s="6"/>
      <c r="H214" s="6"/>
      <c r="I214" s="6"/>
    </row>
    <row r="215" spans="1:9" x14ac:dyDescent="0.25">
      <c r="A215">
        <v>215</v>
      </c>
      <c r="F215" t="s">
        <v>175</v>
      </c>
    </row>
    <row r="216" spans="1:9" x14ac:dyDescent="0.25">
      <c r="A216">
        <v>216</v>
      </c>
      <c r="E216" t="s">
        <v>51</v>
      </c>
    </row>
    <row r="217" spans="1:9" x14ac:dyDescent="0.25">
      <c r="A217">
        <v>217</v>
      </c>
      <c r="E217" t="s">
        <v>176</v>
      </c>
    </row>
    <row r="218" spans="1:9" x14ac:dyDescent="0.25">
      <c r="A218">
        <v>218</v>
      </c>
      <c r="F218" t="s">
        <v>177</v>
      </c>
    </row>
    <row r="219" spans="1:9" x14ac:dyDescent="0.25">
      <c r="A219">
        <v>219</v>
      </c>
      <c r="F219" t="s">
        <v>145</v>
      </c>
    </row>
    <row r="220" spans="1:9" x14ac:dyDescent="0.25">
      <c r="A220">
        <v>220</v>
      </c>
      <c r="F220" t="s">
        <v>178</v>
      </c>
    </row>
    <row r="221" spans="1:9" x14ac:dyDescent="0.25">
      <c r="A221">
        <v>221</v>
      </c>
      <c r="F221" t="s">
        <v>179</v>
      </c>
    </row>
    <row r="222" spans="1:9" x14ac:dyDescent="0.25">
      <c r="A222">
        <v>222</v>
      </c>
      <c r="F222" t="s">
        <v>180</v>
      </c>
    </row>
    <row r="223" spans="1:9" x14ac:dyDescent="0.25">
      <c r="A223">
        <v>223</v>
      </c>
      <c r="E223" t="s">
        <v>51</v>
      </c>
    </row>
    <row r="224" spans="1:9" x14ac:dyDescent="0.25">
      <c r="A224">
        <v>224</v>
      </c>
      <c r="E224" t="s">
        <v>181</v>
      </c>
    </row>
    <row r="225" spans="1:9" x14ac:dyDescent="0.25">
      <c r="A225">
        <v>225</v>
      </c>
      <c r="F225" t="s">
        <v>182</v>
      </c>
    </row>
    <row r="226" spans="1:9" x14ac:dyDescent="0.25">
      <c r="A226">
        <v>226</v>
      </c>
      <c r="F226" t="s">
        <v>145</v>
      </c>
    </row>
    <row r="227" spans="1:9" x14ac:dyDescent="0.25">
      <c r="A227" s="6">
        <v>227</v>
      </c>
      <c r="B227" s="6"/>
      <c r="C227" s="6"/>
      <c r="D227" s="6"/>
      <c r="E227" s="6"/>
      <c r="F227" s="6" t="s">
        <v>183</v>
      </c>
      <c r="G227" s="6"/>
      <c r="H227" s="6"/>
      <c r="I227" s="6"/>
    </row>
    <row r="228" spans="1:9" x14ac:dyDescent="0.25">
      <c r="A228">
        <v>228</v>
      </c>
      <c r="F228" t="s">
        <v>184</v>
      </c>
    </row>
    <row r="229" spans="1:9" x14ac:dyDescent="0.25">
      <c r="A229">
        <v>229</v>
      </c>
      <c r="F229" t="s">
        <v>185</v>
      </c>
    </row>
    <row r="230" spans="1:9" x14ac:dyDescent="0.25">
      <c r="A230">
        <v>230</v>
      </c>
      <c r="F230" t="s">
        <v>186</v>
      </c>
    </row>
    <row r="231" spans="1:9" x14ac:dyDescent="0.25">
      <c r="A231">
        <v>231</v>
      </c>
      <c r="F231" t="s">
        <v>187</v>
      </c>
    </row>
    <row r="232" spans="1:9" x14ac:dyDescent="0.25">
      <c r="A232">
        <v>232</v>
      </c>
      <c r="F232" t="s">
        <v>188</v>
      </c>
    </row>
    <row r="233" spans="1:9" x14ac:dyDescent="0.25">
      <c r="A233">
        <v>233</v>
      </c>
      <c r="E233" t="s">
        <v>51</v>
      </c>
    </row>
    <row r="234" spans="1:9" x14ac:dyDescent="0.25">
      <c r="A234">
        <v>234</v>
      </c>
      <c r="E234" t="s">
        <v>189</v>
      </c>
    </row>
    <row r="235" spans="1:9" x14ac:dyDescent="0.25">
      <c r="A235">
        <v>235</v>
      </c>
      <c r="F235" t="s">
        <v>38</v>
      </c>
    </row>
    <row r="236" spans="1:9" x14ac:dyDescent="0.25">
      <c r="A236">
        <v>236</v>
      </c>
      <c r="G236" t="s">
        <v>190</v>
      </c>
    </row>
    <row r="237" spans="1:9" x14ac:dyDescent="0.25">
      <c r="A237">
        <v>237</v>
      </c>
      <c r="G237" t="s">
        <v>191</v>
      </c>
    </row>
    <row r="238" spans="1:9" x14ac:dyDescent="0.25">
      <c r="A238">
        <v>238</v>
      </c>
      <c r="G238" t="s">
        <v>192</v>
      </c>
    </row>
    <row r="239" spans="1:9" x14ac:dyDescent="0.25">
      <c r="A239">
        <v>239</v>
      </c>
      <c r="G239" t="s">
        <v>193</v>
      </c>
    </row>
    <row r="240" spans="1:9" x14ac:dyDescent="0.25">
      <c r="A240">
        <v>240</v>
      </c>
      <c r="G240" t="s">
        <v>194</v>
      </c>
    </row>
    <row r="241" spans="1:7" x14ac:dyDescent="0.25">
      <c r="A241">
        <v>241</v>
      </c>
      <c r="G241" t="s">
        <v>195</v>
      </c>
    </row>
    <row r="242" spans="1:7" x14ac:dyDescent="0.25">
      <c r="A242">
        <v>242</v>
      </c>
      <c r="G242" t="s">
        <v>196</v>
      </c>
    </row>
    <row r="243" spans="1:7" x14ac:dyDescent="0.25">
      <c r="A243">
        <v>243</v>
      </c>
      <c r="G243" t="s">
        <v>197</v>
      </c>
    </row>
    <row r="244" spans="1:7" x14ac:dyDescent="0.25">
      <c r="A244">
        <v>244</v>
      </c>
      <c r="F244" t="s">
        <v>51</v>
      </c>
    </row>
    <row r="245" spans="1:7" x14ac:dyDescent="0.25">
      <c r="A245">
        <v>245</v>
      </c>
      <c r="F245" t="s">
        <v>38</v>
      </c>
    </row>
    <row r="246" spans="1:7" x14ac:dyDescent="0.25">
      <c r="A246">
        <v>246</v>
      </c>
      <c r="G246" t="s">
        <v>198</v>
      </c>
    </row>
    <row r="247" spans="1:7" x14ac:dyDescent="0.25">
      <c r="A247">
        <v>247</v>
      </c>
      <c r="G247" t="s">
        <v>199</v>
      </c>
    </row>
    <row r="248" spans="1:7" x14ac:dyDescent="0.25">
      <c r="A248">
        <v>248</v>
      </c>
      <c r="G248" t="s">
        <v>200</v>
      </c>
    </row>
    <row r="249" spans="1:7" x14ac:dyDescent="0.25">
      <c r="A249">
        <v>249</v>
      </c>
      <c r="G249" t="s">
        <v>193</v>
      </c>
    </row>
    <row r="250" spans="1:7" x14ac:dyDescent="0.25">
      <c r="A250">
        <v>250</v>
      </c>
      <c r="G250" t="s">
        <v>194</v>
      </c>
    </row>
    <row r="251" spans="1:7" x14ac:dyDescent="0.25">
      <c r="A251">
        <v>251</v>
      </c>
      <c r="G251" t="s">
        <v>195</v>
      </c>
    </row>
    <row r="252" spans="1:7" x14ac:dyDescent="0.25">
      <c r="A252">
        <v>252</v>
      </c>
      <c r="G252" t="s">
        <v>201</v>
      </c>
    </row>
    <row r="253" spans="1:7" x14ac:dyDescent="0.25">
      <c r="A253">
        <v>253</v>
      </c>
      <c r="G253" t="s">
        <v>197</v>
      </c>
    </row>
    <row r="254" spans="1:7" x14ac:dyDescent="0.25">
      <c r="A254">
        <v>254</v>
      </c>
      <c r="F254" t="s">
        <v>54</v>
      </c>
    </row>
    <row r="255" spans="1:7" x14ac:dyDescent="0.25">
      <c r="A255">
        <v>255</v>
      </c>
      <c r="E255" t="s">
        <v>74</v>
      </c>
    </row>
    <row r="256" spans="1:7" x14ac:dyDescent="0.25">
      <c r="A256">
        <v>256</v>
      </c>
      <c r="E256" t="s">
        <v>202</v>
      </c>
    </row>
    <row r="257" spans="1:10" x14ac:dyDescent="0.25">
      <c r="A257">
        <v>257</v>
      </c>
      <c r="F257" t="s">
        <v>38</v>
      </c>
    </row>
    <row r="258" spans="1:10" x14ac:dyDescent="0.25">
      <c r="A258" s="5">
        <v>258</v>
      </c>
      <c r="B258" s="5"/>
      <c r="C258" s="5"/>
      <c r="D258" s="5"/>
      <c r="E258" s="5"/>
      <c r="F258" s="5"/>
      <c r="G258" s="5" t="s">
        <v>203</v>
      </c>
      <c r="H258" s="5"/>
      <c r="I258" s="5"/>
      <c r="J258" s="5"/>
    </row>
    <row r="259" spans="1:10" x14ac:dyDescent="0.25">
      <c r="A259">
        <v>259</v>
      </c>
      <c r="G259" t="s">
        <v>146</v>
      </c>
    </row>
    <row r="260" spans="1:10" x14ac:dyDescent="0.25">
      <c r="A260">
        <v>260</v>
      </c>
      <c r="G260" t="s">
        <v>204</v>
      </c>
    </row>
    <row r="261" spans="1:10" x14ac:dyDescent="0.25">
      <c r="A261">
        <v>261</v>
      </c>
      <c r="G261" t="s">
        <v>205</v>
      </c>
    </row>
    <row r="262" spans="1:10" x14ac:dyDescent="0.25">
      <c r="A262">
        <v>262</v>
      </c>
      <c r="G262" t="s">
        <v>206</v>
      </c>
    </row>
    <row r="263" spans="1:10" x14ac:dyDescent="0.25">
      <c r="A263">
        <v>263</v>
      </c>
      <c r="G263" t="s">
        <v>207</v>
      </c>
    </row>
    <row r="264" spans="1:10" x14ac:dyDescent="0.25">
      <c r="A264">
        <v>264</v>
      </c>
      <c r="G264" t="s">
        <v>208</v>
      </c>
    </row>
    <row r="265" spans="1:10" x14ac:dyDescent="0.25">
      <c r="A265">
        <v>265</v>
      </c>
      <c r="G265" t="s">
        <v>209</v>
      </c>
    </row>
    <row r="266" spans="1:10" x14ac:dyDescent="0.25">
      <c r="A266">
        <v>266</v>
      </c>
      <c r="G266" t="s">
        <v>193</v>
      </c>
    </row>
    <row r="267" spans="1:10" x14ac:dyDescent="0.25">
      <c r="A267">
        <v>267</v>
      </c>
      <c r="G267" t="s">
        <v>210</v>
      </c>
    </row>
    <row r="268" spans="1:10" x14ac:dyDescent="0.25">
      <c r="A268">
        <v>268</v>
      </c>
      <c r="G268" t="s">
        <v>211</v>
      </c>
    </row>
    <row r="269" spans="1:10" x14ac:dyDescent="0.25">
      <c r="A269">
        <v>269</v>
      </c>
      <c r="G269" t="s">
        <v>212</v>
      </c>
    </row>
    <row r="270" spans="1:10" x14ac:dyDescent="0.25">
      <c r="A270">
        <v>270</v>
      </c>
      <c r="G270" t="s">
        <v>213</v>
      </c>
    </row>
    <row r="271" spans="1:10" x14ac:dyDescent="0.25">
      <c r="A271">
        <v>271</v>
      </c>
      <c r="G271" t="s">
        <v>173</v>
      </c>
    </row>
    <row r="272" spans="1:10" x14ac:dyDescent="0.25">
      <c r="A272">
        <v>272</v>
      </c>
      <c r="G272" t="s">
        <v>197</v>
      </c>
    </row>
    <row r="273" spans="1:10" x14ac:dyDescent="0.25">
      <c r="A273">
        <v>273</v>
      </c>
      <c r="F273" t="s">
        <v>51</v>
      </c>
    </row>
    <row r="274" spans="1:10" x14ac:dyDescent="0.25">
      <c r="A274">
        <v>274</v>
      </c>
      <c r="F274" t="s">
        <v>38</v>
      </c>
    </row>
    <row r="275" spans="1:10" x14ac:dyDescent="0.25">
      <c r="A275" s="5">
        <v>275</v>
      </c>
      <c r="B275" s="5"/>
      <c r="C275" s="5"/>
      <c r="D275" s="5"/>
      <c r="E275" s="5"/>
      <c r="F275" s="5"/>
      <c r="G275" s="5" t="s">
        <v>214</v>
      </c>
      <c r="H275" s="5"/>
      <c r="I275" s="5"/>
      <c r="J275" s="5"/>
    </row>
    <row r="276" spans="1:10" x14ac:dyDescent="0.25">
      <c r="A276">
        <v>276</v>
      </c>
      <c r="G276" t="s">
        <v>146</v>
      </c>
    </row>
    <row r="277" spans="1:10" x14ac:dyDescent="0.25">
      <c r="A277">
        <v>277</v>
      </c>
      <c r="G277" t="s">
        <v>215</v>
      </c>
    </row>
    <row r="278" spans="1:10" x14ac:dyDescent="0.25">
      <c r="A278">
        <v>278</v>
      </c>
      <c r="G278" t="s">
        <v>216</v>
      </c>
    </row>
    <row r="279" spans="1:10" x14ac:dyDescent="0.25">
      <c r="A279">
        <v>279</v>
      </c>
      <c r="G279" t="s">
        <v>206</v>
      </c>
    </row>
    <row r="280" spans="1:10" x14ac:dyDescent="0.25">
      <c r="A280">
        <v>280</v>
      </c>
      <c r="G280" t="s">
        <v>207</v>
      </c>
    </row>
    <row r="281" spans="1:10" x14ac:dyDescent="0.25">
      <c r="A281">
        <v>281</v>
      </c>
      <c r="G281" t="s">
        <v>217</v>
      </c>
    </row>
    <row r="282" spans="1:10" x14ac:dyDescent="0.25">
      <c r="A282">
        <v>282</v>
      </c>
      <c r="G282" t="s">
        <v>209</v>
      </c>
    </row>
    <row r="283" spans="1:10" x14ac:dyDescent="0.25">
      <c r="A283">
        <v>283</v>
      </c>
      <c r="G283" t="s">
        <v>218</v>
      </c>
    </row>
    <row r="284" spans="1:10" x14ac:dyDescent="0.25">
      <c r="A284">
        <v>284</v>
      </c>
      <c r="G284" t="s">
        <v>210</v>
      </c>
    </row>
    <row r="285" spans="1:10" x14ac:dyDescent="0.25">
      <c r="A285">
        <v>285</v>
      </c>
      <c r="G285" t="s">
        <v>219</v>
      </c>
    </row>
    <row r="286" spans="1:10" x14ac:dyDescent="0.25">
      <c r="A286">
        <v>286</v>
      </c>
      <c r="G286" t="s">
        <v>212</v>
      </c>
    </row>
    <row r="287" spans="1:10" x14ac:dyDescent="0.25">
      <c r="A287">
        <v>287</v>
      </c>
      <c r="G287" t="s">
        <v>213</v>
      </c>
    </row>
    <row r="288" spans="1:10" x14ac:dyDescent="0.25">
      <c r="A288">
        <v>288</v>
      </c>
      <c r="G288" t="s">
        <v>173</v>
      </c>
    </row>
    <row r="289" spans="1:7" x14ac:dyDescent="0.25">
      <c r="A289">
        <v>289</v>
      </c>
      <c r="G289" t="s">
        <v>197</v>
      </c>
    </row>
    <row r="290" spans="1:7" x14ac:dyDescent="0.25">
      <c r="A290">
        <v>290</v>
      </c>
      <c r="F290" t="s">
        <v>54</v>
      </c>
    </row>
    <row r="291" spans="1:7" x14ac:dyDescent="0.25">
      <c r="A291">
        <v>291</v>
      </c>
      <c r="E291" t="s">
        <v>74</v>
      </c>
    </row>
    <row r="292" spans="1:7" x14ac:dyDescent="0.25">
      <c r="A292">
        <v>292</v>
      </c>
      <c r="E292" t="s">
        <v>220</v>
      </c>
    </row>
    <row r="293" spans="1:7" x14ac:dyDescent="0.25">
      <c r="A293">
        <v>293</v>
      </c>
      <c r="F293" t="s">
        <v>38</v>
      </c>
    </row>
    <row r="294" spans="1:7" x14ac:dyDescent="0.25">
      <c r="A294">
        <v>294</v>
      </c>
      <c r="G294" t="s">
        <v>182</v>
      </c>
    </row>
    <row r="295" spans="1:7" x14ac:dyDescent="0.25">
      <c r="A295">
        <v>295</v>
      </c>
      <c r="G295" t="s">
        <v>221</v>
      </c>
    </row>
    <row r="296" spans="1:7" x14ac:dyDescent="0.25">
      <c r="A296">
        <v>296</v>
      </c>
      <c r="G296" t="s">
        <v>222</v>
      </c>
    </row>
    <row r="297" spans="1:7" x14ac:dyDescent="0.25">
      <c r="A297">
        <v>297</v>
      </c>
      <c r="G297" t="s">
        <v>223</v>
      </c>
    </row>
    <row r="298" spans="1:7" x14ac:dyDescent="0.25">
      <c r="A298">
        <v>298</v>
      </c>
      <c r="G298" t="s">
        <v>224</v>
      </c>
    </row>
    <row r="299" spans="1:7" x14ac:dyDescent="0.25">
      <c r="A299">
        <v>299</v>
      </c>
      <c r="G299" t="s">
        <v>225</v>
      </c>
    </row>
    <row r="300" spans="1:7" x14ac:dyDescent="0.25">
      <c r="A300">
        <v>300</v>
      </c>
      <c r="G300" t="s">
        <v>226</v>
      </c>
    </row>
    <row r="301" spans="1:7" x14ac:dyDescent="0.25">
      <c r="A301">
        <v>301</v>
      </c>
      <c r="G301" t="s">
        <v>227</v>
      </c>
    </row>
    <row r="302" spans="1:7" x14ac:dyDescent="0.25">
      <c r="A302">
        <v>302</v>
      </c>
      <c r="G302" t="s">
        <v>228</v>
      </c>
    </row>
    <row r="303" spans="1:7" x14ac:dyDescent="0.25">
      <c r="A303">
        <v>303</v>
      </c>
      <c r="G303" t="s">
        <v>229</v>
      </c>
    </row>
    <row r="304" spans="1:7" x14ac:dyDescent="0.25">
      <c r="A304">
        <v>304</v>
      </c>
      <c r="F304" t="s">
        <v>54</v>
      </c>
    </row>
    <row r="305" spans="1:14" x14ac:dyDescent="0.25">
      <c r="A305">
        <v>305</v>
      </c>
      <c r="E305" t="s">
        <v>74</v>
      </c>
    </row>
    <row r="306" spans="1:14" x14ac:dyDescent="0.25">
      <c r="A306" s="5">
        <v>306</v>
      </c>
      <c r="B306" s="5"/>
      <c r="C306" s="5"/>
      <c r="D306" s="5"/>
      <c r="E306" s="5" t="s">
        <v>230</v>
      </c>
      <c r="F306" s="5"/>
      <c r="G306" s="5"/>
      <c r="H306" s="5"/>
      <c r="I306" s="5"/>
      <c r="J306" s="5"/>
      <c r="K306" s="5"/>
    </row>
    <row r="307" spans="1:14" x14ac:dyDescent="0.25">
      <c r="A307">
        <v>307</v>
      </c>
      <c r="F307" t="s">
        <v>38</v>
      </c>
    </row>
    <row r="308" spans="1:14" x14ac:dyDescent="0.25">
      <c r="A308">
        <v>308</v>
      </c>
      <c r="G308" t="s">
        <v>231</v>
      </c>
    </row>
    <row r="309" spans="1:14" x14ac:dyDescent="0.25">
      <c r="A309">
        <v>309</v>
      </c>
      <c r="G309" t="s">
        <v>232</v>
      </c>
    </row>
    <row r="310" spans="1:14" x14ac:dyDescent="0.25">
      <c r="A310">
        <v>310</v>
      </c>
      <c r="G310" t="s">
        <v>233</v>
      </c>
    </row>
    <row r="311" spans="1:14" x14ac:dyDescent="0.25">
      <c r="A311">
        <v>311</v>
      </c>
      <c r="G311" t="s">
        <v>234</v>
      </c>
    </row>
    <row r="312" spans="1:14" x14ac:dyDescent="0.25">
      <c r="A312">
        <v>312</v>
      </c>
      <c r="G312" t="s">
        <v>235</v>
      </c>
    </row>
    <row r="313" spans="1:14" x14ac:dyDescent="0.25">
      <c r="A313">
        <v>313</v>
      </c>
      <c r="G313" t="s">
        <v>236</v>
      </c>
    </row>
    <row r="314" spans="1:14" x14ac:dyDescent="0.25">
      <c r="A314">
        <v>314</v>
      </c>
      <c r="G314" t="s">
        <v>237</v>
      </c>
    </row>
    <row r="315" spans="1:14" x14ac:dyDescent="0.25">
      <c r="A315">
        <v>315</v>
      </c>
      <c r="H315" t="s">
        <v>238</v>
      </c>
    </row>
    <row r="316" spans="1:14" x14ac:dyDescent="0.25">
      <c r="A316">
        <v>316</v>
      </c>
      <c r="H316" t="s">
        <v>239</v>
      </c>
    </row>
    <row r="317" spans="1:14" x14ac:dyDescent="0.25">
      <c r="A317">
        <v>317</v>
      </c>
      <c r="H317" t="s">
        <v>240</v>
      </c>
      <c r="N317" s="15"/>
    </row>
    <row r="318" spans="1:14" x14ac:dyDescent="0.25">
      <c r="A318">
        <v>318</v>
      </c>
      <c r="I318" t="s">
        <v>38</v>
      </c>
      <c r="N318" s="15"/>
    </row>
    <row r="319" spans="1:14" x14ac:dyDescent="0.25">
      <c r="A319">
        <v>319</v>
      </c>
      <c r="J319" t="s">
        <v>241</v>
      </c>
      <c r="N319" s="15"/>
    </row>
    <row r="320" spans="1:14" x14ac:dyDescent="0.25">
      <c r="A320">
        <v>320</v>
      </c>
      <c r="J320" t="s">
        <v>242</v>
      </c>
      <c r="N320" s="15"/>
    </row>
    <row r="321" spans="1:14" x14ac:dyDescent="0.25">
      <c r="A321">
        <v>321</v>
      </c>
      <c r="J321" t="s">
        <v>243</v>
      </c>
      <c r="N321" s="15"/>
    </row>
    <row r="322" spans="1:14" x14ac:dyDescent="0.25">
      <c r="A322" s="6">
        <v>322</v>
      </c>
      <c r="B322" s="6"/>
      <c r="C322" s="6"/>
      <c r="D322" s="6"/>
      <c r="E322" s="6"/>
      <c r="F322" s="6"/>
      <c r="G322" s="6"/>
      <c r="H322" s="6"/>
      <c r="I322" s="6"/>
      <c r="J322" s="6" t="s">
        <v>244</v>
      </c>
      <c r="K322" s="6"/>
      <c r="L322" s="6"/>
      <c r="N322" s="15"/>
    </row>
    <row r="323" spans="1:14" x14ac:dyDescent="0.25">
      <c r="A323">
        <v>323</v>
      </c>
      <c r="I323" t="s">
        <v>51</v>
      </c>
      <c r="N323" s="15"/>
    </row>
    <row r="324" spans="1:14" x14ac:dyDescent="0.25">
      <c r="A324">
        <v>324</v>
      </c>
      <c r="I324" t="s">
        <v>38</v>
      </c>
      <c r="N324" s="15"/>
    </row>
    <row r="325" spans="1:14" x14ac:dyDescent="0.25">
      <c r="A325">
        <v>325</v>
      </c>
      <c r="J325" t="s">
        <v>245</v>
      </c>
      <c r="N325" s="15"/>
    </row>
    <row r="326" spans="1:14" x14ac:dyDescent="0.25">
      <c r="A326">
        <v>326</v>
      </c>
      <c r="J326" t="s">
        <v>246</v>
      </c>
      <c r="N326" s="15"/>
    </row>
    <row r="327" spans="1:14" x14ac:dyDescent="0.25">
      <c r="A327">
        <v>327</v>
      </c>
      <c r="J327" t="s">
        <v>243</v>
      </c>
      <c r="N327" s="15"/>
    </row>
    <row r="328" spans="1:14" x14ac:dyDescent="0.25">
      <c r="A328" s="6">
        <v>328</v>
      </c>
      <c r="B328" s="6"/>
      <c r="C328" s="6"/>
      <c r="D328" s="6"/>
      <c r="E328" s="6"/>
      <c r="F328" s="6"/>
      <c r="G328" s="6"/>
      <c r="H328" s="6"/>
      <c r="I328" s="6"/>
      <c r="J328" s="6" t="s">
        <v>244</v>
      </c>
      <c r="K328" s="6"/>
      <c r="L328" s="6"/>
      <c r="N328" s="15"/>
    </row>
    <row r="329" spans="1:14" x14ac:dyDescent="0.25">
      <c r="A329">
        <v>329</v>
      </c>
      <c r="I329" t="s">
        <v>51</v>
      </c>
      <c r="N329" s="15"/>
    </row>
    <row r="330" spans="1:14" x14ac:dyDescent="0.25">
      <c r="A330">
        <v>330</v>
      </c>
      <c r="I330" t="s">
        <v>38</v>
      </c>
      <c r="N330" s="15"/>
    </row>
    <row r="331" spans="1:14" x14ac:dyDescent="0.25">
      <c r="A331">
        <v>331</v>
      </c>
      <c r="J331" t="s">
        <v>247</v>
      </c>
      <c r="N331" s="15"/>
    </row>
    <row r="332" spans="1:14" x14ac:dyDescent="0.25">
      <c r="A332">
        <v>332</v>
      </c>
      <c r="J332" t="s">
        <v>248</v>
      </c>
      <c r="N332" s="15"/>
    </row>
    <row r="333" spans="1:14" x14ac:dyDescent="0.25">
      <c r="A333">
        <v>333</v>
      </c>
      <c r="J333" t="s">
        <v>249</v>
      </c>
      <c r="N333" s="15"/>
    </row>
    <row r="334" spans="1:14" x14ac:dyDescent="0.25">
      <c r="A334">
        <v>334</v>
      </c>
      <c r="J334" t="s">
        <v>244</v>
      </c>
      <c r="N334" s="15"/>
    </row>
    <row r="335" spans="1:14" x14ac:dyDescent="0.25">
      <c r="A335">
        <v>335</v>
      </c>
      <c r="I335" t="s">
        <v>54</v>
      </c>
    </row>
    <row r="336" spans="1:14" x14ac:dyDescent="0.25">
      <c r="A336">
        <v>336</v>
      </c>
      <c r="H336" t="s">
        <v>74</v>
      </c>
    </row>
    <row r="337" spans="1:16" x14ac:dyDescent="0.25">
      <c r="A337">
        <v>337</v>
      </c>
      <c r="H337" t="s">
        <v>250</v>
      </c>
      <c r="O337" s="16"/>
    </row>
    <row r="338" spans="1:16" x14ac:dyDescent="0.25">
      <c r="A338">
        <v>338</v>
      </c>
      <c r="H338" t="s">
        <v>251</v>
      </c>
      <c r="O338" s="16"/>
    </row>
    <row r="339" spans="1:16" x14ac:dyDescent="0.25">
      <c r="A339">
        <v>339</v>
      </c>
      <c r="I339" t="s">
        <v>38</v>
      </c>
      <c r="O339" s="16"/>
    </row>
    <row r="340" spans="1:16" x14ac:dyDescent="0.25">
      <c r="A340">
        <v>340</v>
      </c>
      <c r="J340" t="s">
        <v>252</v>
      </c>
      <c r="O340" s="16"/>
    </row>
    <row r="341" spans="1:16" x14ac:dyDescent="0.25">
      <c r="A341">
        <v>341</v>
      </c>
      <c r="J341" t="s">
        <v>253</v>
      </c>
      <c r="O341" s="16"/>
    </row>
    <row r="342" spans="1:16" x14ac:dyDescent="0.25">
      <c r="A342" s="6">
        <v>342</v>
      </c>
      <c r="B342" s="6"/>
      <c r="C342" s="6"/>
      <c r="D342" s="6"/>
      <c r="E342" s="6"/>
      <c r="F342" s="6"/>
      <c r="G342" s="6"/>
      <c r="H342" s="6"/>
      <c r="I342" s="6"/>
      <c r="J342" s="6" t="s">
        <v>254</v>
      </c>
      <c r="K342" s="6"/>
      <c r="L342" s="6"/>
      <c r="M342" s="6"/>
      <c r="O342" s="16"/>
    </row>
    <row r="343" spans="1:16" x14ac:dyDescent="0.25">
      <c r="A343" s="6">
        <v>343</v>
      </c>
      <c r="B343" s="6"/>
      <c r="C343" s="6"/>
      <c r="D343" s="6"/>
      <c r="E343" s="6"/>
      <c r="F343" s="6"/>
      <c r="G343" s="6"/>
      <c r="H343" s="6"/>
      <c r="I343" s="6"/>
      <c r="J343" s="6" t="s">
        <v>255</v>
      </c>
      <c r="K343" s="6"/>
      <c r="L343" s="6"/>
      <c r="M343" s="6"/>
      <c r="O343" s="16"/>
    </row>
    <row r="344" spans="1:16" x14ac:dyDescent="0.25">
      <c r="A344">
        <v>344</v>
      </c>
      <c r="J344" s="49" t="s">
        <v>256</v>
      </c>
      <c r="K344" s="49"/>
      <c r="L344" s="49"/>
      <c r="M344" s="49"/>
      <c r="O344" s="16"/>
      <c r="P344" t="s">
        <v>541</v>
      </c>
    </row>
    <row r="345" spans="1:16" x14ac:dyDescent="0.25">
      <c r="A345" s="6">
        <v>345</v>
      </c>
      <c r="B345" s="6"/>
      <c r="C345" s="6"/>
      <c r="D345" s="6"/>
      <c r="E345" s="6"/>
      <c r="F345" s="6"/>
      <c r="G345" s="6"/>
      <c r="H345" s="6"/>
      <c r="I345" s="6"/>
      <c r="J345" s="49" t="s">
        <v>257</v>
      </c>
      <c r="K345" s="49"/>
      <c r="L345" s="49"/>
      <c r="M345" s="49"/>
      <c r="O345" s="16"/>
    </row>
    <row r="346" spans="1:16" x14ac:dyDescent="0.25">
      <c r="A346">
        <v>346</v>
      </c>
      <c r="I346" t="s">
        <v>51</v>
      </c>
      <c r="O346" s="16"/>
    </row>
    <row r="347" spans="1:16" x14ac:dyDescent="0.25">
      <c r="A347">
        <v>347</v>
      </c>
      <c r="I347" t="s">
        <v>38</v>
      </c>
      <c r="O347" s="16"/>
    </row>
    <row r="348" spans="1:16" x14ac:dyDescent="0.25">
      <c r="A348">
        <v>348</v>
      </c>
      <c r="J348" t="s">
        <v>258</v>
      </c>
      <c r="O348" s="16"/>
    </row>
    <row r="349" spans="1:16" x14ac:dyDescent="0.25">
      <c r="A349">
        <v>349</v>
      </c>
      <c r="J349" t="s">
        <v>259</v>
      </c>
      <c r="O349" s="16"/>
    </row>
    <row r="350" spans="1:16" x14ac:dyDescent="0.25">
      <c r="A350">
        <v>350</v>
      </c>
      <c r="J350" t="s">
        <v>254</v>
      </c>
      <c r="O350" s="16"/>
    </row>
    <row r="351" spans="1:16" x14ac:dyDescent="0.25">
      <c r="A351">
        <v>351</v>
      </c>
      <c r="J351" t="s">
        <v>260</v>
      </c>
      <c r="O351" s="16"/>
    </row>
    <row r="352" spans="1:16" x14ac:dyDescent="0.25">
      <c r="A352">
        <v>352</v>
      </c>
      <c r="J352" t="s">
        <v>256</v>
      </c>
      <c r="O352" s="16"/>
    </row>
    <row r="353" spans="1:15" x14ac:dyDescent="0.25">
      <c r="A353">
        <v>353</v>
      </c>
      <c r="J353" t="s">
        <v>261</v>
      </c>
      <c r="O353" s="16"/>
    </row>
    <row r="354" spans="1:15" x14ac:dyDescent="0.25">
      <c r="A354">
        <v>354</v>
      </c>
      <c r="I354" t="s">
        <v>51</v>
      </c>
      <c r="O354" s="16"/>
    </row>
    <row r="355" spans="1:15" x14ac:dyDescent="0.25">
      <c r="A355">
        <v>355</v>
      </c>
      <c r="I355" t="s">
        <v>38</v>
      </c>
      <c r="O355" s="16"/>
    </row>
    <row r="356" spans="1:15" x14ac:dyDescent="0.25">
      <c r="A356">
        <v>356</v>
      </c>
      <c r="J356" t="s">
        <v>262</v>
      </c>
      <c r="O356" s="16"/>
    </row>
    <row r="357" spans="1:15" x14ac:dyDescent="0.25">
      <c r="A357">
        <v>357</v>
      </c>
      <c r="J357" t="s">
        <v>263</v>
      </c>
      <c r="O357" s="16"/>
    </row>
    <row r="358" spans="1:15" x14ac:dyDescent="0.25">
      <c r="A358">
        <v>358</v>
      </c>
      <c r="J358" t="s">
        <v>254</v>
      </c>
      <c r="O358" s="16"/>
    </row>
    <row r="359" spans="1:15" x14ac:dyDescent="0.25">
      <c r="A359">
        <v>359</v>
      </c>
      <c r="J359" t="s">
        <v>260</v>
      </c>
      <c r="O359" s="16"/>
    </row>
    <row r="360" spans="1:15" x14ac:dyDescent="0.25">
      <c r="A360">
        <v>360</v>
      </c>
      <c r="J360" t="s">
        <v>256</v>
      </c>
      <c r="O360" s="16"/>
    </row>
    <row r="361" spans="1:15" x14ac:dyDescent="0.25">
      <c r="A361">
        <v>361</v>
      </c>
      <c r="J361" t="s">
        <v>261</v>
      </c>
      <c r="O361" s="16"/>
    </row>
    <row r="362" spans="1:15" x14ac:dyDescent="0.25">
      <c r="A362">
        <v>362</v>
      </c>
      <c r="I362" t="s">
        <v>54</v>
      </c>
    </row>
    <row r="363" spans="1:15" x14ac:dyDescent="0.25">
      <c r="A363">
        <v>363</v>
      </c>
      <c r="H363" t="s">
        <v>74</v>
      </c>
    </row>
    <row r="364" spans="1:15" x14ac:dyDescent="0.25">
      <c r="A364">
        <v>364</v>
      </c>
      <c r="H364" t="s">
        <v>264</v>
      </c>
    </row>
    <row r="365" spans="1:15" x14ac:dyDescent="0.25">
      <c r="A365">
        <v>365</v>
      </c>
      <c r="H365" t="s">
        <v>265</v>
      </c>
    </row>
    <row r="366" spans="1:15" x14ac:dyDescent="0.25">
      <c r="A366">
        <v>366</v>
      </c>
      <c r="H366" t="s">
        <v>266</v>
      </c>
    </row>
    <row r="367" spans="1:15" x14ac:dyDescent="0.25">
      <c r="A367">
        <v>367</v>
      </c>
      <c r="G367" t="s">
        <v>51</v>
      </c>
    </row>
    <row r="368" spans="1:15" x14ac:dyDescent="0.25">
      <c r="A368">
        <v>368</v>
      </c>
      <c r="G368" t="s">
        <v>267</v>
      </c>
    </row>
    <row r="369" spans="1:10" x14ac:dyDescent="0.25">
      <c r="A369">
        <v>369</v>
      </c>
      <c r="H369" t="s">
        <v>268</v>
      </c>
    </row>
    <row r="370" spans="1:10" x14ac:dyDescent="0.25">
      <c r="A370">
        <v>370</v>
      </c>
      <c r="H370" t="s">
        <v>269</v>
      </c>
    </row>
    <row r="371" spans="1:10" x14ac:dyDescent="0.25">
      <c r="A371">
        <v>371</v>
      </c>
      <c r="H371" t="s">
        <v>270</v>
      </c>
    </row>
    <row r="372" spans="1:10" x14ac:dyDescent="0.25">
      <c r="A372">
        <v>372</v>
      </c>
      <c r="I372" t="s">
        <v>271</v>
      </c>
    </row>
    <row r="373" spans="1:10" x14ac:dyDescent="0.25">
      <c r="A373">
        <v>373</v>
      </c>
      <c r="I373" t="s">
        <v>272</v>
      </c>
    </row>
    <row r="374" spans="1:10" x14ac:dyDescent="0.25">
      <c r="A374">
        <v>374</v>
      </c>
      <c r="H374" t="s">
        <v>51</v>
      </c>
    </row>
    <row r="375" spans="1:10" x14ac:dyDescent="0.25">
      <c r="A375">
        <v>375</v>
      </c>
      <c r="H375" t="s">
        <v>273</v>
      </c>
    </row>
    <row r="376" spans="1:10" x14ac:dyDescent="0.25">
      <c r="A376">
        <v>376</v>
      </c>
      <c r="I376" t="s">
        <v>38</v>
      </c>
    </row>
    <row r="377" spans="1:10" x14ac:dyDescent="0.25">
      <c r="A377">
        <v>377</v>
      </c>
      <c r="J377" t="s">
        <v>274</v>
      </c>
    </row>
    <row r="378" spans="1:10" x14ac:dyDescent="0.25">
      <c r="A378">
        <v>378</v>
      </c>
      <c r="J378" t="s">
        <v>275</v>
      </c>
    </row>
    <row r="379" spans="1:10" x14ac:dyDescent="0.25">
      <c r="A379">
        <v>379</v>
      </c>
      <c r="J379" t="s">
        <v>276</v>
      </c>
    </row>
    <row r="380" spans="1:10" x14ac:dyDescent="0.25">
      <c r="A380">
        <v>380</v>
      </c>
      <c r="I380" t="s">
        <v>51</v>
      </c>
    </row>
    <row r="381" spans="1:10" x14ac:dyDescent="0.25">
      <c r="A381">
        <v>381</v>
      </c>
      <c r="I381" t="s">
        <v>38</v>
      </c>
    </row>
    <row r="382" spans="1:10" x14ac:dyDescent="0.25">
      <c r="A382">
        <v>382</v>
      </c>
      <c r="J382" t="s">
        <v>277</v>
      </c>
    </row>
    <row r="383" spans="1:10" x14ac:dyDescent="0.25">
      <c r="A383">
        <v>383</v>
      </c>
      <c r="J383" t="s">
        <v>278</v>
      </c>
    </row>
    <row r="384" spans="1:10" x14ac:dyDescent="0.25">
      <c r="A384">
        <v>384</v>
      </c>
      <c r="J384" t="s">
        <v>279</v>
      </c>
    </row>
    <row r="385" spans="1:13" x14ac:dyDescent="0.25">
      <c r="A385">
        <v>385</v>
      </c>
      <c r="I385" t="s">
        <v>54</v>
      </c>
    </row>
    <row r="386" spans="1:13" x14ac:dyDescent="0.25">
      <c r="A386">
        <v>386</v>
      </c>
      <c r="H386" t="s">
        <v>74</v>
      </c>
    </row>
    <row r="387" spans="1:13" x14ac:dyDescent="0.25">
      <c r="A387">
        <v>387</v>
      </c>
      <c r="H387" t="s">
        <v>280</v>
      </c>
    </row>
    <row r="388" spans="1:13" x14ac:dyDescent="0.25">
      <c r="A388">
        <v>388</v>
      </c>
      <c r="I388" t="s">
        <v>38</v>
      </c>
    </row>
    <row r="389" spans="1:13" x14ac:dyDescent="0.25">
      <c r="A389">
        <v>389</v>
      </c>
      <c r="J389" t="s">
        <v>268</v>
      </c>
    </row>
    <row r="390" spans="1:13" x14ac:dyDescent="0.25">
      <c r="A390">
        <v>390</v>
      </c>
      <c r="J390" t="s">
        <v>281</v>
      </c>
    </row>
    <row r="391" spans="1:13" x14ac:dyDescent="0.25">
      <c r="A391">
        <v>391</v>
      </c>
      <c r="J391" t="s">
        <v>282</v>
      </c>
    </row>
    <row r="392" spans="1:13" x14ac:dyDescent="0.25">
      <c r="A392">
        <v>392</v>
      </c>
      <c r="I392" t="s">
        <v>54</v>
      </c>
    </row>
    <row r="393" spans="1:13" x14ac:dyDescent="0.25">
      <c r="A393">
        <v>393</v>
      </c>
      <c r="H393" t="s">
        <v>55</v>
      </c>
    </row>
    <row r="394" spans="1:13" x14ac:dyDescent="0.25">
      <c r="A394">
        <v>394</v>
      </c>
      <c r="G394" t="s">
        <v>51</v>
      </c>
    </row>
    <row r="395" spans="1:13" x14ac:dyDescent="0.25">
      <c r="A395">
        <v>395</v>
      </c>
      <c r="G395" t="s">
        <v>283</v>
      </c>
    </row>
    <row r="396" spans="1:13" x14ac:dyDescent="0.25">
      <c r="A396">
        <v>396</v>
      </c>
      <c r="G396" t="s">
        <v>284</v>
      </c>
    </row>
    <row r="397" spans="1:13" x14ac:dyDescent="0.25">
      <c r="A397">
        <v>397</v>
      </c>
      <c r="G397" t="s">
        <v>285</v>
      </c>
    </row>
    <row r="398" spans="1:13" x14ac:dyDescent="0.25">
      <c r="A398">
        <v>398</v>
      </c>
      <c r="F398" t="s">
        <v>54</v>
      </c>
    </row>
    <row r="399" spans="1:13" x14ac:dyDescent="0.25">
      <c r="A399">
        <v>399</v>
      </c>
      <c r="E399" t="s">
        <v>74</v>
      </c>
    </row>
    <row r="400" spans="1:13" x14ac:dyDescent="0.25">
      <c r="A400" s="5">
        <v>400</v>
      </c>
      <c r="B400" s="5"/>
      <c r="C400" s="5"/>
      <c r="D400" s="5"/>
      <c r="E400" s="5" t="s">
        <v>286</v>
      </c>
      <c r="F400" s="5"/>
      <c r="G400" s="5"/>
      <c r="H400" s="5"/>
      <c r="I400" s="5"/>
      <c r="J400" s="5"/>
      <c r="K400" s="5"/>
      <c r="L400" s="5"/>
      <c r="M400" s="5"/>
    </row>
    <row r="401" spans="1:12" x14ac:dyDescent="0.25">
      <c r="A401">
        <v>401</v>
      </c>
      <c r="F401" t="s">
        <v>38</v>
      </c>
    </row>
    <row r="402" spans="1:12" x14ac:dyDescent="0.25">
      <c r="A402">
        <v>402</v>
      </c>
      <c r="G402" t="s">
        <v>287</v>
      </c>
    </row>
    <row r="403" spans="1:12" x14ac:dyDescent="0.25">
      <c r="A403">
        <v>403</v>
      </c>
      <c r="G403" t="s">
        <v>288</v>
      </c>
    </row>
    <row r="404" spans="1:12" x14ac:dyDescent="0.25">
      <c r="A404">
        <v>404</v>
      </c>
      <c r="G404" t="s">
        <v>289</v>
      </c>
    </row>
    <row r="405" spans="1:12" x14ac:dyDescent="0.25">
      <c r="A405">
        <v>405</v>
      </c>
      <c r="G405" t="s">
        <v>290</v>
      </c>
    </row>
    <row r="406" spans="1:12" x14ac:dyDescent="0.25">
      <c r="A406">
        <v>406</v>
      </c>
      <c r="G406" t="s">
        <v>291</v>
      </c>
    </row>
    <row r="407" spans="1:12" x14ac:dyDescent="0.25">
      <c r="A407">
        <v>407</v>
      </c>
      <c r="G407" t="s">
        <v>292</v>
      </c>
    </row>
    <row r="408" spans="1:12" x14ac:dyDescent="0.25">
      <c r="A408">
        <v>408</v>
      </c>
      <c r="G408" t="s">
        <v>293</v>
      </c>
    </row>
    <row r="409" spans="1:12" x14ac:dyDescent="0.25">
      <c r="A409">
        <v>409</v>
      </c>
      <c r="G409" t="s">
        <v>294</v>
      </c>
    </row>
    <row r="410" spans="1:12" x14ac:dyDescent="0.25">
      <c r="A410" s="6">
        <v>410</v>
      </c>
      <c r="B410" s="6"/>
      <c r="C410" s="6"/>
      <c r="D410" s="6"/>
      <c r="E410" s="6"/>
      <c r="F410" s="6"/>
      <c r="G410" s="6" t="s">
        <v>295</v>
      </c>
      <c r="H410" s="6"/>
      <c r="I410" s="6"/>
      <c r="J410" s="6"/>
      <c r="K410" s="6"/>
      <c r="L410" s="6"/>
    </row>
    <row r="411" spans="1:12" x14ac:dyDescent="0.25">
      <c r="A411">
        <v>411</v>
      </c>
      <c r="G411" t="s">
        <v>296</v>
      </c>
    </row>
    <row r="412" spans="1:12" x14ac:dyDescent="0.25">
      <c r="A412">
        <v>412</v>
      </c>
      <c r="G412" t="s">
        <v>297</v>
      </c>
    </row>
    <row r="413" spans="1:12" x14ac:dyDescent="0.25">
      <c r="A413">
        <v>413</v>
      </c>
      <c r="G413" t="s">
        <v>298</v>
      </c>
    </row>
    <row r="414" spans="1:12" x14ac:dyDescent="0.25">
      <c r="A414">
        <v>414</v>
      </c>
      <c r="G414" t="s">
        <v>299</v>
      </c>
    </row>
    <row r="415" spans="1:12" x14ac:dyDescent="0.25">
      <c r="A415">
        <v>415</v>
      </c>
      <c r="G415" t="s">
        <v>300</v>
      </c>
    </row>
    <row r="416" spans="1:12" x14ac:dyDescent="0.25">
      <c r="A416">
        <v>416</v>
      </c>
      <c r="G416" t="s">
        <v>301</v>
      </c>
    </row>
    <row r="417" spans="1:12" x14ac:dyDescent="0.25">
      <c r="A417">
        <v>417</v>
      </c>
      <c r="G417" t="s">
        <v>302</v>
      </c>
    </row>
    <row r="418" spans="1:12" x14ac:dyDescent="0.25">
      <c r="A418">
        <v>418</v>
      </c>
      <c r="G418" t="s">
        <v>303</v>
      </c>
    </row>
    <row r="419" spans="1:12" x14ac:dyDescent="0.25">
      <c r="A419">
        <v>419</v>
      </c>
      <c r="G419" t="s">
        <v>304</v>
      </c>
    </row>
    <row r="420" spans="1:12" x14ac:dyDescent="0.25">
      <c r="A420" s="6">
        <v>420</v>
      </c>
      <c r="B420" s="6"/>
      <c r="C420" s="6"/>
      <c r="D420" s="6"/>
      <c r="E420" s="6"/>
      <c r="F420" s="6"/>
      <c r="G420" s="6" t="s">
        <v>305</v>
      </c>
      <c r="H420" s="6"/>
      <c r="I420" s="6"/>
      <c r="J420" s="6"/>
      <c r="K420" s="6"/>
      <c r="L420" s="6"/>
    </row>
    <row r="421" spans="1:12" x14ac:dyDescent="0.25">
      <c r="A421">
        <v>421</v>
      </c>
      <c r="G421" t="s">
        <v>306</v>
      </c>
    </row>
    <row r="422" spans="1:12" x14ac:dyDescent="0.25">
      <c r="A422">
        <v>422</v>
      </c>
      <c r="G422" t="s">
        <v>307</v>
      </c>
    </row>
    <row r="423" spans="1:12" x14ac:dyDescent="0.25">
      <c r="A423">
        <v>423</v>
      </c>
      <c r="G423" t="s">
        <v>308</v>
      </c>
    </row>
    <row r="424" spans="1:12" x14ac:dyDescent="0.25">
      <c r="A424">
        <v>424</v>
      </c>
      <c r="G424" t="s">
        <v>47</v>
      </c>
    </row>
    <row r="425" spans="1:12" x14ac:dyDescent="0.25">
      <c r="A425" s="6">
        <v>425</v>
      </c>
      <c r="B425" s="6"/>
      <c r="C425" s="6"/>
      <c r="D425" s="6"/>
      <c r="E425" s="6"/>
      <c r="F425" s="6"/>
      <c r="G425" s="6"/>
      <c r="H425" s="6" t="s">
        <v>309</v>
      </c>
      <c r="I425" s="6"/>
      <c r="J425" s="6"/>
      <c r="K425" s="6"/>
      <c r="L425" s="6"/>
    </row>
    <row r="426" spans="1:12" x14ac:dyDescent="0.25">
      <c r="A426">
        <v>426</v>
      </c>
      <c r="I426" t="s">
        <v>38</v>
      </c>
    </row>
    <row r="427" spans="1:12" x14ac:dyDescent="0.25">
      <c r="A427">
        <v>427</v>
      </c>
      <c r="J427" t="s">
        <v>310</v>
      </c>
    </row>
    <row r="428" spans="1:12" x14ac:dyDescent="0.25">
      <c r="A428">
        <v>428</v>
      </c>
      <c r="I428" t="s">
        <v>54</v>
      </c>
    </row>
    <row r="429" spans="1:12" x14ac:dyDescent="0.25">
      <c r="A429">
        <v>429</v>
      </c>
      <c r="H429" t="s">
        <v>55</v>
      </c>
    </row>
    <row r="430" spans="1:12" x14ac:dyDescent="0.25">
      <c r="A430">
        <v>430</v>
      </c>
      <c r="G430" t="s">
        <v>51</v>
      </c>
    </row>
    <row r="431" spans="1:12" x14ac:dyDescent="0.25">
      <c r="A431">
        <v>431</v>
      </c>
      <c r="G431" t="s">
        <v>311</v>
      </c>
    </row>
    <row r="432" spans="1:12" x14ac:dyDescent="0.25">
      <c r="A432">
        <v>432</v>
      </c>
      <c r="H432" t="s">
        <v>312</v>
      </c>
    </row>
    <row r="433" spans="1:8" x14ac:dyDescent="0.25">
      <c r="A433">
        <v>433</v>
      </c>
      <c r="H433" t="s">
        <v>313</v>
      </c>
    </row>
    <row r="434" spans="1:8" x14ac:dyDescent="0.25">
      <c r="A434">
        <v>434</v>
      </c>
      <c r="H434" t="s">
        <v>314</v>
      </c>
    </row>
    <row r="435" spans="1:8" x14ac:dyDescent="0.25">
      <c r="A435">
        <v>435</v>
      </c>
      <c r="H435" t="s">
        <v>94</v>
      </c>
    </row>
    <row r="436" spans="1:8" x14ac:dyDescent="0.25">
      <c r="A436">
        <v>436</v>
      </c>
      <c r="H436" t="s">
        <v>315</v>
      </c>
    </row>
    <row r="437" spans="1:8" x14ac:dyDescent="0.25">
      <c r="A437">
        <v>437</v>
      </c>
      <c r="H437" t="s">
        <v>316</v>
      </c>
    </row>
    <row r="438" spans="1:8" x14ac:dyDescent="0.25">
      <c r="A438">
        <v>438</v>
      </c>
      <c r="H438" t="s">
        <v>317</v>
      </c>
    </row>
    <row r="439" spans="1:8" x14ac:dyDescent="0.25">
      <c r="A439">
        <v>439</v>
      </c>
      <c r="H439" t="s">
        <v>318</v>
      </c>
    </row>
    <row r="440" spans="1:8" x14ac:dyDescent="0.25">
      <c r="A440">
        <v>440</v>
      </c>
      <c r="H440" t="s">
        <v>319</v>
      </c>
    </row>
    <row r="441" spans="1:8" x14ac:dyDescent="0.25">
      <c r="A441">
        <v>441</v>
      </c>
      <c r="H441" t="s">
        <v>320</v>
      </c>
    </row>
    <row r="442" spans="1:8" x14ac:dyDescent="0.25">
      <c r="A442">
        <v>442</v>
      </c>
      <c r="H442" t="s">
        <v>321</v>
      </c>
    </row>
    <row r="443" spans="1:8" x14ac:dyDescent="0.25">
      <c r="A443">
        <v>443</v>
      </c>
      <c r="G443" t="s">
        <v>51</v>
      </c>
    </row>
    <row r="444" spans="1:8" x14ac:dyDescent="0.25">
      <c r="A444">
        <v>444</v>
      </c>
      <c r="G444" t="s">
        <v>61</v>
      </c>
    </row>
    <row r="445" spans="1:8" x14ac:dyDescent="0.25">
      <c r="A445">
        <v>445</v>
      </c>
      <c r="H445" t="s">
        <v>322</v>
      </c>
    </row>
    <row r="446" spans="1:8" x14ac:dyDescent="0.25">
      <c r="A446">
        <v>446</v>
      </c>
      <c r="H446" t="s">
        <v>323</v>
      </c>
    </row>
    <row r="447" spans="1:8" x14ac:dyDescent="0.25">
      <c r="A447">
        <v>447</v>
      </c>
      <c r="H447" t="s">
        <v>324</v>
      </c>
    </row>
    <row r="448" spans="1:8" x14ac:dyDescent="0.25">
      <c r="A448">
        <v>448</v>
      </c>
      <c r="H448" t="s">
        <v>65</v>
      </c>
    </row>
    <row r="449" spans="1:10" x14ac:dyDescent="0.25">
      <c r="A449">
        <v>449</v>
      </c>
      <c r="H449" t="s">
        <v>325</v>
      </c>
    </row>
    <row r="450" spans="1:10" x14ac:dyDescent="0.25">
      <c r="A450">
        <v>450</v>
      </c>
      <c r="H450" t="s">
        <v>326</v>
      </c>
    </row>
    <row r="451" spans="1:10" x14ac:dyDescent="0.25">
      <c r="A451">
        <v>451</v>
      </c>
      <c r="H451" t="s">
        <v>327</v>
      </c>
    </row>
    <row r="452" spans="1:10" x14ac:dyDescent="0.25">
      <c r="A452">
        <v>452</v>
      </c>
      <c r="G452" t="s">
        <v>51</v>
      </c>
    </row>
    <row r="453" spans="1:10" x14ac:dyDescent="0.25">
      <c r="A453">
        <v>453</v>
      </c>
      <c r="G453" t="s">
        <v>69</v>
      </c>
    </row>
    <row r="454" spans="1:10" x14ac:dyDescent="0.25">
      <c r="A454">
        <v>454</v>
      </c>
      <c r="H454" t="s">
        <v>38</v>
      </c>
    </row>
    <row r="455" spans="1:10" x14ac:dyDescent="0.25">
      <c r="A455">
        <v>455</v>
      </c>
      <c r="I455" t="s">
        <v>328</v>
      </c>
    </row>
    <row r="456" spans="1:10" x14ac:dyDescent="0.25">
      <c r="A456">
        <v>456</v>
      </c>
      <c r="I456" t="s">
        <v>329</v>
      </c>
    </row>
    <row r="457" spans="1:10" x14ac:dyDescent="0.25">
      <c r="A457">
        <v>457</v>
      </c>
      <c r="I457" t="s">
        <v>330</v>
      </c>
    </row>
    <row r="458" spans="1:10" x14ac:dyDescent="0.25">
      <c r="A458">
        <v>458</v>
      </c>
      <c r="J458" t="s">
        <v>331</v>
      </c>
    </row>
    <row r="459" spans="1:10" x14ac:dyDescent="0.25">
      <c r="A459">
        <v>459</v>
      </c>
      <c r="J459" t="s">
        <v>332</v>
      </c>
    </row>
    <row r="460" spans="1:10" x14ac:dyDescent="0.25">
      <c r="A460">
        <v>460</v>
      </c>
      <c r="I460" t="s">
        <v>54</v>
      </c>
    </row>
    <row r="461" spans="1:10" x14ac:dyDescent="0.25">
      <c r="A461">
        <v>461</v>
      </c>
      <c r="H461" t="s">
        <v>51</v>
      </c>
    </row>
    <row r="462" spans="1:10" x14ac:dyDescent="0.25">
      <c r="A462">
        <v>462</v>
      </c>
      <c r="H462" t="s">
        <v>38</v>
      </c>
    </row>
    <row r="463" spans="1:10" x14ac:dyDescent="0.25">
      <c r="A463">
        <v>463</v>
      </c>
      <c r="I463" t="s">
        <v>333</v>
      </c>
    </row>
    <row r="464" spans="1:10" x14ac:dyDescent="0.25">
      <c r="A464">
        <v>464</v>
      </c>
      <c r="I464" t="s">
        <v>334</v>
      </c>
    </row>
    <row r="465" spans="1:10" x14ac:dyDescent="0.25">
      <c r="A465">
        <v>465</v>
      </c>
      <c r="I465" t="s">
        <v>330</v>
      </c>
    </row>
    <row r="466" spans="1:10" x14ac:dyDescent="0.25">
      <c r="A466">
        <v>466</v>
      </c>
      <c r="J466" t="s">
        <v>335</v>
      </c>
    </row>
    <row r="467" spans="1:10" x14ac:dyDescent="0.25">
      <c r="A467">
        <v>467</v>
      </c>
      <c r="J467" t="s">
        <v>332</v>
      </c>
    </row>
    <row r="468" spans="1:10" x14ac:dyDescent="0.25">
      <c r="A468">
        <v>468</v>
      </c>
      <c r="I468" t="s">
        <v>54</v>
      </c>
    </row>
    <row r="469" spans="1:10" x14ac:dyDescent="0.25">
      <c r="A469">
        <v>469</v>
      </c>
      <c r="H469" t="s">
        <v>54</v>
      </c>
    </row>
    <row r="470" spans="1:10" x14ac:dyDescent="0.25">
      <c r="A470">
        <v>470</v>
      </c>
      <c r="G470" t="s">
        <v>74</v>
      </c>
    </row>
    <row r="471" spans="1:10" x14ac:dyDescent="0.25">
      <c r="A471">
        <v>471</v>
      </c>
      <c r="G471" t="s">
        <v>336</v>
      </c>
    </row>
    <row r="472" spans="1:10" x14ac:dyDescent="0.25">
      <c r="A472">
        <v>472</v>
      </c>
      <c r="H472" t="s">
        <v>38</v>
      </c>
    </row>
    <row r="473" spans="1:10" x14ac:dyDescent="0.25">
      <c r="A473">
        <v>473</v>
      </c>
      <c r="I473" t="s">
        <v>337</v>
      </c>
    </row>
    <row r="474" spans="1:10" x14ac:dyDescent="0.25">
      <c r="A474">
        <v>474</v>
      </c>
      <c r="I474" t="s">
        <v>338</v>
      </c>
    </row>
    <row r="475" spans="1:10" x14ac:dyDescent="0.25">
      <c r="A475">
        <v>475</v>
      </c>
      <c r="H475" t="s">
        <v>54</v>
      </c>
    </row>
    <row r="476" spans="1:10" x14ac:dyDescent="0.25">
      <c r="A476">
        <v>476</v>
      </c>
      <c r="G476" t="s">
        <v>74</v>
      </c>
    </row>
    <row r="477" spans="1:10" x14ac:dyDescent="0.25">
      <c r="A477">
        <v>477</v>
      </c>
      <c r="G477" t="s">
        <v>339</v>
      </c>
    </row>
    <row r="478" spans="1:10" x14ac:dyDescent="0.25">
      <c r="A478">
        <v>478</v>
      </c>
      <c r="H478" t="s">
        <v>38</v>
      </c>
    </row>
    <row r="479" spans="1:10" x14ac:dyDescent="0.25">
      <c r="A479">
        <v>479</v>
      </c>
      <c r="I479" t="s">
        <v>340</v>
      </c>
    </row>
    <row r="480" spans="1:10" x14ac:dyDescent="0.25">
      <c r="A480">
        <v>480</v>
      </c>
      <c r="I480" t="s">
        <v>341</v>
      </c>
    </row>
    <row r="481" spans="1:14" x14ac:dyDescent="0.25">
      <c r="A481">
        <v>481</v>
      </c>
      <c r="I481" t="s">
        <v>342</v>
      </c>
    </row>
    <row r="482" spans="1:14" x14ac:dyDescent="0.25">
      <c r="A482">
        <v>482</v>
      </c>
      <c r="I482" t="s">
        <v>343</v>
      </c>
    </row>
    <row r="483" spans="1:14" x14ac:dyDescent="0.25">
      <c r="A483">
        <v>483</v>
      </c>
      <c r="I483" t="s">
        <v>344</v>
      </c>
    </row>
    <row r="484" spans="1:14" x14ac:dyDescent="0.25">
      <c r="A484">
        <v>484</v>
      </c>
      <c r="H484" t="s">
        <v>51</v>
      </c>
    </row>
    <row r="485" spans="1:14" x14ac:dyDescent="0.25">
      <c r="A485">
        <v>485</v>
      </c>
      <c r="H485" t="s">
        <v>38</v>
      </c>
    </row>
    <row r="486" spans="1:14" x14ac:dyDescent="0.25">
      <c r="A486">
        <v>486</v>
      </c>
      <c r="I486" t="s">
        <v>345</v>
      </c>
    </row>
    <row r="487" spans="1:14" x14ac:dyDescent="0.25">
      <c r="A487">
        <v>487</v>
      </c>
      <c r="I487" t="s">
        <v>341</v>
      </c>
    </row>
    <row r="488" spans="1:14" x14ac:dyDescent="0.25">
      <c r="A488">
        <v>488</v>
      </c>
      <c r="I488" t="s">
        <v>346</v>
      </c>
    </row>
    <row r="489" spans="1:14" x14ac:dyDescent="0.25">
      <c r="A489">
        <v>489</v>
      </c>
      <c r="I489" t="s">
        <v>347</v>
      </c>
    </row>
    <row r="490" spans="1:14" x14ac:dyDescent="0.25">
      <c r="A490">
        <v>490</v>
      </c>
      <c r="I490" t="s">
        <v>344</v>
      </c>
    </row>
    <row r="491" spans="1:14" x14ac:dyDescent="0.25">
      <c r="A491">
        <v>491</v>
      </c>
      <c r="H491" t="s">
        <v>54</v>
      </c>
    </row>
    <row r="492" spans="1:14" x14ac:dyDescent="0.25">
      <c r="A492">
        <v>492</v>
      </c>
      <c r="G492" t="s">
        <v>74</v>
      </c>
    </row>
    <row r="493" spans="1:14" x14ac:dyDescent="0.25">
      <c r="A493" s="6">
        <v>493</v>
      </c>
      <c r="B493" s="6"/>
      <c r="C493" s="6"/>
      <c r="D493" s="6"/>
      <c r="E493" s="6"/>
      <c r="F493" s="6"/>
      <c r="G493" s="6" t="s">
        <v>348</v>
      </c>
      <c r="H493" s="6"/>
      <c r="I493" s="6"/>
      <c r="J493" s="6"/>
      <c r="K493" s="6"/>
      <c r="L493" s="6"/>
      <c r="M493" s="6"/>
      <c r="N493" s="6"/>
    </row>
    <row r="494" spans="1:14" x14ac:dyDescent="0.25">
      <c r="A494">
        <v>494</v>
      </c>
      <c r="H494" t="s">
        <v>349</v>
      </c>
    </row>
    <row r="495" spans="1:14" x14ac:dyDescent="0.25">
      <c r="A495">
        <v>495</v>
      </c>
      <c r="G495" t="s">
        <v>51</v>
      </c>
    </row>
    <row r="496" spans="1:14" x14ac:dyDescent="0.25">
      <c r="A496">
        <v>496</v>
      </c>
      <c r="G496" t="s">
        <v>75</v>
      </c>
    </row>
    <row r="497" spans="1:9" x14ac:dyDescent="0.25">
      <c r="A497">
        <v>497</v>
      </c>
      <c r="H497" t="s">
        <v>350</v>
      </c>
    </row>
    <row r="498" spans="1:9" x14ac:dyDescent="0.25">
      <c r="A498">
        <v>498</v>
      </c>
      <c r="H498" t="s">
        <v>77</v>
      </c>
    </row>
    <row r="499" spans="1:9" x14ac:dyDescent="0.25">
      <c r="A499">
        <v>499</v>
      </c>
      <c r="I499" t="s">
        <v>78</v>
      </c>
    </row>
    <row r="500" spans="1:9" x14ac:dyDescent="0.25">
      <c r="A500">
        <v>500</v>
      </c>
      <c r="I500" t="s">
        <v>351</v>
      </c>
    </row>
    <row r="501" spans="1:9" x14ac:dyDescent="0.25">
      <c r="A501">
        <v>501</v>
      </c>
      <c r="H501" t="s">
        <v>51</v>
      </c>
    </row>
    <row r="502" spans="1:9" x14ac:dyDescent="0.25">
      <c r="A502">
        <v>502</v>
      </c>
      <c r="H502" t="s">
        <v>352</v>
      </c>
    </row>
    <row r="503" spans="1:9" x14ac:dyDescent="0.25">
      <c r="A503">
        <v>503</v>
      </c>
      <c r="I503" t="s">
        <v>353</v>
      </c>
    </row>
    <row r="504" spans="1:9" x14ac:dyDescent="0.25">
      <c r="A504">
        <v>504</v>
      </c>
      <c r="I504" t="s">
        <v>354</v>
      </c>
    </row>
    <row r="505" spans="1:9" x14ac:dyDescent="0.25">
      <c r="A505">
        <v>505</v>
      </c>
      <c r="I505" t="s">
        <v>355</v>
      </c>
    </row>
    <row r="506" spans="1:9" x14ac:dyDescent="0.25">
      <c r="A506">
        <v>506</v>
      </c>
      <c r="I506" t="s">
        <v>356</v>
      </c>
    </row>
    <row r="507" spans="1:9" x14ac:dyDescent="0.25">
      <c r="A507">
        <v>507</v>
      </c>
      <c r="I507" t="s">
        <v>357</v>
      </c>
    </row>
    <row r="508" spans="1:9" x14ac:dyDescent="0.25">
      <c r="A508">
        <v>508</v>
      </c>
      <c r="H508" t="s">
        <v>54</v>
      </c>
    </row>
    <row r="509" spans="1:9" x14ac:dyDescent="0.25">
      <c r="A509">
        <v>509</v>
      </c>
      <c r="G509" t="s">
        <v>54</v>
      </c>
    </row>
    <row r="510" spans="1:9" x14ac:dyDescent="0.25">
      <c r="A510">
        <v>510</v>
      </c>
      <c r="F510" t="s">
        <v>54</v>
      </c>
    </row>
    <row r="511" spans="1:9" x14ac:dyDescent="0.25">
      <c r="A511">
        <v>511</v>
      </c>
      <c r="E511" t="s">
        <v>55</v>
      </c>
    </row>
    <row r="512" spans="1:9" x14ac:dyDescent="0.25">
      <c r="A512">
        <v>512</v>
      </c>
      <c r="D512" t="s">
        <v>54</v>
      </c>
    </row>
    <row r="513" spans="1:3" x14ac:dyDescent="0.25">
      <c r="A513">
        <v>513</v>
      </c>
      <c r="C513" t="s">
        <v>74</v>
      </c>
    </row>
    <row r="514" spans="1:3" x14ac:dyDescent="0.25">
      <c r="A514">
        <v>514</v>
      </c>
      <c r="C514"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40"/>
  <sheetViews>
    <sheetView tabSelected="1" topLeftCell="A25" workbookViewId="0">
      <selection activeCell="D26" sqref="D26"/>
    </sheetView>
  </sheetViews>
  <sheetFormatPr defaultRowHeight="15" x14ac:dyDescent="0.25"/>
  <cols>
    <col min="1" max="1" width="21.85546875" customWidth="1"/>
    <col min="2" max="2" width="13.28515625" bestFit="1" customWidth="1"/>
    <col min="3" max="3" width="10.140625" bestFit="1" customWidth="1"/>
    <col min="4" max="4" width="18.42578125" customWidth="1"/>
    <col min="5" max="5" width="9.85546875" customWidth="1"/>
    <col min="13" max="13" width="18.7109375" customWidth="1"/>
    <col min="14" max="14" width="23.7109375" customWidth="1"/>
  </cols>
  <sheetData>
    <row r="2" spans="1:7" x14ac:dyDescent="0.25">
      <c r="A2" s="14" t="s">
        <v>609</v>
      </c>
    </row>
    <row r="3" spans="1:7" x14ac:dyDescent="0.25">
      <c r="A3" t="s">
        <v>604</v>
      </c>
      <c r="B3" s="143">
        <v>150000</v>
      </c>
    </row>
    <row r="4" spans="1:7" x14ac:dyDescent="0.25">
      <c r="A4" t="s">
        <v>605</v>
      </c>
      <c r="B4" s="143">
        <v>30000</v>
      </c>
    </row>
    <row r="5" spans="1:7" x14ac:dyDescent="0.25">
      <c r="A5" t="s">
        <v>606</v>
      </c>
      <c r="B5" s="143">
        <v>5000</v>
      </c>
    </row>
    <row r="6" spans="1:7" x14ac:dyDescent="0.25">
      <c r="A6" t="s">
        <v>11</v>
      </c>
      <c r="B6" s="143">
        <v>8000</v>
      </c>
    </row>
    <row r="7" spans="1:7" x14ac:dyDescent="0.25">
      <c r="A7" t="s">
        <v>607</v>
      </c>
      <c r="B7" s="143">
        <v>2000</v>
      </c>
    </row>
    <row r="8" spans="1:7" x14ac:dyDescent="0.25">
      <c r="A8" t="s">
        <v>10</v>
      </c>
      <c r="B8" s="143">
        <v>12000</v>
      </c>
    </row>
    <row r="9" spans="1:7" x14ac:dyDescent="0.25">
      <c r="A9" t="s">
        <v>610</v>
      </c>
      <c r="B9" s="143">
        <v>1000</v>
      </c>
    </row>
    <row r="10" spans="1:7" x14ac:dyDescent="0.25">
      <c r="A10" t="s">
        <v>611</v>
      </c>
      <c r="B10" s="143">
        <v>0</v>
      </c>
    </row>
    <row r="11" spans="1:7" x14ac:dyDescent="0.25">
      <c r="A11" t="s">
        <v>613</v>
      </c>
      <c r="B11" s="143">
        <v>12000</v>
      </c>
      <c r="G11" t="s">
        <v>601</v>
      </c>
    </row>
    <row r="12" spans="1:7" x14ac:dyDescent="0.25">
      <c r="A12" t="s">
        <v>612</v>
      </c>
      <c r="B12" s="143">
        <v>24000</v>
      </c>
      <c r="G12" t="s">
        <v>602</v>
      </c>
    </row>
    <row r="13" spans="1:7" x14ac:dyDescent="0.25">
      <c r="A13" t="s">
        <v>614</v>
      </c>
      <c r="B13">
        <v>2</v>
      </c>
    </row>
    <row r="14" spans="1:7" x14ac:dyDescent="0.25">
      <c r="B14" t="s">
        <v>618</v>
      </c>
    </row>
    <row r="15" spans="1:7" ht="42.6" customHeight="1" x14ac:dyDescent="0.25">
      <c r="B15" s="150" t="s">
        <v>603</v>
      </c>
      <c r="C15" s="150" t="s">
        <v>550</v>
      </c>
      <c r="D15" s="150" t="s">
        <v>617</v>
      </c>
    </row>
    <row r="16" spans="1:7" x14ac:dyDescent="0.25">
      <c r="A16" t="s">
        <v>604</v>
      </c>
      <c r="B16" s="143">
        <v>25000</v>
      </c>
    </row>
    <row r="17" spans="1:12" x14ac:dyDescent="0.25">
      <c r="A17" t="s">
        <v>605</v>
      </c>
      <c r="B17" s="143">
        <v>2000</v>
      </c>
    </row>
    <row r="18" spans="1:12" x14ac:dyDescent="0.25">
      <c r="A18" t="s">
        <v>606</v>
      </c>
      <c r="B18" s="143">
        <v>5000</v>
      </c>
    </row>
    <row r="19" spans="1:12" x14ac:dyDescent="0.25">
      <c r="A19" t="s">
        <v>11</v>
      </c>
      <c r="B19" s="143">
        <v>8000</v>
      </c>
    </row>
    <row r="20" spans="1:12" x14ac:dyDescent="0.25">
      <c r="A20" s="4" t="s">
        <v>603</v>
      </c>
      <c r="B20" s="151">
        <f>SUM(B16:B19)</f>
        <v>40000</v>
      </c>
      <c r="C20" s="144">
        <f>B20</f>
        <v>40000</v>
      </c>
      <c r="D20" s="144">
        <f>B20</f>
        <v>40000</v>
      </c>
    </row>
    <row r="21" spans="1:12" x14ac:dyDescent="0.25">
      <c r="A21" t="s">
        <v>607</v>
      </c>
      <c r="C21" s="143">
        <v>2000</v>
      </c>
    </row>
    <row r="22" spans="1:12" x14ac:dyDescent="0.25">
      <c r="A22" s="147" t="s">
        <v>608</v>
      </c>
      <c r="C22" s="143">
        <f>B8*0.5</f>
        <v>6000</v>
      </c>
    </row>
    <row r="23" spans="1:12" x14ac:dyDescent="0.25">
      <c r="A23" s="4" t="s">
        <v>615</v>
      </c>
      <c r="B23" s="4"/>
      <c r="C23" s="152">
        <f>SUM(C20:C22)</f>
        <v>48000</v>
      </c>
    </row>
    <row r="25" spans="1:12" x14ac:dyDescent="0.25">
      <c r="A25" t="s">
        <v>616</v>
      </c>
      <c r="B25" s="9"/>
      <c r="C25" s="144">
        <f>0.85*B8</f>
        <v>10200</v>
      </c>
      <c r="D25" s="144">
        <f>C25</f>
        <v>10200</v>
      </c>
    </row>
    <row r="26" spans="1:12" ht="30" x14ac:dyDescent="0.25">
      <c r="A26" s="150" t="s">
        <v>617</v>
      </c>
      <c r="D26" s="144">
        <f>(D20+D25)-(B9+B10)</f>
        <v>49200</v>
      </c>
    </row>
    <row r="27" spans="1:12" x14ac:dyDescent="0.25">
      <c r="A27" t="s">
        <v>612</v>
      </c>
      <c r="B27" s="143">
        <v>24000</v>
      </c>
      <c r="D27" s="144">
        <f>B12</f>
        <v>24000</v>
      </c>
    </row>
    <row r="28" spans="1:12" x14ac:dyDescent="0.25">
      <c r="A28" s="4" t="s">
        <v>620</v>
      </c>
      <c r="B28" s="4"/>
      <c r="C28" s="4"/>
      <c r="D28" s="152">
        <f>D26-D27</f>
        <v>25200</v>
      </c>
    </row>
    <row r="29" spans="1:12" x14ac:dyDescent="0.25">
      <c r="B29" t="s">
        <v>621</v>
      </c>
      <c r="H29" t="s">
        <v>563</v>
      </c>
    </row>
    <row r="30" spans="1:12" ht="30" x14ac:dyDescent="0.25">
      <c r="A30" s="145" t="s">
        <v>565</v>
      </c>
      <c r="B30" s="145" t="s">
        <v>619</v>
      </c>
      <c r="C30" s="145" t="s">
        <v>566</v>
      </c>
      <c r="D30" s="145" t="s">
        <v>567</v>
      </c>
      <c r="E30" s="145" t="s">
        <v>600</v>
      </c>
      <c r="H30" s="145" t="s">
        <v>565</v>
      </c>
      <c r="I30" s="145" t="s">
        <v>619</v>
      </c>
      <c r="J30" s="145" t="s">
        <v>566</v>
      </c>
      <c r="K30" s="145" t="s">
        <v>567</v>
      </c>
      <c r="L30" s="145" t="s">
        <v>600</v>
      </c>
    </row>
    <row r="31" spans="1:12" x14ac:dyDescent="0.25">
      <c r="A31">
        <v>0.1</v>
      </c>
      <c r="B31" s="143">
        <v>19050</v>
      </c>
      <c r="C31" s="143">
        <f>B31</f>
        <v>19050</v>
      </c>
      <c r="D31" s="144">
        <f>A31*C31</f>
        <v>1905</v>
      </c>
      <c r="E31" s="144">
        <f>D31</f>
        <v>1905</v>
      </c>
      <c r="H31">
        <v>0.1</v>
      </c>
      <c r="I31" s="143">
        <v>9525</v>
      </c>
      <c r="J31" s="143">
        <f>I31</f>
        <v>9525</v>
      </c>
      <c r="K31" s="144">
        <f>H31*J31</f>
        <v>952.5</v>
      </c>
      <c r="L31" s="144">
        <f>K31</f>
        <v>952.5</v>
      </c>
    </row>
    <row r="32" spans="1:12" x14ac:dyDescent="0.25">
      <c r="A32">
        <v>0.12</v>
      </c>
      <c r="B32" s="143">
        <v>77400</v>
      </c>
      <c r="C32" s="143">
        <f>B32-B31</f>
        <v>58350</v>
      </c>
      <c r="D32" s="144">
        <f>C32*A32</f>
        <v>7002</v>
      </c>
      <c r="E32" s="144">
        <f>(D28-B31)*A32</f>
        <v>738</v>
      </c>
      <c r="H32">
        <v>0.12</v>
      </c>
      <c r="I32" s="143">
        <v>38700</v>
      </c>
      <c r="J32" s="143">
        <f>I32-I31</f>
        <v>29175</v>
      </c>
      <c r="K32" s="144">
        <f>J32*H32</f>
        <v>3501</v>
      </c>
      <c r="L32" s="144">
        <f>(K28-I31)*H32</f>
        <v>-1143</v>
      </c>
    </row>
    <row r="33" spans="1:12" x14ac:dyDescent="0.25">
      <c r="A33">
        <v>0.22</v>
      </c>
      <c r="B33" s="143">
        <v>165000</v>
      </c>
      <c r="C33" s="143">
        <f t="shared" ref="C33:C36" si="0">B33-B32</f>
        <v>87600</v>
      </c>
      <c r="D33" s="144">
        <f t="shared" ref="D33:D36" si="1">C33*A33</f>
        <v>19272</v>
      </c>
      <c r="E33" s="144"/>
      <c r="H33">
        <v>0.22</v>
      </c>
      <c r="I33" s="143">
        <v>82500</v>
      </c>
      <c r="J33" s="143">
        <f t="shared" ref="J33:J36" si="2">I33-I32</f>
        <v>43800</v>
      </c>
      <c r="K33" s="144">
        <f t="shared" ref="K33:K36" si="3">J33*H33</f>
        <v>9636</v>
      </c>
      <c r="L33" s="144"/>
    </row>
    <row r="34" spans="1:12" x14ac:dyDescent="0.25">
      <c r="A34">
        <v>0.24</v>
      </c>
      <c r="B34" s="143">
        <v>315000</v>
      </c>
      <c r="C34" s="143">
        <f t="shared" si="0"/>
        <v>150000</v>
      </c>
      <c r="D34" s="144">
        <f t="shared" si="1"/>
        <v>36000</v>
      </c>
      <c r="E34" s="144"/>
      <c r="H34">
        <v>0.24</v>
      </c>
      <c r="I34" s="143">
        <v>157500</v>
      </c>
      <c r="J34" s="143">
        <f t="shared" si="2"/>
        <v>75000</v>
      </c>
      <c r="K34" s="144">
        <f t="shared" si="3"/>
        <v>18000</v>
      </c>
      <c r="L34" s="144"/>
    </row>
    <row r="35" spans="1:12" x14ac:dyDescent="0.25">
      <c r="A35">
        <v>0.32</v>
      </c>
      <c r="B35" s="143">
        <v>400000</v>
      </c>
      <c r="C35" s="143">
        <f t="shared" si="0"/>
        <v>85000</v>
      </c>
      <c r="D35" s="144">
        <f t="shared" si="1"/>
        <v>27200</v>
      </c>
      <c r="E35" s="144"/>
      <c r="H35">
        <v>0.32</v>
      </c>
      <c r="I35" s="143">
        <v>200000</v>
      </c>
      <c r="J35" s="143">
        <f t="shared" si="2"/>
        <v>42500</v>
      </c>
      <c r="K35" s="144">
        <f t="shared" si="3"/>
        <v>13600</v>
      </c>
      <c r="L35" s="144"/>
    </row>
    <row r="36" spans="1:12" x14ac:dyDescent="0.25">
      <c r="A36">
        <v>0.35</v>
      </c>
      <c r="B36" s="143">
        <v>600000</v>
      </c>
      <c r="C36" s="143">
        <f t="shared" si="0"/>
        <v>200000</v>
      </c>
      <c r="D36" s="144">
        <f t="shared" si="1"/>
        <v>70000</v>
      </c>
      <c r="H36">
        <v>0.35</v>
      </c>
      <c r="I36" s="143">
        <v>500000</v>
      </c>
      <c r="J36" s="143">
        <f t="shared" si="2"/>
        <v>300000</v>
      </c>
      <c r="K36" s="144">
        <f t="shared" si="3"/>
        <v>105000</v>
      </c>
    </row>
    <row r="37" spans="1:12" x14ac:dyDescent="0.25">
      <c r="A37">
        <v>0.37</v>
      </c>
      <c r="B37" s="147"/>
      <c r="E37" s="148">
        <f>SUM(E31:E36)</f>
        <v>2643</v>
      </c>
      <c r="H37">
        <v>0.37</v>
      </c>
      <c r="I37" s="147"/>
      <c r="L37" s="148">
        <f>SUM(L31:L36)</f>
        <v>-190.5</v>
      </c>
    </row>
    <row r="39" spans="1:12" x14ac:dyDescent="0.25">
      <c r="A39" t="s">
        <v>622</v>
      </c>
      <c r="E39">
        <f>B13*1000</f>
        <v>2000</v>
      </c>
    </row>
    <row r="40" spans="1:12" x14ac:dyDescent="0.25">
      <c r="A40" s="4" t="s">
        <v>623</v>
      </c>
      <c r="B40" s="4"/>
      <c r="C40" s="4"/>
      <c r="D40" s="152"/>
      <c r="E40" s="152">
        <f>IF(B20&lt;110000,E37-E39,0)</f>
        <v>643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D11"/>
  <sheetViews>
    <sheetView workbookViewId="0">
      <selection activeCell="B4" sqref="B4:D11"/>
    </sheetView>
  </sheetViews>
  <sheetFormatPr defaultRowHeight="15" x14ac:dyDescent="0.25"/>
  <cols>
    <col min="3" max="3" width="16.7109375" customWidth="1"/>
    <col min="4" max="4" width="19.28515625" customWidth="1"/>
  </cols>
  <sheetData>
    <row r="4" spans="2:4" ht="30" x14ac:dyDescent="0.25">
      <c r="B4" s="12" t="s">
        <v>17</v>
      </c>
      <c r="C4" s="12" t="s">
        <v>18</v>
      </c>
      <c r="D4" s="12" t="s">
        <v>19</v>
      </c>
    </row>
    <row r="5" spans="2:4" x14ac:dyDescent="0.25">
      <c r="B5" s="13">
        <v>0.1</v>
      </c>
      <c r="C5" s="11" t="s">
        <v>20</v>
      </c>
      <c r="D5" s="11" t="s">
        <v>21</v>
      </c>
    </row>
    <row r="6" spans="2:4" x14ac:dyDescent="0.25">
      <c r="B6" s="13">
        <v>0.12</v>
      </c>
      <c r="C6" s="11" t="s">
        <v>22</v>
      </c>
      <c r="D6" s="11" t="s">
        <v>23</v>
      </c>
    </row>
    <row r="7" spans="2:4" ht="30" x14ac:dyDescent="0.25">
      <c r="B7" s="13">
        <v>0.22</v>
      </c>
      <c r="C7" s="11" t="s">
        <v>24</v>
      </c>
      <c r="D7" s="11" t="s">
        <v>25</v>
      </c>
    </row>
    <row r="8" spans="2:4" ht="30" x14ac:dyDescent="0.25">
      <c r="B8" s="13">
        <v>0.24</v>
      </c>
      <c r="C8" s="11" t="s">
        <v>26</v>
      </c>
      <c r="D8" s="11" t="s">
        <v>27</v>
      </c>
    </row>
    <row r="9" spans="2:4" ht="30" x14ac:dyDescent="0.25">
      <c r="B9" s="13">
        <v>0.32</v>
      </c>
      <c r="C9" s="11" t="s">
        <v>28</v>
      </c>
      <c r="D9" s="11" t="s">
        <v>29</v>
      </c>
    </row>
    <row r="10" spans="2:4" ht="30" x14ac:dyDescent="0.25">
      <c r="B10" s="13">
        <v>0.35</v>
      </c>
      <c r="C10" s="11" t="s">
        <v>30</v>
      </c>
      <c r="D10" s="11" t="s">
        <v>31</v>
      </c>
    </row>
    <row r="11" spans="2:4" x14ac:dyDescent="0.25">
      <c r="B11" s="13">
        <v>0.37</v>
      </c>
      <c r="C11" s="11" t="s">
        <v>32</v>
      </c>
      <c r="D11" s="1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election activeCell="L2" sqref="L2"/>
    </sheetView>
  </sheetViews>
  <sheetFormatPr defaultRowHeight="15" x14ac:dyDescent="0.25"/>
  <cols>
    <col min="7" max="7" width="13.28515625" customWidth="1"/>
    <col min="9" max="9" width="16.7109375" customWidth="1"/>
  </cols>
  <sheetData>
    <row r="1" spans="1:14" ht="45" x14ac:dyDescent="0.25">
      <c r="E1" t="s">
        <v>1</v>
      </c>
      <c r="F1" t="s">
        <v>543</v>
      </c>
      <c r="G1" s="140" t="s">
        <v>553</v>
      </c>
      <c r="I1" t="s">
        <v>11</v>
      </c>
      <c r="J1" s="141" t="s">
        <v>551</v>
      </c>
      <c r="K1" s="141" t="s">
        <v>9</v>
      </c>
      <c r="L1" s="140" t="s">
        <v>552</v>
      </c>
      <c r="M1" s="140" t="s">
        <v>547</v>
      </c>
      <c r="N1" s="140"/>
    </row>
    <row r="2" spans="1:14" x14ac:dyDescent="0.25">
      <c r="E2">
        <v>150000</v>
      </c>
      <c r="F2">
        <v>0</v>
      </c>
      <c r="G2">
        <v>5000</v>
      </c>
      <c r="I2">
        <v>80000</v>
      </c>
    </row>
    <row r="5" spans="1:14" x14ac:dyDescent="0.25">
      <c r="B5" s="142" t="s">
        <v>554</v>
      </c>
      <c r="I5" s="142" t="s">
        <v>550</v>
      </c>
    </row>
    <row r="6" spans="1:14" x14ac:dyDescent="0.25">
      <c r="B6" t="s">
        <v>1</v>
      </c>
      <c r="I6" t="s">
        <v>15</v>
      </c>
    </row>
    <row r="7" spans="1:14" ht="11.45" customHeight="1" x14ac:dyDescent="0.25">
      <c r="B7" t="s">
        <v>543</v>
      </c>
      <c r="I7" t="s">
        <v>551</v>
      </c>
    </row>
    <row r="8" spans="1:14" x14ac:dyDescent="0.25">
      <c r="B8" t="s">
        <v>544</v>
      </c>
      <c r="I8" t="s">
        <v>16</v>
      </c>
    </row>
    <row r="9" spans="1:14" x14ac:dyDescent="0.25">
      <c r="B9" t="s">
        <v>11</v>
      </c>
    </row>
    <row r="10" spans="1:14" x14ac:dyDescent="0.25">
      <c r="B10" t="s">
        <v>545</v>
      </c>
    </row>
    <row r="11" spans="1:14" x14ac:dyDescent="0.25">
      <c r="B11" t="s">
        <v>15</v>
      </c>
    </row>
    <row r="12" spans="1:14" x14ac:dyDescent="0.25">
      <c r="A12" t="s">
        <v>555</v>
      </c>
      <c r="B12" t="s">
        <v>14</v>
      </c>
      <c r="F12" t="s">
        <v>548</v>
      </c>
    </row>
    <row r="14" spans="1:14" x14ac:dyDescent="0.25">
      <c r="B14" t="s">
        <v>546</v>
      </c>
    </row>
    <row r="15" spans="1:14" x14ac:dyDescent="0.25">
      <c r="B15" t="s">
        <v>547</v>
      </c>
    </row>
    <row r="16" spans="1:14" x14ac:dyDescent="0.25">
      <c r="B16" t="s">
        <v>556</v>
      </c>
    </row>
    <row r="17" spans="1:6" x14ac:dyDescent="0.25">
      <c r="A17" t="s">
        <v>557</v>
      </c>
      <c r="B17" t="s">
        <v>558</v>
      </c>
      <c r="F17" t="s">
        <v>549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8"/>
  <sheetViews>
    <sheetView topLeftCell="A37" workbookViewId="0">
      <selection activeCell="B33" sqref="B33"/>
    </sheetView>
  </sheetViews>
  <sheetFormatPr defaultRowHeight="15" x14ac:dyDescent="0.25"/>
  <cols>
    <col min="1" max="1" width="22.5703125" bestFit="1" customWidth="1"/>
    <col min="2" max="2" width="28" customWidth="1"/>
    <col min="3" max="3" width="45.28515625" customWidth="1"/>
    <col min="4" max="4" width="13.28515625" bestFit="1" customWidth="1"/>
    <col min="5" max="6" width="21.7109375" customWidth="1"/>
    <col min="7" max="7" width="17.5703125" customWidth="1"/>
    <col min="8" max="8" width="21.85546875" customWidth="1"/>
    <col min="9" max="9" width="22.5703125" customWidth="1"/>
    <col min="257" max="257" width="22.5703125" bestFit="1" customWidth="1"/>
    <col min="258" max="258" width="28" customWidth="1"/>
    <col min="259" max="259" width="45.28515625" customWidth="1"/>
    <col min="260" max="260" width="13.28515625" bestFit="1" customWidth="1"/>
    <col min="261" max="262" width="21.7109375" customWidth="1"/>
    <col min="263" max="263" width="17.5703125" customWidth="1"/>
    <col min="264" max="264" width="21.85546875" customWidth="1"/>
    <col min="265" max="265" width="22.5703125" customWidth="1"/>
    <col min="513" max="513" width="22.5703125" bestFit="1" customWidth="1"/>
    <col min="514" max="514" width="28" customWidth="1"/>
    <col min="515" max="515" width="45.28515625" customWidth="1"/>
    <col min="516" max="516" width="13.28515625" bestFit="1" customWidth="1"/>
    <col min="517" max="518" width="21.7109375" customWidth="1"/>
    <col min="519" max="519" width="17.5703125" customWidth="1"/>
    <col min="520" max="520" width="21.85546875" customWidth="1"/>
    <col min="521" max="521" width="22.5703125" customWidth="1"/>
    <col min="769" max="769" width="22.5703125" bestFit="1" customWidth="1"/>
    <col min="770" max="770" width="28" customWidth="1"/>
    <col min="771" max="771" width="45.28515625" customWidth="1"/>
    <col min="772" max="772" width="13.28515625" bestFit="1" customWidth="1"/>
    <col min="773" max="774" width="21.7109375" customWidth="1"/>
    <col min="775" max="775" width="17.5703125" customWidth="1"/>
    <col min="776" max="776" width="21.85546875" customWidth="1"/>
    <col min="777" max="777" width="22.5703125" customWidth="1"/>
    <col min="1025" max="1025" width="22.5703125" bestFit="1" customWidth="1"/>
    <col min="1026" max="1026" width="28" customWidth="1"/>
    <col min="1027" max="1027" width="45.28515625" customWidth="1"/>
    <col min="1028" max="1028" width="13.28515625" bestFit="1" customWidth="1"/>
    <col min="1029" max="1030" width="21.7109375" customWidth="1"/>
    <col min="1031" max="1031" width="17.5703125" customWidth="1"/>
    <col min="1032" max="1032" width="21.85546875" customWidth="1"/>
    <col min="1033" max="1033" width="22.5703125" customWidth="1"/>
    <col min="1281" max="1281" width="22.5703125" bestFit="1" customWidth="1"/>
    <col min="1282" max="1282" width="28" customWidth="1"/>
    <col min="1283" max="1283" width="45.28515625" customWidth="1"/>
    <col min="1284" max="1284" width="13.28515625" bestFit="1" customWidth="1"/>
    <col min="1285" max="1286" width="21.7109375" customWidth="1"/>
    <col min="1287" max="1287" width="17.5703125" customWidth="1"/>
    <col min="1288" max="1288" width="21.85546875" customWidth="1"/>
    <col min="1289" max="1289" width="22.5703125" customWidth="1"/>
    <col min="1537" max="1537" width="22.5703125" bestFit="1" customWidth="1"/>
    <col min="1538" max="1538" width="28" customWidth="1"/>
    <col min="1539" max="1539" width="45.28515625" customWidth="1"/>
    <col min="1540" max="1540" width="13.28515625" bestFit="1" customWidth="1"/>
    <col min="1541" max="1542" width="21.7109375" customWidth="1"/>
    <col min="1543" max="1543" width="17.5703125" customWidth="1"/>
    <col min="1544" max="1544" width="21.85546875" customWidth="1"/>
    <col min="1545" max="1545" width="22.5703125" customWidth="1"/>
    <col min="1793" max="1793" width="22.5703125" bestFit="1" customWidth="1"/>
    <col min="1794" max="1794" width="28" customWidth="1"/>
    <col min="1795" max="1795" width="45.28515625" customWidth="1"/>
    <col min="1796" max="1796" width="13.28515625" bestFit="1" customWidth="1"/>
    <col min="1797" max="1798" width="21.7109375" customWidth="1"/>
    <col min="1799" max="1799" width="17.5703125" customWidth="1"/>
    <col min="1800" max="1800" width="21.85546875" customWidth="1"/>
    <col min="1801" max="1801" width="22.5703125" customWidth="1"/>
    <col min="2049" max="2049" width="22.5703125" bestFit="1" customWidth="1"/>
    <col min="2050" max="2050" width="28" customWidth="1"/>
    <col min="2051" max="2051" width="45.28515625" customWidth="1"/>
    <col min="2052" max="2052" width="13.28515625" bestFit="1" customWidth="1"/>
    <col min="2053" max="2054" width="21.7109375" customWidth="1"/>
    <col min="2055" max="2055" width="17.5703125" customWidth="1"/>
    <col min="2056" max="2056" width="21.85546875" customWidth="1"/>
    <col min="2057" max="2057" width="22.5703125" customWidth="1"/>
    <col min="2305" max="2305" width="22.5703125" bestFit="1" customWidth="1"/>
    <col min="2306" max="2306" width="28" customWidth="1"/>
    <col min="2307" max="2307" width="45.28515625" customWidth="1"/>
    <col min="2308" max="2308" width="13.28515625" bestFit="1" customWidth="1"/>
    <col min="2309" max="2310" width="21.7109375" customWidth="1"/>
    <col min="2311" max="2311" width="17.5703125" customWidth="1"/>
    <col min="2312" max="2312" width="21.85546875" customWidth="1"/>
    <col min="2313" max="2313" width="22.5703125" customWidth="1"/>
    <col min="2561" max="2561" width="22.5703125" bestFit="1" customWidth="1"/>
    <col min="2562" max="2562" width="28" customWidth="1"/>
    <col min="2563" max="2563" width="45.28515625" customWidth="1"/>
    <col min="2564" max="2564" width="13.28515625" bestFit="1" customWidth="1"/>
    <col min="2565" max="2566" width="21.7109375" customWidth="1"/>
    <col min="2567" max="2567" width="17.5703125" customWidth="1"/>
    <col min="2568" max="2568" width="21.85546875" customWidth="1"/>
    <col min="2569" max="2569" width="22.5703125" customWidth="1"/>
    <col min="2817" max="2817" width="22.5703125" bestFit="1" customWidth="1"/>
    <col min="2818" max="2818" width="28" customWidth="1"/>
    <col min="2819" max="2819" width="45.28515625" customWidth="1"/>
    <col min="2820" max="2820" width="13.28515625" bestFit="1" customWidth="1"/>
    <col min="2821" max="2822" width="21.7109375" customWidth="1"/>
    <col min="2823" max="2823" width="17.5703125" customWidth="1"/>
    <col min="2824" max="2824" width="21.85546875" customWidth="1"/>
    <col min="2825" max="2825" width="22.5703125" customWidth="1"/>
    <col min="3073" max="3073" width="22.5703125" bestFit="1" customWidth="1"/>
    <col min="3074" max="3074" width="28" customWidth="1"/>
    <col min="3075" max="3075" width="45.28515625" customWidth="1"/>
    <col min="3076" max="3076" width="13.28515625" bestFit="1" customWidth="1"/>
    <col min="3077" max="3078" width="21.7109375" customWidth="1"/>
    <col min="3079" max="3079" width="17.5703125" customWidth="1"/>
    <col min="3080" max="3080" width="21.85546875" customWidth="1"/>
    <col min="3081" max="3081" width="22.5703125" customWidth="1"/>
    <col min="3329" max="3329" width="22.5703125" bestFit="1" customWidth="1"/>
    <col min="3330" max="3330" width="28" customWidth="1"/>
    <col min="3331" max="3331" width="45.28515625" customWidth="1"/>
    <col min="3332" max="3332" width="13.28515625" bestFit="1" customWidth="1"/>
    <col min="3333" max="3334" width="21.7109375" customWidth="1"/>
    <col min="3335" max="3335" width="17.5703125" customWidth="1"/>
    <col min="3336" max="3336" width="21.85546875" customWidth="1"/>
    <col min="3337" max="3337" width="22.5703125" customWidth="1"/>
    <col min="3585" max="3585" width="22.5703125" bestFit="1" customWidth="1"/>
    <col min="3586" max="3586" width="28" customWidth="1"/>
    <col min="3587" max="3587" width="45.28515625" customWidth="1"/>
    <col min="3588" max="3588" width="13.28515625" bestFit="1" customWidth="1"/>
    <col min="3589" max="3590" width="21.7109375" customWidth="1"/>
    <col min="3591" max="3591" width="17.5703125" customWidth="1"/>
    <col min="3592" max="3592" width="21.85546875" customWidth="1"/>
    <col min="3593" max="3593" width="22.5703125" customWidth="1"/>
    <col min="3841" max="3841" width="22.5703125" bestFit="1" customWidth="1"/>
    <col min="3842" max="3842" width="28" customWidth="1"/>
    <col min="3843" max="3843" width="45.28515625" customWidth="1"/>
    <col min="3844" max="3844" width="13.28515625" bestFit="1" customWidth="1"/>
    <col min="3845" max="3846" width="21.7109375" customWidth="1"/>
    <col min="3847" max="3847" width="17.5703125" customWidth="1"/>
    <col min="3848" max="3848" width="21.85546875" customWidth="1"/>
    <col min="3849" max="3849" width="22.5703125" customWidth="1"/>
    <col min="4097" max="4097" width="22.5703125" bestFit="1" customWidth="1"/>
    <col min="4098" max="4098" width="28" customWidth="1"/>
    <col min="4099" max="4099" width="45.28515625" customWidth="1"/>
    <col min="4100" max="4100" width="13.28515625" bestFit="1" customWidth="1"/>
    <col min="4101" max="4102" width="21.7109375" customWidth="1"/>
    <col min="4103" max="4103" width="17.5703125" customWidth="1"/>
    <col min="4104" max="4104" width="21.85546875" customWidth="1"/>
    <col min="4105" max="4105" width="22.5703125" customWidth="1"/>
    <col min="4353" max="4353" width="22.5703125" bestFit="1" customWidth="1"/>
    <col min="4354" max="4354" width="28" customWidth="1"/>
    <col min="4355" max="4355" width="45.28515625" customWidth="1"/>
    <col min="4356" max="4356" width="13.28515625" bestFit="1" customWidth="1"/>
    <col min="4357" max="4358" width="21.7109375" customWidth="1"/>
    <col min="4359" max="4359" width="17.5703125" customWidth="1"/>
    <col min="4360" max="4360" width="21.85546875" customWidth="1"/>
    <col min="4361" max="4361" width="22.5703125" customWidth="1"/>
    <col min="4609" max="4609" width="22.5703125" bestFit="1" customWidth="1"/>
    <col min="4610" max="4610" width="28" customWidth="1"/>
    <col min="4611" max="4611" width="45.28515625" customWidth="1"/>
    <col min="4612" max="4612" width="13.28515625" bestFit="1" customWidth="1"/>
    <col min="4613" max="4614" width="21.7109375" customWidth="1"/>
    <col min="4615" max="4615" width="17.5703125" customWidth="1"/>
    <col min="4616" max="4616" width="21.85546875" customWidth="1"/>
    <col min="4617" max="4617" width="22.5703125" customWidth="1"/>
    <col min="4865" max="4865" width="22.5703125" bestFit="1" customWidth="1"/>
    <col min="4866" max="4866" width="28" customWidth="1"/>
    <col min="4867" max="4867" width="45.28515625" customWidth="1"/>
    <col min="4868" max="4868" width="13.28515625" bestFit="1" customWidth="1"/>
    <col min="4869" max="4870" width="21.7109375" customWidth="1"/>
    <col min="4871" max="4871" width="17.5703125" customWidth="1"/>
    <col min="4872" max="4872" width="21.85546875" customWidth="1"/>
    <col min="4873" max="4873" width="22.5703125" customWidth="1"/>
    <col min="5121" max="5121" width="22.5703125" bestFit="1" customWidth="1"/>
    <col min="5122" max="5122" width="28" customWidth="1"/>
    <col min="5123" max="5123" width="45.28515625" customWidth="1"/>
    <col min="5124" max="5124" width="13.28515625" bestFit="1" customWidth="1"/>
    <col min="5125" max="5126" width="21.7109375" customWidth="1"/>
    <col min="5127" max="5127" width="17.5703125" customWidth="1"/>
    <col min="5128" max="5128" width="21.85546875" customWidth="1"/>
    <col min="5129" max="5129" width="22.5703125" customWidth="1"/>
    <col min="5377" max="5377" width="22.5703125" bestFit="1" customWidth="1"/>
    <col min="5378" max="5378" width="28" customWidth="1"/>
    <col min="5379" max="5379" width="45.28515625" customWidth="1"/>
    <col min="5380" max="5380" width="13.28515625" bestFit="1" customWidth="1"/>
    <col min="5381" max="5382" width="21.7109375" customWidth="1"/>
    <col min="5383" max="5383" width="17.5703125" customWidth="1"/>
    <col min="5384" max="5384" width="21.85546875" customWidth="1"/>
    <col min="5385" max="5385" width="22.5703125" customWidth="1"/>
    <col min="5633" max="5633" width="22.5703125" bestFit="1" customWidth="1"/>
    <col min="5634" max="5634" width="28" customWidth="1"/>
    <col min="5635" max="5635" width="45.28515625" customWidth="1"/>
    <col min="5636" max="5636" width="13.28515625" bestFit="1" customWidth="1"/>
    <col min="5637" max="5638" width="21.7109375" customWidth="1"/>
    <col min="5639" max="5639" width="17.5703125" customWidth="1"/>
    <col min="5640" max="5640" width="21.85546875" customWidth="1"/>
    <col min="5641" max="5641" width="22.5703125" customWidth="1"/>
    <col min="5889" max="5889" width="22.5703125" bestFit="1" customWidth="1"/>
    <col min="5890" max="5890" width="28" customWidth="1"/>
    <col min="5891" max="5891" width="45.28515625" customWidth="1"/>
    <col min="5892" max="5892" width="13.28515625" bestFit="1" customWidth="1"/>
    <col min="5893" max="5894" width="21.7109375" customWidth="1"/>
    <col min="5895" max="5895" width="17.5703125" customWidth="1"/>
    <col min="5896" max="5896" width="21.85546875" customWidth="1"/>
    <col min="5897" max="5897" width="22.5703125" customWidth="1"/>
    <col min="6145" max="6145" width="22.5703125" bestFit="1" customWidth="1"/>
    <col min="6146" max="6146" width="28" customWidth="1"/>
    <col min="6147" max="6147" width="45.28515625" customWidth="1"/>
    <col min="6148" max="6148" width="13.28515625" bestFit="1" customWidth="1"/>
    <col min="6149" max="6150" width="21.7109375" customWidth="1"/>
    <col min="6151" max="6151" width="17.5703125" customWidth="1"/>
    <col min="6152" max="6152" width="21.85546875" customWidth="1"/>
    <col min="6153" max="6153" width="22.5703125" customWidth="1"/>
    <col min="6401" max="6401" width="22.5703125" bestFit="1" customWidth="1"/>
    <col min="6402" max="6402" width="28" customWidth="1"/>
    <col min="6403" max="6403" width="45.28515625" customWidth="1"/>
    <col min="6404" max="6404" width="13.28515625" bestFit="1" customWidth="1"/>
    <col min="6405" max="6406" width="21.7109375" customWidth="1"/>
    <col min="6407" max="6407" width="17.5703125" customWidth="1"/>
    <col min="6408" max="6408" width="21.85546875" customWidth="1"/>
    <col min="6409" max="6409" width="22.5703125" customWidth="1"/>
    <col min="6657" max="6657" width="22.5703125" bestFit="1" customWidth="1"/>
    <col min="6658" max="6658" width="28" customWidth="1"/>
    <col min="6659" max="6659" width="45.28515625" customWidth="1"/>
    <col min="6660" max="6660" width="13.28515625" bestFit="1" customWidth="1"/>
    <col min="6661" max="6662" width="21.7109375" customWidth="1"/>
    <col min="6663" max="6663" width="17.5703125" customWidth="1"/>
    <col min="6664" max="6664" width="21.85546875" customWidth="1"/>
    <col min="6665" max="6665" width="22.5703125" customWidth="1"/>
    <col min="6913" max="6913" width="22.5703125" bestFit="1" customWidth="1"/>
    <col min="6914" max="6914" width="28" customWidth="1"/>
    <col min="6915" max="6915" width="45.28515625" customWidth="1"/>
    <col min="6916" max="6916" width="13.28515625" bestFit="1" customWidth="1"/>
    <col min="6917" max="6918" width="21.7109375" customWidth="1"/>
    <col min="6919" max="6919" width="17.5703125" customWidth="1"/>
    <col min="6920" max="6920" width="21.85546875" customWidth="1"/>
    <col min="6921" max="6921" width="22.5703125" customWidth="1"/>
    <col min="7169" max="7169" width="22.5703125" bestFit="1" customWidth="1"/>
    <col min="7170" max="7170" width="28" customWidth="1"/>
    <col min="7171" max="7171" width="45.28515625" customWidth="1"/>
    <col min="7172" max="7172" width="13.28515625" bestFit="1" customWidth="1"/>
    <col min="7173" max="7174" width="21.7109375" customWidth="1"/>
    <col min="7175" max="7175" width="17.5703125" customWidth="1"/>
    <col min="7176" max="7176" width="21.85546875" customWidth="1"/>
    <col min="7177" max="7177" width="22.5703125" customWidth="1"/>
    <col min="7425" max="7425" width="22.5703125" bestFit="1" customWidth="1"/>
    <col min="7426" max="7426" width="28" customWidth="1"/>
    <col min="7427" max="7427" width="45.28515625" customWidth="1"/>
    <col min="7428" max="7428" width="13.28515625" bestFit="1" customWidth="1"/>
    <col min="7429" max="7430" width="21.7109375" customWidth="1"/>
    <col min="7431" max="7431" width="17.5703125" customWidth="1"/>
    <col min="7432" max="7432" width="21.85546875" customWidth="1"/>
    <col min="7433" max="7433" width="22.5703125" customWidth="1"/>
    <col min="7681" max="7681" width="22.5703125" bestFit="1" customWidth="1"/>
    <col min="7682" max="7682" width="28" customWidth="1"/>
    <col min="7683" max="7683" width="45.28515625" customWidth="1"/>
    <col min="7684" max="7684" width="13.28515625" bestFit="1" customWidth="1"/>
    <col min="7685" max="7686" width="21.7109375" customWidth="1"/>
    <col min="7687" max="7687" width="17.5703125" customWidth="1"/>
    <col min="7688" max="7688" width="21.85546875" customWidth="1"/>
    <col min="7689" max="7689" width="22.5703125" customWidth="1"/>
    <col min="7937" max="7937" width="22.5703125" bestFit="1" customWidth="1"/>
    <col min="7938" max="7938" width="28" customWidth="1"/>
    <col min="7939" max="7939" width="45.28515625" customWidth="1"/>
    <col min="7940" max="7940" width="13.28515625" bestFit="1" customWidth="1"/>
    <col min="7941" max="7942" width="21.7109375" customWidth="1"/>
    <col min="7943" max="7943" width="17.5703125" customWidth="1"/>
    <col min="7944" max="7944" width="21.85546875" customWidth="1"/>
    <col min="7945" max="7945" width="22.5703125" customWidth="1"/>
    <col min="8193" max="8193" width="22.5703125" bestFit="1" customWidth="1"/>
    <col min="8194" max="8194" width="28" customWidth="1"/>
    <col min="8195" max="8195" width="45.28515625" customWidth="1"/>
    <col min="8196" max="8196" width="13.28515625" bestFit="1" customWidth="1"/>
    <col min="8197" max="8198" width="21.7109375" customWidth="1"/>
    <col min="8199" max="8199" width="17.5703125" customWidth="1"/>
    <col min="8200" max="8200" width="21.85546875" customWidth="1"/>
    <col min="8201" max="8201" width="22.5703125" customWidth="1"/>
    <col min="8449" max="8449" width="22.5703125" bestFit="1" customWidth="1"/>
    <col min="8450" max="8450" width="28" customWidth="1"/>
    <col min="8451" max="8451" width="45.28515625" customWidth="1"/>
    <col min="8452" max="8452" width="13.28515625" bestFit="1" customWidth="1"/>
    <col min="8453" max="8454" width="21.7109375" customWidth="1"/>
    <col min="8455" max="8455" width="17.5703125" customWidth="1"/>
    <col min="8456" max="8456" width="21.85546875" customWidth="1"/>
    <col min="8457" max="8457" width="22.5703125" customWidth="1"/>
    <col min="8705" max="8705" width="22.5703125" bestFit="1" customWidth="1"/>
    <col min="8706" max="8706" width="28" customWidth="1"/>
    <col min="8707" max="8707" width="45.28515625" customWidth="1"/>
    <col min="8708" max="8708" width="13.28515625" bestFit="1" customWidth="1"/>
    <col min="8709" max="8710" width="21.7109375" customWidth="1"/>
    <col min="8711" max="8711" width="17.5703125" customWidth="1"/>
    <col min="8712" max="8712" width="21.85546875" customWidth="1"/>
    <col min="8713" max="8713" width="22.5703125" customWidth="1"/>
    <col min="8961" max="8961" width="22.5703125" bestFit="1" customWidth="1"/>
    <col min="8962" max="8962" width="28" customWidth="1"/>
    <col min="8963" max="8963" width="45.28515625" customWidth="1"/>
    <col min="8964" max="8964" width="13.28515625" bestFit="1" customWidth="1"/>
    <col min="8965" max="8966" width="21.7109375" customWidth="1"/>
    <col min="8967" max="8967" width="17.5703125" customWidth="1"/>
    <col min="8968" max="8968" width="21.85546875" customWidth="1"/>
    <col min="8969" max="8969" width="22.5703125" customWidth="1"/>
    <col min="9217" max="9217" width="22.5703125" bestFit="1" customWidth="1"/>
    <col min="9218" max="9218" width="28" customWidth="1"/>
    <col min="9219" max="9219" width="45.28515625" customWidth="1"/>
    <col min="9220" max="9220" width="13.28515625" bestFit="1" customWidth="1"/>
    <col min="9221" max="9222" width="21.7109375" customWidth="1"/>
    <col min="9223" max="9223" width="17.5703125" customWidth="1"/>
    <col min="9224" max="9224" width="21.85546875" customWidth="1"/>
    <col min="9225" max="9225" width="22.5703125" customWidth="1"/>
    <col min="9473" max="9473" width="22.5703125" bestFit="1" customWidth="1"/>
    <col min="9474" max="9474" width="28" customWidth="1"/>
    <col min="9475" max="9475" width="45.28515625" customWidth="1"/>
    <col min="9476" max="9476" width="13.28515625" bestFit="1" customWidth="1"/>
    <col min="9477" max="9478" width="21.7109375" customWidth="1"/>
    <col min="9479" max="9479" width="17.5703125" customWidth="1"/>
    <col min="9480" max="9480" width="21.85546875" customWidth="1"/>
    <col min="9481" max="9481" width="22.5703125" customWidth="1"/>
    <col min="9729" max="9729" width="22.5703125" bestFit="1" customWidth="1"/>
    <col min="9730" max="9730" width="28" customWidth="1"/>
    <col min="9731" max="9731" width="45.28515625" customWidth="1"/>
    <col min="9732" max="9732" width="13.28515625" bestFit="1" customWidth="1"/>
    <col min="9733" max="9734" width="21.7109375" customWidth="1"/>
    <col min="9735" max="9735" width="17.5703125" customWidth="1"/>
    <col min="9736" max="9736" width="21.85546875" customWidth="1"/>
    <col min="9737" max="9737" width="22.5703125" customWidth="1"/>
    <col min="9985" max="9985" width="22.5703125" bestFit="1" customWidth="1"/>
    <col min="9986" max="9986" width="28" customWidth="1"/>
    <col min="9987" max="9987" width="45.28515625" customWidth="1"/>
    <col min="9988" max="9988" width="13.28515625" bestFit="1" customWidth="1"/>
    <col min="9989" max="9990" width="21.7109375" customWidth="1"/>
    <col min="9991" max="9991" width="17.5703125" customWidth="1"/>
    <col min="9992" max="9992" width="21.85546875" customWidth="1"/>
    <col min="9993" max="9993" width="22.5703125" customWidth="1"/>
    <col min="10241" max="10241" width="22.5703125" bestFit="1" customWidth="1"/>
    <col min="10242" max="10242" width="28" customWidth="1"/>
    <col min="10243" max="10243" width="45.28515625" customWidth="1"/>
    <col min="10244" max="10244" width="13.28515625" bestFit="1" customWidth="1"/>
    <col min="10245" max="10246" width="21.7109375" customWidth="1"/>
    <col min="10247" max="10247" width="17.5703125" customWidth="1"/>
    <col min="10248" max="10248" width="21.85546875" customWidth="1"/>
    <col min="10249" max="10249" width="22.5703125" customWidth="1"/>
    <col min="10497" max="10497" width="22.5703125" bestFit="1" customWidth="1"/>
    <col min="10498" max="10498" width="28" customWidth="1"/>
    <col min="10499" max="10499" width="45.28515625" customWidth="1"/>
    <col min="10500" max="10500" width="13.28515625" bestFit="1" customWidth="1"/>
    <col min="10501" max="10502" width="21.7109375" customWidth="1"/>
    <col min="10503" max="10503" width="17.5703125" customWidth="1"/>
    <col min="10504" max="10504" width="21.85546875" customWidth="1"/>
    <col min="10505" max="10505" width="22.5703125" customWidth="1"/>
    <col min="10753" max="10753" width="22.5703125" bestFit="1" customWidth="1"/>
    <col min="10754" max="10754" width="28" customWidth="1"/>
    <col min="10755" max="10755" width="45.28515625" customWidth="1"/>
    <col min="10756" max="10756" width="13.28515625" bestFit="1" customWidth="1"/>
    <col min="10757" max="10758" width="21.7109375" customWidth="1"/>
    <col min="10759" max="10759" width="17.5703125" customWidth="1"/>
    <col min="10760" max="10760" width="21.85546875" customWidth="1"/>
    <col min="10761" max="10761" width="22.5703125" customWidth="1"/>
    <col min="11009" max="11009" width="22.5703125" bestFit="1" customWidth="1"/>
    <col min="11010" max="11010" width="28" customWidth="1"/>
    <col min="11011" max="11011" width="45.28515625" customWidth="1"/>
    <col min="11012" max="11012" width="13.28515625" bestFit="1" customWidth="1"/>
    <col min="11013" max="11014" width="21.7109375" customWidth="1"/>
    <col min="11015" max="11015" width="17.5703125" customWidth="1"/>
    <col min="11016" max="11016" width="21.85546875" customWidth="1"/>
    <col min="11017" max="11017" width="22.5703125" customWidth="1"/>
    <col min="11265" max="11265" width="22.5703125" bestFit="1" customWidth="1"/>
    <col min="11266" max="11266" width="28" customWidth="1"/>
    <col min="11267" max="11267" width="45.28515625" customWidth="1"/>
    <col min="11268" max="11268" width="13.28515625" bestFit="1" customWidth="1"/>
    <col min="11269" max="11270" width="21.7109375" customWidth="1"/>
    <col min="11271" max="11271" width="17.5703125" customWidth="1"/>
    <col min="11272" max="11272" width="21.85546875" customWidth="1"/>
    <col min="11273" max="11273" width="22.5703125" customWidth="1"/>
    <col min="11521" max="11521" width="22.5703125" bestFit="1" customWidth="1"/>
    <col min="11522" max="11522" width="28" customWidth="1"/>
    <col min="11523" max="11523" width="45.28515625" customWidth="1"/>
    <col min="11524" max="11524" width="13.28515625" bestFit="1" customWidth="1"/>
    <col min="11525" max="11526" width="21.7109375" customWidth="1"/>
    <col min="11527" max="11527" width="17.5703125" customWidth="1"/>
    <col min="11528" max="11528" width="21.85546875" customWidth="1"/>
    <col min="11529" max="11529" width="22.5703125" customWidth="1"/>
    <col min="11777" max="11777" width="22.5703125" bestFit="1" customWidth="1"/>
    <col min="11778" max="11778" width="28" customWidth="1"/>
    <col min="11779" max="11779" width="45.28515625" customWidth="1"/>
    <col min="11780" max="11780" width="13.28515625" bestFit="1" customWidth="1"/>
    <col min="11781" max="11782" width="21.7109375" customWidth="1"/>
    <col min="11783" max="11783" width="17.5703125" customWidth="1"/>
    <col min="11784" max="11784" width="21.85546875" customWidth="1"/>
    <col min="11785" max="11785" width="22.5703125" customWidth="1"/>
    <col min="12033" max="12033" width="22.5703125" bestFit="1" customWidth="1"/>
    <col min="12034" max="12034" width="28" customWidth="1"/>
    <col min="12035" max="12035" width="45.28515625" customWidth="1"/>
    <col min="12036" max="12036" width="13.28515625" bestFit="1" customWidth="1"/>
    <col min="12037" max="12038" width="21.7109375" customWidth="1"/>
    <col min="12039" max="12039" width="17.5703125" customWidth="1"/>
    <col min="12040" max="12040" width="21.85546875" customWidth="1"/>
    <col min="12041" max="12041" width="22.5703125" customWidth="1"/>
    <col min="12289" max="12289" width="22.5703125" bestFit="1" customWidth="1"/>
    <col min="12290" max="12290" width="28" customWidth="1"/>
    <col min="12291" max="12291" width="45.28515625" customWidth="1"/>
    <col min="12292" max="12292" width="13.28515625" bestFit="1" customWidth="1"/>
    <col min="12293" max="12294" width="21.7109375" customWidth="1"/>
    <col min="12295" max="12295" width="17.5703125" customWidth="1"/>
    <col min="12296" max="12296" width="21.85546875" customWidth="1"/>
    <col min="12297" max="12297" width="22.5703125" customWidth="1"/>
    <col min="12545" max="12545" width="22.5703125" bestFit="1" customWidth="1"/>
    <col min="12546" max="12546" width="28" customWidth="1"/>
    <col min="12547" max="12547" width="45.28515625" customWidth="1"/>
    <col min="12548" max="12548" width="13.28515625" bestFit="1" customWidth="1"/>
    <col min="12549" max="12550" width="21.7109375" customWidth="1"/>
    <col min="12551" max="12551" width="17.5703125" customWidth="1"/>
    <col min="12552" max="12552" width="21.85546875" customWidth="1"/>
    <col min="12553" max="12553" width="22.5703125" customWidth="1"/>
    <col min="12801" max="12801" width="22.5703125" bestFit="1" customWidth="1"/>
    <col min="12802" max="12802" width="28" customWidth="1"/>
    <col min="12803" max="12803" width="45.28515625" customWidth="1"/>
    <col min="12804" max="12804" width="13.28515625" bestFit="1" customWidth="1"/>
    <col min="12805" max="12806" width="21.7109375" customWidth="1"/>
    <col min="12807" max="12807" width="17.5703125" customWidth="1"/>
    <col min="12808" max="12808" width="21.85546875" customWidth="1"/>
    <col min="12809" max="12809" width="22.5703125" customWidth="1"/>
    <col min="13057" max="13057" width="22.5703125" bestFit="1" customWidth="1"/>
    <col min="13058" max="13058" width="28" customWidth="1"/>
    <col min="13059" max="13059" width="45.28515625" customWidth="1"/>
    <col min="13060" max="13060" width="13.28515625" bestFit="1" customWidth="1"/>
    <col min="13061" max="13062" width="21.7109375" customWidth="1"/>
    <col min="13063" max="13063" width="17.5703125" customWidth="1"/>
    <col min="13064" max="13064" width="21.85546875" customWidth="1"/>
    <col min="13065" max="13065" width="22.5703125" customWidth="1"/>
    <col min="13313" max="13313" width="22.5703125" bestFit="1" customWidth="1"/>
    <col min="13314" max="13314" width="28" customWidth="1"/>
    <col min="13315" max="13315" width="45.28515625" customWidth="1"/>
    <col min="13316" max="13316" width="13.28515625" bestFit="1" customWidth="1"/>
    <col min="13317" max="13318" width="21.7109375" customWidth="1"/>
    <col min="13319" max="13319" width="17.5703125" customWidth="1"/>
    <col min="13320" max="13320" width="21.85546875" customWidth="1"/>
    <col min="13321" max="13321" width="22.5703125" customWidth="1"/>
    <col min="13569" max="13569" width="22.5703125" bestFit="1" customWidth="1"/>
    <col min="13570" max="13570" width="28" customWidth="1"/>
    <col min="13571" max="13571" width="45.28515625" customWidth="1"/>
    <col min="13572" max="13572" width="13.28515625" bestFit="1" customWidth="1"/>
    <col min="13573" max="13574" width="21.7109375" customWidth="1"/>
    <col min="13575" max="13575" width="17.5703125" customWidth="1"/>
    <col min="13576" max="13576" width="21.85546875" customWidth="1"/>
    <col min="13577" max="13577" width="22.5703125" customWidth="1"/>
    <col min="13825" max="13825" width="22.5703125" bestFit="1" customWidth="1"/>
    <col min="13826" max="13826" width="28" customWidth="1"/>
    <col min="13827" max="13827" width="45.28515625" customWidth="1"/>
    <col min="13828" max="13828" width="13.28515625" bestFit="1" customWidth="1"/>
    <col min="13829" max="13830" width="21.7109375" customWidth="1"/>
    <col min="13831" max="13831" width="17.5703125" customWidth="1"/>
    <col min="13832" max="13832" width="21.85546875" customWidth="1"/>
    <col min="13833" max="13833" width="22.5703125" customWidth="1"/>
    <col min="14081" max="14081" width="22.5703125" bestFit="1" customWidth="1"/>
    <col min="14082" max="14082" width="28" customWidth="1"/>
    <col min="14083" max="14083" width="45.28515625" customWidth="1"/>
    <col min="14084" max="14084" width="13.28515625" bestFit="1" customWidth="1"/>
    <col min="14085" max="14086" width="21.7109375" customWidth="1"/>
    <col min="14087" max="14087" width="17.5703125" customWidth="1"/>
    <col min="14088" max="14088" width="21.85546875" customWidth="1"/>
    <col min="14089" max="14089" width="22.5703125" customWidth="1"/>
    <col min="14337" max="14337" width="22.5703125" bestFit="1" customWidth="1"/>
    <col min="14338" max="14338" width="28" customWidth="1"/>
    <col min="14339" max="14339" width="45.28515625" customWidth="1"/>
    <col min="14340" max="14340" width="13.28515625" bestFit="1" customWidth="1"/>
    <col min="14341" max="14342" width="21.7109375" customWidth="1"/>
    <col min="14343" max="14343" width="17.5703125" customWidth="1"/>
    <col min="14344" max="14344" width="21.85546875" customWidth="1"/>
    <col min="14345" max="14345" width="22.5703125" customWidth="1"/>
    <col min="14593" max="14593" width="22.5703125" bestFit="1" customWidth="1"/>
    <col min="14594" max="14594" width="28" customWidth="1"/>
    <col min="14595" max="14595" width="45.28515625" customWidth="1"/>
    <col min="14596" max="14596" width="13.28515625" bestFit="1" customWidth="1"/>
    <col min="14597" max="14598" width="21.7109375" customWidth="1"/>
    <col min="14599" max="14599" width="17.5703125" customWidth="1"/>
    <col min="14600" max="14600" width="21.85546875" customWidth="1"/>
    <col min="14601" max="14601" width="22.5703125" customWidth="1"/>
    <col min="14849" max="14849" width="22.5703125" bestFit="1" customWidth="1"/>
    <col min="14850" max="14850" width="28" customWidth="1"/>
    <col min="14851" max="14851" width="45.28515625" customWidth="1"/>
    <col min="14852" max="14852" width="13.28515625" bestFit="1" customWidth="1"/>
    <col min="14853" max="14854" width="21.7109375" customWidth="1"/>
    <col min="14855" max="14855" width="17.5703125" customWidth="1"/>
    <col min="14856" max="14856" width="21.85546875" customWidth="1"/>
    <col min="14857" max="14857" width="22.5703125" customWidth="1"/>
    <col min="15105" max="15105" width="22.5703125" bestFit="1" customWidth="1"/>
    <col min="15106" max="15106" width="28" customWidth="1"/>
    <col min="15107" max="15107" width="45.28515625" customWidth="1"/>
    <col min="15108" max="15108" width="13.28515625" bestFit="1" customWidth="1"/>
    <col min="15109" max="15110" width="21.7109375" customWidth="1"/>
    <col min="15111" max="15111" width="17.5703125" customWidth="1"/>
    <col min="15112" max="15112" width="21.85546875" customWidth="1"/>
    <col min="15113" max="15113" width="22.5703125" customWidth="1"/>
    <col min="15361" max="15361" width="22.5703125" bestFit="1" customWidth="1"/>
    <col min="15362" max="15362" width="28" customWidth="1"/>
    <col min="15363" max="15363" width="45.28515625" customWidth="1"/>
    <col min="15364" max="15364" width="13.28515625" bestFit="1" customWidth="1"/>
    <col min="15365" max="15366" width="21.7109375" customWidth="1"/>
    <col min="15367" max="15367" width="17.5703125" customWidth="1"/>
    <col min="15368" max="15368" width="21.85546875" customWidth="1"/>
    <col min="15369" max="15369" width="22.5703125" customWidth="1"/>
    <col min="15617" max="15617" width="22.5703125" bestFit="1" customWidth="1"/>
    <col min="15618" max="15618" width="28" customWidth="1"/>
    <col min="15619" max="15619" width="45.28515625" customWidth="1"/>
    <col min="15620" max="15620" width="13.28515625" bestFit="1" customWidth="1"/>
    <col min="15621" max="15622" width="21.7109375" customWidth="1"/>
    <col min="15623" max="15623" width="17.5703125" customWidth="1"/>
    <col min="15624" max="15624" width="21.85546875" customWidth="1"/>
    <col min="15625" max="15625" width="22.5703125" customWidth="1"/>
    <col min="15873" max="15873" width="22.5703125" bestFit="1" customWidth="1"/>
    <col min="15874" max="15874" width="28" customWidth="1"/>
    <col min="15875" max="15875" width="45.28515625" customWidth="1"/>
    <col min="15876" max="15876" width="13.28515625" bestFit="1" customWidth="1"/>
    <col min="15877" max="15878" width="21.7109375" customWidth="1"/>
    <col min="15879" max="15879" width="17.5703125" customWidth="1"/>
    <col min="15880" max="15880" width="21.85546875" customWidth="1"/>
    <col min="15881" max="15881" width="22.5703125" customWidth="1"/>
    <col min="16129" max="16129" width="22.5703125" bestFit="1" customWidth="1"/>
    <col min="16130" max="16130" width="28" customWidth="1"/>
    <col min="16131" max="16131" width="45.28515625" customWidth="1"/>
    <col min="16132" max="16132" width="13.28515625" bestFit="1" customWidth="1"/>
    <col min="16133" max="16134" width="21.7109375" customWidth="1"/>
    <col min="16135" max="16135" width="17.5703125" customWidth="1"/>
    <col min="16136" max="16136" width="21.85546875" customWidth="1"/>
    <col min="16137" max="16137" width="22.5703125" customWidth="1"/>
  </cols>
  <sheetData>
    <row r="1" spans="1:10" ht="30.75" thickBot="1" x14ac:dyDescent="0.3">
      <c r="A1" s="18" t="s">
        <v>359</v>
      </c>
      <c r="B1" s="19" t="s">
        <v>360</v>
      </c>
      <c r="C1" s="20" t="s">
        <v>361</v>
      </c>
      <c r="D1" s="21" t="s">
        <v>362</v>
      </c>
      <c r="E1" s="22" t="s">
        <v>361</v>
      </c>
      <c r="F1" s="23" t="s">
        <v>7</v>
      </c>
      <c r="G1" s="24" t="s">
        <v>363</v>
      </c>
      <c r="H1" s="23" t="s">
        <v>364</v>
      </c>
    </row>
    <row r="2" spans="1:10" x14ac:dyDescent="0.25">
      <c r="A2" s="25" t="s">
        <v>365</v>
      </c>
      <c r="B2" s="26" t="s">
        <v>366</v>
      </c>
      <c r="C2" s="27" t="s">
        <v>367</v>
      </c>
      <c r="D2" s="28">
        <v>200</v>
      </c>
      <c r="F2" s="9"/>
      <c r="H2" s="2" t="s">
        <v>368</v>
      </c>
      <c r="I2" s="2" t="s">
        <v>369</v>
      </c>
      <c r="J2" t="s">
        <v>370</v>
      </c>
    </row>
    <row r="3" spans="1:10" x14ac:dyDescent="0.25">
      <c r="A3" s="29" t="s">
        <v>371</v>
      </c>
      <c r="B3" s="30" t="s">
        <v>372</v>
      </c>
      <c r="C3" s="31"/>
      <c r="D3" s="10"/>
    </row>
    <row r="4" spans="1:10" x14ac:dyDescent="0.25">
      <c r="A4" s="32" t="s">
        <v>373</v>
      </c>
      <c r="B4" s="33" t="s">
        <v>366</v>
      </c>
      <c r="C4" s="31" t="s">
        <v>374</v>
      </c>
      <c r="D4" s="28" t="s">
        <v>2</v>
      </c>
    </row>
    <row r="5" spans="1:10" x14ac:dyDescent="0.25">
      <c r="A5" s="32" t="s">
        <v>375</v>
      </c>
      <c r="B5" s="33" t="s">
        <v>366</v>
      </c>
      <c r="C5" s="31"/>
      <c r="D5" s="2" t="s">
        <v>2</v>
      </c>
      <c r="F5" s="34" t="s">
        <v>376</v>
      </c>
      <c r="G5" s="2" t="s">
        <v>377</v>
      </c>
    </row>
    <row r="6" spans="1:10" x14ac:dyDescent="0.25">
      <c r="A6" s="32" t="s">
        <v>378</v>
      </c>
      <c r="B6" s="33" t="s">
        <v>366</v>
      </c>
      <c r="C6" s="31"/>
      <c r="D6" s="2" t="s">
        <v>2</v>
      </c>
      <c r="F6" s="34" t="s">
        <v>376</v>
      </c>
      <c r="G6" s="2" t="s">
        <v>379</v>
      </c>
    </row>
    <row r="7" spans="1:10" x14ac:dyDescent="0.25">
      <c r="A7" s="35" t="s">
        <v>380</v>
      </c>
      <c r="B7" s="33" t="s">
        <v>366</v>
      </c>
      <c r="C7" s="31" t="s">
        <v>381</v>
      </c>
      <c r="D7" s="10"/>
    </row>
    <row r="8" spans="1:10" x14ac:dyDescent="0.25">
      <c r="A8" s="35" t="s">
        <v>382</v>
      </c>
      <c r="B8" s="33" t="s">
        <v>366</v>
      </c>
      <c r="C8" s="31"/>
      <c r="D8" s="10"/>
    </row>
    <row r="9" spans="1:10" ht="15.75" thickBot="1" x14ac:dyDescent="0.3">
      <c r="A9" s="36" t="s">
        <v>383</v>
      </c>
      <c r="B9" s="37" t="s">
        <v>366</v>
      </c>
      <c r="C9" s="38"/>
      <c r="D9" s="10"/>
    </row>
    <row r="10" spans="1:10" ht="15.75" thickBot="1" x14ac:dyDescent="0.3"/>
    <row r="11" spans="1:10" ht="15.75" thickBot="1" x14ac:dyDescent="0.3">
      <c r="A11" s="39" t="s">
        <v>384</v>
      </c>
      <c r="B11" s="40" t="s">
        <v>385</v>
      </c>
      <c r="C11" s="41" t="s">
        <v>361</v>
      </c>
    </row>
    <row r="12" spans="1:10" x14ac:dyDescent="0.25">
      <c r="A12" s="42" t="s">
        <v>386</v>
      </c>
      <c r="B12" s="43" t="s">
        <v>372</v>
      </c>
      <c r="C12" s="44"/>
      <c r="D12" s="45" t="s">
        <v>387</v>
      </c>
      <c r="H12" s="2" t="s">
        <v>388</v>
      </c>
    </row>
    <row r="13" spans="1:10" x14ac:dyDescent="0.25">
      <c r="A13" s="46" t="s">
        <v>389</v>
      </c>
      <c r="B13" s="30" t="s">
        <v>372</v>
      </c>
      <c r="C13" s="31"/>
      <c r="D13">
        <v>190</v>
      </c>
      <c r="F13" s="34" t="s">
        <v>376</v>
      </c>
      <c r="G13" s="2" t="s">
        <v>390</v>
      </c>
    </row>
    <row r="14" spans="1:10" x14ac:dyDescent="0.25">
      <c r="A14" s="47" t="s">
        <v>391</v>
      </c>
      <c r="B14" s="30" t="s">
        <v>372</v>
      </c>
      <c r="C14" s="48" t="s">
        <v>392</v>
      </c>
      <c r="D14">
        <v>182</v>
      </c>
      <c r="F14" s="49"/>
      <c r="G14" s="49"/>
      <c r="H14" s="49"/>
    </row>
    <row r="15" spans="1:10" x14ac:dyDescent="0.25">
      <c r="A15" s="46" t="s">
        <v>393</v>
      </c>
      <c r="B15" s="33" t="s">
        <v>366</v>
      </c>
      <c r="C15" s="31" t="s">
        <v>394</v>
      </c>
      <c r="D15">
        <v>195</v>
      </c>
      <c r="H15" s="2" t="s">
        <v>395</v>
      </c>
    </row>
    <row r="16" spans="1:10" x14ac:dyDescent="0.25">
      <c r="A16" s="46" t="s">
        <v>396</v>
      </c>
      <c r="B16" s="33" t="s">
        <v>366</v>
      </c>
      <c r="C16" s="31" t="s">
        <v>397</v>
      </c>
      <c r="D16" s="45" t="s">
        <v>2</v>
      </c>
      <c r="E16" s="50" t="s">
        <v>398</v>
      </c>
      <c r="H16" s="2" t="s">
        <v>399</v>
      </c>
    </row>
    <row r="17" spans="1:8" x14ac:dyDescent="0.25">
      <c r="A17" s="46" t="s">
        <v>400</v>
      </c>
      <c r="B17" s="33" t="s">
        <v>366</v>
      </c>
      <c r="C17" s="31" t="s">
        <v>401</v>
      </c>
      <c r="D17" s="2">
        <v>197</v>
      </c>
      <c r="F17" s="2" t="s">
        <v>376</v>
      </c>
    </row>
    <row r="18" spans="1:8" x14ac:dyDescent="0.25">
      <c r="A18" s="51" t="s">
        <v>402</v>
      </c>
      <c r="B18" s="52" t="s">
        <v>366</v>
      </c>
      <c r="C18" s="53" t="s">
        <v>403</v>
      </c>
      <c r="D18" s="7"/>
      <c r="E18" s="4"/>
    </row>
    <row r="19" spans="1:8" x14ac:dyDescent="0.25">
      <c r="A19" s="54" t="s">
        <v>404</v>
      </c>
      <c r="B19" s="55" t="s">
        <v>366</v>
      </c>
      <c r="C19" s="56"/>
      <c r="D19" s="10"/>
      <c r="H19" s="2" t="s">
        <v>368</v>
      </c>
    </row>
    <row r="20" spans="1:8" x14ac:dyDescent="0.25">
      <c r="A20" s="54" t="s">
        <v>380</v>
      </c>
      <c r="B20" s="33" t="s">
        <v>366</v>
      </c>
      <c r="C20" s="31" t="s">
        <v>405</v>
      </c>
      <c r="D20" s="10"/>
    </row>
    <row r="21" spans="1:8" x14ac:dyDescent="0.25">
      <c r="A21" s="54" t="s">
        <v>11</v>
      </c>
      <c r="B21" s="33" t="s">
        <v>366</v>
      </c>
      <c r="C21" s="31"/>
      <c r="D21" s="10"/>
    </row>
    <row r="22" spans="1:8" ht="42.6" customHeight="1" x14ac:dyDescent="0.25">
      <c r="A22" s="46" t="s">
        <v>406</v>
      </c>
      <c r="B22" s="33" t="s">
        <v>366</v>
      </c>
      <c r="C22" s="31" t="s">
        <v>400</v>
      </c>
      <c r="D22">
        <v>227</v>
      </c>
      <c r="G22" s="3" t="s">
        <v>407</v>
      </c>
    </row>
    <row r="23" spans="1:8" ht="52.5" thickBot="1" x14ac:dyDescent="0.3">
      <c r="A23" s="57" t="s">
        <v>408</v>
      </c>
      <c r="B23" s="37" t="s">
        <v>366</v>
      </c>
      <c r="C23" s="58" t="s">
        <v>409</v>
      </c>
      <c r="D23">
        <v>228</v>
      </c>
      <c r="E23" s="3" t="s">
        <v>410</v>
      </c>
      <c r="F23" s="3" t="s">
        <v>411</v>
      </c>
    </row>
    <row r="24" spans="1:8" ht="15.75" thickBot="1" x14ac:dyDescent="0.3">
      <c r="A24" s="59"/>
      <c r="B24" s="60"/>
      <c r="C24" s="61"/>
    </row>
    <row r="25" spans="1:8" ht="15.75" thickBot="1" x14ac:dyDescent="0.3">
      <c r="A25" s="39" t="s">
        <v>412</v>
      </c>
      <c r="B25" s="40" t="s">
        <v>385</v>
      </c>
      <c r="C25" s="41" t="s">
        <v>361</v>
      </c>
    </row>
    <row r="26" spans="1:8" ht="39" x14ac:dyDescent="0.25">
      <c r="A26" s="42" t="s">
        <v>386</v>
      </c>
      <c r="B26" s="43" t="s">
        <v>372</v>
      </c>
      <c r="C26" s="44"/>
      <c r="D26" s="45" t="s">
        <v>2</v>
      </c>
      <c r="E26" s="3" t="s">
        <v>413</v>
      </c>
      <c r="H26" s="2" t="s">
        <v>388</v>
      </c>
    </row>
    <row r="27" spans="1:8" ht="39.75" thickBot="1" x14ac:dyDescent="0.3">
      <c r="A27" s="57" t="s">
        <v>389</v>
      </c>
      <c r="B27" s="62" t="s">
        <v>372</v>
      </c>
      <c r="C27" s="38"/>
      <c r="D27" s="45" t="s">
        <v>2</v>
      </c>
      <c r="E27" s="3" t="s">
        <v>413</v>
      </c>
      <c r="G27" s="2" t="s">
        <v>414</v>
      </c>
    </row>
    <row r="28" spans="1:8" ht="15.75" thickBot="1" x14ac:dyDescent="0.3">
      <c r="A28" s="59"/>
      <c r="B28" s="63"/>
      <c r="C28" s="61"/>
      <c r="D28" s="45"/>
      <c r="E28" s="2"/>
    </row>
    <row r="29" spans="1:8" ht="15.75" thickBot="1" x14ac:dyDescent="0.3">
      <c r="A29" s="39" t="s">
        <v>404</v>
      </c>
      <c r="B29" s="40" t="s">
        <v>385</v>
      </c>
      <c r="C29" s="41" t="s">
        <v>361</v>
      </c>
    </row>
    <row r="30" spans="1:8" x14ac:dyDescent="0.25">
      <c r="A30" s="42" t="s">
        <v>386</v>
      </c>
      <c r="B30" s="43" t="s">
        <v>372</v>
      </c>
      <c r="C30" s="44"/>
      <c r="D30" s="15">
        <v>205</v>
      </c>
      <c r="E30" s="15" t="s">
        <v>415</v>
      </c>
    </row>
    <row r="31" spans="1:8" x14ac:dyDescent="0.25">
      <c r="A31" s="47" t="s">
        <v>416</v>
      </c>
      <c r="B31" s="64" t="s">
        <v>366</v>
      </c>
      <c r="C31" s="31"/>
      <c r="D31">
        <v>211</v>
      </c>
    </row>
    <row r="32" spans="1:8" x14ac:dyDescent="0.25">
      <c r="A32" s="46" t="s">
        <v>417</v>
      </c>
      <c r="B32" s="30" t="s">
        <v>372</v>
      </c>
      <c r="C32" s="31" t="s">
        <v>418</v>
      </c>
      <c r="D32">
        <v>214</v>
      </c>
      <c r="F32" s="2" t="s">
        <v>376</v>
      </c>
    </row>
    <row r="33" spans="1:9" ht="15.75" thickBot="1" x14ac:dyDescent="0.3">
      <c r="A33" s="65" t="s">
        <v>419</v>
      </c>
      <c r="B33" s="66" t="s">
        <v>366</v>
      </c>
      <c r="C33" s="67" t="s">
        <v>420</v>
      </c>
      <c r="D33" s="9">
        <v>210</v>
      </c>
      <c r="E33" s="9" t="s">
        <v>421</v>
      </c>
      <c r="F33" s="2"/>
      <c r="H33" s="2" t="s">
        <v>368</v>
      </c>
    </row>
    <row r="34" spans="1:9" x14ac:dyDescent="0.25">
      <c r="A34" s="68" t="s">
        <v>380</v>
      </c>
      <c r="B34" s="30" t="s">
        <v>372</v>
      </c>
      <c r="C34" s="31" t="s">
        <v>422</v>
      </c>
      <c r="D34" s="9"/>
      <c r="E34" s="9"/>
      <c r="H34" s="2" t="s">
        <v>0</v>
      </c>
      <c r="I34" t="s">
        <v>423</v>
      </c>
    </row>
    <row r="35" spans="1:9" x14ac:dyDescent="0.25">
      <c r="A35" s="47" t="s">
        <v>424</v>
      </c>
      <c r="B35" s="33" t="s">
        <v>366</v>
      </c>
      <c r="C35" s="31" t="s">
        <v>425</v>
      </c>
      <c r="D35">
        <v>494</v>
      </c>
      <c r="G35" s="2" t="s">
        <v>426</v>
      </c>
    </row>
    <row r="36" spans="1:9" ht="15.75" thickBot="1" x14ac:dyDescent="0.3">
      <c r="A36" s="69"/>
      <c r="B36" s="70"/>
      <c r="C36" s="70"/>
    </row>
    <row r="37" spans="1:9" x14ac:dyDescent="0.25">
      <c r="A37" s="18" t="s">
        <v>380</v>
      </c>
      <c r="B37" s="19" t="s">
        <v>385</v>
      </c>
      <c r="C37" s="20" t="s">
        <v>361</v>
      </c>
      <c r="D37" s="71" t="s">
        <v>427</v>
      </c>
      <c r="E37" s="2"/>
      <c r="F37" s="2"/>
      <c r="G37" s="2"/>
      <c r="H37" s="2"/>
    </row>
    <row r="38" spans="1:9" x14ac:dyDescent="0.25">
      <c r="A38" s="72" t="s">
        <v>386</v>
      </c>
      <c r="B38" s="30" t="s">
        <v>372</v>
      </c>
      <c r="C38" s="33"/>
      <c r="D38">
        <v>402</v>
      </c>
      <c r="F38" s="4"/>
      <c r="G38" s="4"/>
      <c r="H38" s="4"/>
    </row>
    <row r="39" spans="1:9" ht="26.25" x14ac:dyDescent="0.25">
      <c r="A39" s="72" t="s">
        <v>428</v>
      </c>
      <c r="B39" s="30" t="s">
        <v>372</v>
      </c>
      <c r="C39" s="33" t="s">
        <v>429</v>
      </c>
      <c r="D39" s="73"/>
      <c r="H39" s="3" t="s">
        <v>430</v>
      </c>
    </row>
    <row r="40" spans="1:9" x14ac:dyDescent="0.25">
      <c r="A40" s="74" t="s">
        <v>13</v>
      </c>
      <c r="B40" s="30" t="s">
        <v>372</v>
      </c>
      <c r="C40" s="33" t="s">
        <v>418</v>
      </c>
      <c r="D40">
        <v>420</v>
      </c>
      <c r="F40" s="2" t="s">
        <v>376</v>
      </c>
    </row>
    <row r="41" spans="1:9" x14ac:dyDescent="0.25">
      <c r="A41" s="75" t="s">
        <v>3</v>
      </c>
      <c r="B41" s="55" t="s">
        <v>366</v>
      </c>
      <c r="C41" s="55"/>
      <c r="D41" s="10"/>
    </row>
    <row r="42" spans="1:9" x14ac:dyDescent="0.25">
      <c r="A42" s="76" t="s">
        <v>431</v>
      </c>
      <c r="B42" s="55"/>
      <c r="C42" s="55"/>
      <c r="D42" s="9"/>
      <c r="F42" s="2" t="s">
        <v>376</v>
      </c>
      <c r="G42" s="2" t="s">
        <v>426</v>
      </c>
    </row>
    <row r="43" spans="1:9" x14ac:dyDescent="0.25">
      <c r="A43" s="76" t="s">
        <v>432</v>
      </c>
      <c r="B43" s="55"/>
      <c r="C43" s="55"/>
      <c r="D43" s="9"/>
      <c r="F43" s="2" t="s">
        <v>376</v>
      </c>
      <c r="G43" s="2" t="s">
        <v>433</v>
      </c>
    </row>
    <row r="44" spans="1:9" x14ac:dyDescent="0.25">
      <c r="A44" s="77" t="s">
        <v>434</v>
      </c>
      <c r="B44" s="33" t="s">
        <v>366</v>
      </c>
      <c r="C44" s="78" t="s">
        <v>435</v>
      </c>
      <c r="D44" s="45" t="s">
        <v>436</v>
      </c>
      <c r="E44" s="2" t="s">
        <v>437</v>
      </c>
    </row>
    <row r="45" spans="1:9" x14ac:dyDescent="0.25">
      <c r="A45" s="76" t="s">
        <v>431</v>
      </c>
      <c r="B45" s="33"/>
      <c r="C45" s="55"/>
      <c r="D45" s="45"/>
      <c r="E45" s="2"/>
      <c r="F45" s="2" t="s">
        <v>376</v>
      </c>
      <c r="G45" s="2" t="s">
        <v>426</v>
      </c>
    </row>
    <row r="46" spans="1:9" x14ac:dyDescent="0.25">
      <c r="A46" s="76" t="s">
        <v>432</v>
      </c>
      <c r="B46" s="33"/>
      <c r="C46" s="55"/>
      <c r="D46" s="45"/>
      <c r="E46" s="2"/>
      <c r="F46" s="2" t="s">
        <v>376</v>
      </c>
      <c r="G46" s="2" t="s">
        <v>433</v>
      </c>
    </row>
    <row r="47" spans="1:9" x14ac:dyDescent="0.25">
      <c r="A47" s="75" t="s">
        <v>12</v>
      </c>
      <c r="B47" s="33" t="s">
        <v>366</v>
      </c>
      <c r="C47" s="33"/>
      <c r="D47" s="10"/>
    </row>
    <row r="48" spans="1:9" x14ac:dyDescent="0.25">
      <c r="A48" s="76" t="s">
        <v>431</v>
      </c>
      <c r="B48" s="55"/>
      <c r="C48" s="55"/>
      <c r="D48" s="9"/>
      <c r="F48" s="2" t="s">
        <v>376</v>
      </c>
      <c r="G48" s="2" t="s">
        <v>426</v>
      </c>
    </row>
    <row r="49" spans="1:8" x14ac:dyDescent="0.25">
      <c r="A49" s="76" t="s">
        <v>432</v>
      </c>
      <c r="B49" s="55"/>
      <c r="C49" s="55"/>
      <c r="D49" s="9"/>
      <c r="F49" s="2" t="s">
        <v>376</v>
      </c>
    </row>
    <row r="50" spans="1:8" ht="26.25" x14ac:dyDescent="0.25">
      <c r="A50" s="79" t="s">
        <v>438</v>
      </c>
      <c r="B50" s="80" t="s">
        <v>372</v>
      </c>
      <c r="C50" s="81"/>
      <c r="D50" s="4"/>
      <c r="H50" s="3" t="s">
        <v>439</v>
      </c>
    </row>
    <row r="51" spans="1:8" x14ac:dyDescent="0.25">
      <c r="A51" s="74" t="s">
        <v>440</v>
      </c>
      <c r="B51" s="33" t="s">
        <v>366</v>
      </c>
      <c r="C51" s="33" t="s">
        <v>441</v>
      </c>
    </row>
    <row r="52" spans="1:8" x14ac:dyDescent="0.25">
      <c r="A52" s="74" t="s">
        <v>442</v>
      </c>
      <c r="B52" s="33"/>
      <c r="C52" s="33" t="s">
        <v>443</v>
      </c>
    </row>
    <row r="53" spans="1:8" x14ac:dyDescent="0.25">
      <c r="A53" s="74" t="s">
        <v>444</v>
      </c>
      <c r="B53" s="33"/>
      <c r="C53" s="33" t="s">
        <v>441</v>
      </c>
    </row>
    <row r="54" spans="1:8" x14ac:dyDescent="0.25">
      <c r="A54" s="74" t="s">
        <v>445</v>
      </c>
      <c r="B54" s="33"/>
      <c r="C54" s="33" t="s">
        <v>441</v>
      </c>
    </row>
    <row r="55" spans="1:8" x14ac:dyDescent="0.25">
      <c r="A55" s="82"/>
      <c r="B55" s="70"/>
      <c r="C55" s="70"/>
    </row>
    <row r="56" spans="1:8" x14ac:dyDescent="0.25">
      <c r="A56" s="82"/>
      <c r="B56" s="70"/>
      <c r="C56" s="70"/>
    </row>
    <row r="57" spans="1:8" ht="15.75" thickBot="1" x14ac:dyDescent="0.3"/>
    <row r="58" spans="1:8" ht="30.75" thickBot="1" x14ac:dyDescent="0.3">
      <c r="A58" s="39" t="s">
        <v>3</v>
      </c>
      <c r="B58" s="40" t="s">
        <v>385</v>
      </c>
      <c r="C58" s="41" t="s">
        <v>361</v>
      </c>
      <c r="E58" s="83" t="s">
        <v>446</v>
      </c>
      <c r="F58" s="8" t="s">
        <v>447</v>
      </c>
    </row>
    <row r="59" spans="1:8" x14ac:dyDescent="0.25">
      <c r="A59" s="42" t="s">
        <v>448</v>
      </c>
      <c r="B59" s="84" t="s">
        <v>366</v>
      </c>
      <c r="C59" s="44" t="s">
        <v>449</v>
      </c>
      <c r="D59">
        <v>322</v>
      </c>
      <c r="H59" s="2" t="s">
        <v>368</v>
      </c>
    </row>
    <row r="60" spans="1:8" x14ac:dyDescent="0.25">
      <c r="A60" s="46" t="s">
        <v>450</v>
      </c>
      <c r="B60" s="84" t="s">
        <v>366</v>
      </c>
      <c r="C60" s="44" t="s">
        <v>449</v>
      </c>
      <c r="D60">
        <v>328</v>
      </c>
    </row>
    <row r="61" spans="1:8" x14ac:dyDescent="0.25">
      <c r="A61" s="85" t="s">
        <v>451</v>
      </c>
      <c r="B61" s="86" t="s">
        <v>366</v>
      </c>
      <c r="C61" s="87" t="s">
        <v>449</v>
      </c>
      <c r="E61" t="s">
        <v>452</v>
      </c>
    </row>
    <row r="62" spans="1:8" ht="15.75" thickBot="1" x14ac:dyDescent="0.3">
      <c r="A62" s="57" t="s">
        <v>5</v>
      </c>
      <c r="B62" s="88" t="s">
        <v>366</v>
      </c>
      <c r="C62" s="38" t="s">
        <v>449</v>
      </c>
    </row>
    <row r="63" spans="1:8" ht="15.75" thickBot="1" x14ac:dyDescent="0.3">
      <c r="A63" s="89" t="s">
        <v>453</v>
      </c>
      <c r="B63" s="90" t="s">
        <v>366</v>
      </c>
      <c r="C63" s="91"/>
      <c r="E63" t="s">
        <v>454</v>
      </c>
      <c r="G63" t="s">
        <v>455</v>
      </c>
    </row>
    <row r="64" spans="1:8" ht="15.75" thickBot="1" x14ac:dyDescent="0.3">
      <c r="A64" s="92"/>
      <c r="B64" s="88"/>
      <c r="C64" s="61"/>
    </row>
    <row r="65" spans="1:8" ht="35.25" thickBot="1" x14ac:dyDescent="0.3">
      <c r="A65" s="39" t="s">
        <v>453</v>
      </c>
      <c r="B65" s="40" t="s">
        <v>385</v>
      </c>
      <c r="C65" s="41" t="s">
        <v>361</v>
      </c>
      <c r="E65" s="93" t="s">
        <v>456</v>
      </c>
    </row>
    <row r="66" spans="1:8" x14ac:dyDescent="0.25">
      <c r="A66" s="42" t="s">
        <v>6</v>
      </c>
      <c r="B66" s="43" t="s">
        <v>372</v>
      </c>
      <c r="C66" s="94" t="s">
        <v>457</v>
      </c>
      <c r="H66" s="2" t="s">
        <v>458</v>
      </c>
    </row>
    <row r="67" spans="1:8" x14ac:dyDescent="0.25">
      <c r="A67" s="46" t="s">
        <v>459</v>
      </c>
      <c r="B67" s="43" t="s">
        <v>372</v>
      </c>
      <c r="C67" s="44" t="s">
        <v>449</v>
      </c>
    </row>
    <row r="68" spans="1:8" x14ac:dyDescent="0.25">
      <c r="A68" s="95" t="s">
        <v>431</v>
      </c>
      <c r="B68" s="55"/>
      <c r="C68" s="55"/>
      <c r="D68" s="9"/>
      <c r="F68" s="2" t="s">
        <v>376</v>
      </c>
      <c r="G68" s="2" t="s">
        <v>426</v>
      </c>
    </row>
    <row r="69" spans="1:8" x14ac:dyDescent="0.25">
      <c r="A69" s="95" t="s">
        <v>432</v>
      </c>
      <c r="B69" s="55"/>
      <c r="C69" s="55"/>
      <c r="D69" s="9"/>
      <c r="F69" s="2" t="s">
        <v>376</v>
      </c>
    </row>
    <row r="70" spans="1:8" x14ac:dyDescent="0.25">
      <c r="A70" s="46" t="s">
        <v>460</v>
      </c>
      <c r="B70" s="43" t="s">
        <v>372</v>
      </c>
      <c r="C70" s="44"/>
      <c r="F70" s="2" t="s">
        <v>461</v>
      </c>
    </row>
    <row r="71" spans="1:8" ht="15.75" thickBot="1" x14ac:dyDescent="0.3"/>
    <row r="72" spans="1:8" ht="15.75" thickBot="1" x14ac:dyDescent="0.3">
      <c r="A72" s="39" t="s">
        <v>13</v>
      </c>
      <c r="B72" s="40" t="s">
        <v>385</v>
      </c>
      <c r="C72" s="41" t="s">
        <v>361</v>
      </c>
      <c r="E72" s="96" t="s">
        <v>462</v>
      </c>
      <c r="F72" s="97"/>
    </row>
    <row r="73" spans="1:8" ht="39" x14ac:dyDescent="0.25">
      <c r="A73" s="42" t="s">
        <v>448</v>
      </c>
      <c r="B73" s="84" t="s">
        <v>366</v>
      </c>
      <c r="C73" s="44" t="s">
        <v>418</v>
      </c>
      <c r="D73">
        <v>420</v>
      </c>
      <c r="E73" s="3" t="s">
        <v>463</v>
      </c>
      <c r="F73" s="2" t="s">
        <v>376</v>
      </c>
    </row>
    <row r="74" spans="1:8" ht="39" x14ac:dyDescent="0.25">
      <c r="A74" s="46" t="s">
        <v>450</v>
      </c>
      <c r="B74" s="84" t="s">
        <v>366</v>
      </c>
      <c r="C74" s="31" t="s">
        <v>418</v>
      </c>
      <c r="D74">
        <v>420</v>
      </c>
      <c r="E74" s="3" t="s">
        <v>463</v>
      </c>
      <c r="F74" s="2" t="s">
        <v>376</v>
      </c>
    </row>
    <row r="75" spans="1:8" ht="39" x14ac:dyDescent="0.25">
      <c r="A75" s="46" t="s">
        <v>451</v>
      </c>
      <c r="B75" s="84" t="s">
        <v>366</v>
      </c>
      <c r="C75" s="31" t="s">
        <v>418</v>
      </c>
      <c r="D75">
        <v>420</v>
      </c>
      <c r="E75" s="3" t="s">
        <v>463</v>
      </c>
      <c r="F75" s="2" t="s">
        <v>376</v>
      </c>
    </row>
    <row r="76" spans="1:8" ht="39.75" thickBot="1" x14ac:dyDescent="0.3">
      <c r="A76" s="57" t="s">
        <v>5</v>
      </c>
      <c r="B76" s="88" t="s">
        <v>366</v>
      </c>
      <c r="C76" s="38" t="s">
        <v>418</v>
      </c>
      <c r="D76">
        <v>420</v>
      </c>
      <c r="E76" s="3" t="s">
        <v>463</v>
      </c>
      <c r="F76" s="2" t="s">
        <v>376</v>
      </c>
    </row>
    <row r="77" spans="1:8" ht="15.75" thickBot="1" x14ac:dyDescent="0.3"/>
    <row r="78" spans="1:8" ht="15.75" thickBot="1" x14ac:dyDescent="0.3">
      <c r="A78" s="98" t="s">
        <v>438</v>
      </c>
      <c r="B78" s="99" t="s">
        <v>385</v>
      </c>
      <c r="C78" s="100" t="s">
        <v>361</v>
      </c>
    </row>
    <row r="79" spans="1:8" x14ac:dyDescent="0.25">
      <c r="A79" s="101" t="s">
        <v>4</v>
      </c>
      <c r="B79" s="102" t="s">
        <v>366</v>
      </c>
      <c r="C79" s="103" t="s">
        <v>464</v>
      </c>
      <c r="E79" s="9"/>
      <c r="F79" s="2" t="s">
        <v>465</v>
      </c>
    </row>
    <row r="80" spans="1:8" ht="51.75" x14ac:dyDescent="0.25">
      <c r="A80" s="104" t="s">
        <v>466</v>
      </c>
      <c r="B80" s="105" t="s">
        <v>372</v>
      </c>
      <c r="C80" s="106" t="s">
        <v>467</v>
      </c>
      <c r="F80" s="3" t="s">
        <v>468</v>
      </c>
      <c r="H80" s="2" t="s">
        <v>368</v>
      </c>
    </row>
    <row r="81" spans="1:8" ht="52.5" thickBot="1" x14ac:dyDescent="0.3">
      <c r="A81" s="107" t="s">
        <v>469</v>
      </c>
      <c r="B81" s="108" t="s">
        <v>372</v>
      </c>
      <c r="C81" s="67" t="s">
        <v>470</v>
      </c>
      <c r="F81" s="3" t="s">
        <v>471</v>
      </c>
    </row>
    <row r="82" spans="1:8" ht="15.75" thickBot="1" x14ac:dyDescent="0.3"/>
    <row r="83" spans="1:8" ht="15.75" thickBot="1" x14ac:dyDescent="0.3">
      <c r="A83" s="39" t="s">
        <v>12</v>
      </c>
      <c r="B83" s="40" t="s">
        <v>385</v>
      </c>
      <c r="C83" s="41" t="s">
        <v>361</v>
      </c>
      <c r="E83" s="22" t="s">
        <v>472</v>
      </c>
    </row>
    <row r="84" spans="1:8" x14ac:dyDescent="0.25">
      <c r="A84" s="109" t="s">
        <v>473</v>
      </c>
      <c r="B84" s="43" t="s">
        <v>372</v>
      </c>
      <c r="C84" s="44"/>
      <c r="E84" t="s">
        <v>542</v>
      </c>
    </row>
    <row r="85" spans="1:8" ht="15.75" thickBot="1" x14ac:dyDescent="0.3">
      <c r="A85" s="110" t="s">
        <v>474</v>
      </c>
      <c r="B85" s="63" t="s">
        <v>372</v>
      </c>
      <c r="C85" s="38" t="s">
        <v>475</v>
      </c>
      <c r="D85">
        <v>342</v>
      </c>
      <c r="E85" t="s">
        <v>476</v>
      </c>
      <c r="H85" s="2" t="s">
        <v>477</v>
      </c>
    </row>
    <row r="86" spans="1:8" x14ac:dyDescent="0.25">
      <c r="A86" s="111" t="s">
        <v>478</v>
      </c>
      <c r="B86" s="43" t="s">
        <v>372</v>
      </c>
      <c r="C86" s="31"/>
      <c r="D86">
        <v>343</v>
      </c>
    </row>
    <row r="87" spans="1:8" x14ac:dyDescent="0.25">
      <c r="A87" s="76" t="s">
        <v>431</v>
      </c>
      <c r="B87" s="55"/>
      <c r="C87" s="55"/>
      <c r="D87" s="9"/>
      <c r="F87" s="2" t="s">
        <v>376</v>
      </c>
      <c r="G87" s="2" t="s">
        <v>426</v>
      </c>
    </row>
    <row r="88" spans="1:8" x14ac:dyDescent="0.25">
      <c r="A88" s="76" t="s">
        <v>432</v>
      </c>
      <c r="B88" s="55"/>
      <c r="C88" s="55"/>
      <c r="D88" s="9"/>
      <c r="F88" s="2" t="s">
        <v>376</v>
      </c>
      <c r="G88" s="2" t="s">
        <v>433</v>
      </c>
    </row>
    <row r="89" spans="1:8" x14ac:dyDescent="0.25">
      <c r="A89" s="112"/>
      <c r="B89" s="113"/>
      <c r="C89" s="70"/>
    </row>
    <row r="90" spans="1:8" x14ac:dyDescent="0.25">
      <c r="A90" s="114" t="s">
        <v>8</v>
      </c>
      <c r="B90" s="97"/>
      <c r="C90" s="97" t="s">
        <v>479</v>
      </c>
      <c r="E90" t="s">
        <v>480</v>
      </c>
    </row>
    <row r="91" spans="1:8" x14ac:dyDescent="0.25">
      <c r="A91" s="114" t="s">
        <v>481</v>
      </c>
      <c r="B91" s="97"/>
      <c r="C91" s="115" t="s">
        <v>482</v>
      </c>
      <c r="E91" s="2" t="s">
        <v>480</v>
      </c>
    </row>
    <row r="92" spans="1:8" x14ac:dyDescent="0.25">
      <c r="A92" s="114" t="s">
        <v>483</v>
      </c>
      <c r="B92" s="97"/>
      <c r="C92" s="115" t="s">
        <v>484</v>
      </c>
      <c r="E92" s="2" t="s">
        <v>480</v>
      </c>
    </row>
    <row r="93" spans="1:8" ht="15.75" thickBot="1" x14ac:dyDescent="0.3">
      <c r="A93" s="116"/>
    </row>
    <row r="94" spans="1:8" ht="15.75" thickBot="1" x14ac:dyDescent="0.3">
      <c r="A94" s="18" t="s">
        <v>11</v>
      </c>
      <c r="B94" s="40" t="s">
        <v>385</v>
      </c>
      <c r="C94" s="20" t="s">
        <v>361</v>
      </c>
    </row>
    <row r="95" spans="1:8" x14ac:dyDescent="0.25">
      <c r="A95" s="117" t="s">
        <v>485</v>
      </c>
      <c r="B95" s="118" t="s">
        <v>372</v>
      </c>
      <c r="C95" s="27" t="s">
        <v>486</v>
      </c>
      <c r="D95">
        <v>145</v>
      </c>
      <c r="F95" s="2" t="s">
        <v>376</v>
      </c>
      <c r="G95" s="2" t="s">
        <v>433</v>
      </c>
    </row>
    <row r="96" spans="1:8" x14ac:dyDescent="0.25">
      <c r="A96" s="47" t="s">
        <v>487</v>
      </c>
      <c r="B96" s="119" t="s">
        <v>366</v>
      </c>
      <c r="C96" s="31" t="s">
        <v>488</v>
      </c>
      <c r="D96">
        <v>148</v>
      </c>
      <c r="F96" s="2" t="s">
        <v>489</v>
      </c>
      <c r="G96" s="2" t="s">
        <v>490</v>
      </c>
    </row>
    <row r="97" spans="1:10" x14ac:dyDescent="0.25">
      <c r="A97" s="46" t="s">
        <v>491</v>
      </c>
      <c r="B97" s="119" t="s">
        <v>366</v>
      </c>
      <c r="C97" s="31" t="s">
        <v>492</v>
      </c>
      <c r="D97">
        <v>144</v>
      </c>
      <c r="E97" s="2" t="s">
        <v>493</v>
      </c>
      <c r="H97" s="2" t="s">
        <v>494</v>
      </c>
    </row>
    <row r="98" spans="1:10" x14ac:dyDescent="0.25">
      <c r="A98" s="46" t="s">
        <v>495</v>
      </c>
      <c r="B98" s="119" t="s">
        <v>366</v>
      </c>
      <c r="C98" s="31" t="s">
        <v>496</v>
      </c>
      <c r="D98">
        <v>143</v>
      </c>
      <c r="H98" s="2" t="s">
        <v>494</v>
      </c>
    </row>
    <row r="99" spans="1:10" x14ac:dyDescent="0.25">
      <c r="A99" s="47" t="s">
        <v>497</v>
      </c>
      <c r="B99" s="119" t="s">
        <v>366</v>
      </c>
      <c r="C99" s="31" t="s">
        <v>498</v>
      </c>
      <c r="D99">
        <v>142</v>
      </c>
      <c r="E99" t="s">
        <v>499</v>
      </c>
      <c r="H99" s="2" t="s">
        <v>494</v>
      </c>
    </row>
    <row r="100" spans="1:10" ht="15.75" thickBot="1" x14ac:dyDescent="0.3">
      <c r="A100" s="57" t="s">
        <v>500</v>
      </c>
      <c r="B100" s="120" t="s">
        <v>366</v>
      </c>
      <c r="C100" s="38" t="s">
        <v>501</v>
      </c>
      <c r="D100">
        <v>149</v>
      </c>
      <c r="H100" s="2" t="s">
        <v>494</v>
      </c>
    </row>
    <row r="102" spans="1:10" ht="15.75" thickBot="1" x14ac:dyDescent="0.3"/>
    <row r="103" spans="1:10" ht="30.75" thickBot="1" x14ac:dyDescent="0.3">
      <c r="A103" s="18" t="s">
        <v>502</v>
      </c>
      <c r="B103" s="40" t="s">
        <v>385</v>
      </c>
      <c r="C103" s="20" t="s">
        <v>361</v>
      </c>
      <c r="E103" s="121" t="s">
        <v>503</v>
      </c>
      <c r="F103" s="8"/>
    </row>
    <row r="104" spans="1:10" ht="26.25" x14ac:dyDescent="0.25">
      <c r="A104" s="117" t="s">
        <v>485</v>
      </c>
      <c r="B104" s="118" t="s">
        <v>372</v>
      </c>
      <c r="C104" s="27" t="s">
        <v>504</v>
      </c>
      <c r="D104" s="2">
        <v>97</v>
      </c>
      <c r="E104" s="3" t="s">
        <v>505</v>
      </c>
      <c r="H104" s="2" t="s">
        <v>506</v>
      </c>
    </row>
    <row r="105" spans="1:10" ht="46.15" customHeight="1" x14ac:dyDescent="0.25">
      <c r="A105" s="46" t="s">
        <v>507</v>
      </c>
      <c r="B105" s="119" t="s">
        <v>366</v>
      </c>
      <c r="C105" s="31" t="s">
        <v>508</v>
      </c>
      <c r="D105">
        <v>103</v>
      </c>
      <c r="E105" s="3" t="s">
        <v>509</v>
      </c>
      <c r="F105" s="3" t="s">
        <v>510</v>
      </c>
      <c r="H105" s="3" t="s">
        <v>511</v>
      </c>
    </row>
    <row r="106" spans="1:10" ht="26.25" x14ac:dyDescent="0.25">
      <c r="A106" s="46" t="s">
        <v>460</v>
      </c>
      <c r="B106" s="119" t="s">
        <v>366</v>
      </c>
      <c r="C106" s="31" t="s">
        <v>512</v>
      </c>
      <c r="D106">
        <v>98</v>
      </c>
      <c r="E106" s="1"/>
      <c r="F106" s="3" t="s">
        <v>510</v>
      </c>
      <c r="H106" s="2" t="s">
        <v>513</v>
      </c>
    </row>
    <row r="107" spans="1:10" ht="30" x14ac:dyDescent="0.25">
      <c r="A107" s="46" t="s">
        <v>514</v>
      </c>
      <c r="B107" s="119" t="s">
        <v>366</v>
      </c>
      <c r="C107" s="122" t="s">
        <v>515</v>
      </c>
      <c r="D107" s="2">
        <v>99</v>
      </c>
      <c r="E107" s="3" t="s">
        <v>516</v>
      </c>
      <c r="H107" s="2" t="s">
        <v>494</v>
      </c>
    </row>
    <row r="108" spans="1:10" ht="26.25" x14ac:dyDescent="0.25">
      <c r="A108" s="85" t="s">
        <v>517</v>
      </c>
      <c r="B108" s="123" t="s">
        <v>366</v>
      </c>
      <c r="C108" s="31" t="s">
        <v>518</v>
      </c>
      <c r="D108" s="2">
        <v>7</v>
      </c>
      <c r="E108" s="124" t="s">
        <v>519</v>
      </c>
      <c r="H108" s="2" t="s">
        <v>494</v>
      </c>
    </row>
    <row r="109" spans="1:10" ht="26.25" x14ac:dyDescent="0.25">
      <c r="A109" s="85" t="s">
        <v>500</v>
      </c>
      <c r="B109" s="123" t="s">
        <v>366</v>
      </c>
      <c r="C109" s="31" t="s">
        <v>496</v>
      </c>
      <c r="E109" s="125" t="s">
        <v>520</v>
      </c>
      <c r="J109" s="2" t="s">
        <v>521</v>
      </c>
    </row>
    <row r="110" spans="1:10" x14ac:dyDescent="0.25">
      <c r="A110" s="126" t="s">
        <v>522</v>
      </c>
      <c r="B110" s="127" t="s">
        <v>366</v>
      </c>
      <c r="C110" s="128" t="s">
        <v>523</v>
      </c>
      <c r="D110">
        <v>100</v>
      </c>
      <c r="E110" s="1"/>
      <c r="H110" s="2" t="s">
        <v>0</v>
      </c>
    </row>
    <row r="111" spans="1:10" ht="15.75" thickBot="1" x14ac:dyDescent="0.3">
      <c r="A111" s="129" t="s">
        <v>524</v>
      </c>
      <c r="B111" s="130" t="s">
        <v>525</v>
      </c>
      <c r="C111" s="131" t="s">
        <v>526</v>
      </c>
      <c r="E111" s="1"/>
      <c r="H111" s="2" t="s">
        <v>494</v>
      </c>
    </row>
    <row r="112" spans="1:10" ht="15.75" thickBot="1" x14ac:dyDescent="0.3"/>
    <row r="113" spans="1:6" ht="15.75" thickBot="1" x14ac:dyDescent="0.3">
      <c r="A113" s="39" t="s">
        <v>440</v>
      </c>
      <c r="B113" s="40" t="s">
        <v>385</v>
      </c>
      <c r="C113" s="41" t="s">
        <v>361</v>
      </c>
      <c r="E113" s="22" t="s">
        <v>480</v>
      </c>
    </row>
    <row r="114" spans="1:6" x14ac:dyDescent="0.25">
      <c r="A114" s="132" t="s">
        <v>527</v>
      </c>
      <c r="B114" s="43" t="s">
        <v>372</v>
      </c>
      <c r="C114" s="44"/>
      <c r="D114">
        <v>62</v>
      </c>
    </row>
    <row r="115" spans="1:6" x14ac:dyDescent="0.25">
      <c r="A115" s="133" t="s">
        <v>528</v>
      </c>
      <c r="B115" s="30" t="s">
        <v>372</v>
      </c>
      <c r="C115" s="31" t="s">
        <v>418</v>
      </c>
      <c r="D115">
        <v>63</v>
      </c>
    </row>
    <row r="116" spans="1:6" x14ac:dyDescent="0.25">
      <c r="A116" s="134" t="s">
        <v>529</v>
      </c>
      <c r="B116" s="78" t="s">
        <v>366</v>
      </c>
      <c r="C116" s="135"/>
      <c r="D116" s="15" t="s">
        <v>530</v>
      </c>
      <c r="E116" s="15"/>
      <c r="F116" s="136" t="s">
        <v>531</v>
      </c>
    </row>
    <row r="117" spans="1:6" x14ac:dyDescent="0.25">
      <c r="A117" s="133" t="s">
        <v>532</v>
      </c>
      <c r="B117" s="30" t="s">
        <v>372</v>
      </c>
      <c r="C117" s="31"/>
      <c r="D117">
        <v>65</v>
      </c>
    </row>
    <row r="118" spans="1:6" x14ac:dyDescent="0.25">
      <c r="A118" s="133" t="s">
        <v>533</v>
      </c>
      <c r="B118" s="33" t="s">
        <v>366</v>
      </c>
      <c r="C118" s="31"/>
      <c r="D118">
        <v>62</v>
      </c>
    </row>
    <row r="119" spans="1:6" x14ac:dyDescent="0.25">
      <c r="A119" s="47" t="s">
        <v>534</v>
      </c>
      <c r="B119" s="30" t="s">
        <v>372</v>
      </c>
      <c r="C119" s="31" t="s">
        <v>429</v>
      </c>
      <c r="D119">
        <v>66</v>
      </c>
    </row>
    <row r="120" spans="1:6" ht="15.75" thickBot="1" x14ac:dyDescent="0.3">
      <c r="A120" s="137" t="s">
        <v>535</v>
      </c>
      <c r="B120" s="138" t="s">
        <v>366</v>
      </c>
      <c r="C120" s="91" t="s">
        <v>441</v>
      </c>
      <c r="D120" s="15" t="s">
        <v>536</v>
      </c>
      <c r="E120" s="15"/>
    </row>
    <row r="121" spans="1:6" ht="15.75" thickBot="1" x14ac:dyDescent="0.3"/>
    <row r="122" spans="1:6" ht="15.75" thickBot="1" x14ac:dyDescent="0.3">
      <c r="A122" s="39" t="s">
        <v>537</v>
      </c>
      <c r="B122" s="40" t="s">
        <v>538</v>
      </c>
      <c r="C122" s="41" t="s">
        <v>361</v>
      </c>
      <c r="E122" s="22" t="s">
        <v>480</v>
      </c>
    </row>
    <row r="123" spans="1:6" x14ac:dyDescent="0.25">
      <c r="A123" s="132" t="s">
        <v>4</v>
      </c>
      <c r="B123" s="43" t="s">
        <v>372</v>
      </c>
      <c r="C123" s="44"/>
      <c r="D123" s="2" t="s">
        <v>2</v>
      </c>
    </row>
    <row r="124" spans="1:6" x14ac:dyDescent="0.25">
      <c r="A124" s="134" t="s">
        <v>529</v>
      </c>
      <c r="B124" s="139" t="s">
        <v>372</v>
      </c>
      <c r="C124" s="135" t="s">
        <v>418</v>
      </c>
      <c r="D124" s="15">
        <v>60</v>
      </c>
    </row>
    <row r="125" spans="1:6" ht="15.75" thickBot="1" x14ac:dyDescent="0.3"/>
    <row r="126" spans="1:6" ht="15.75" thickBot="1" x14ac:dyDescent="0.3">
      <c r="A126" s="39" t="s">
        <v>402</v>
      </c>
      <c r="B126" s="40" t="s">
        <v>538</v>
      </c>
      <c r="C126" s="41" t="s">
        <v>361</v>
      </c>
    </row>
    <row r="127" spans="1:6" x14ac:dyDescent="0.25">
      <c r="A127" s="132" t="s">
        <v>485</v>
      </c>
      <c r="B127" s="43" t="s">
        <v>372</v>
      </c>
      <c r="C127" s="44"/>
    </row>
    <row r="128" spans="1:6" x14ac:dyDescent="0.25">
      <c r="A128" s="133" t="s">
        <v>539</v>
      </c>
      <c r="B128" s="30" t="s">
        <v>372</v>
      </c>
      <c r="C128" s="48" t="s">
        <v>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W19"/>
  <sheetViews>
    <sheetView topLeftCell="A9" workbookViewId="0">
      <selection activeCell="E9" sqref="E9"/>
    </sheetView>
  </sheetViews>
  <sheetFormatPr defaultRowHeight="15" x14ac:dyDescent="0.25"/>
  <cols>
    <col min="1" max="1" width="17" customWidth="1"/>
    <col min="3" max="3" width="13.28515625" customWidth="1"/>
    <col min="5" max="5" width="11.140625" bestFit="1" customWidth="1"/>
    <col min="6" max="6" width="10.140625" bestFit="1" customWidth="1"/>
    <col min="7" max="7" width="12.42578125" customWidth="1"/>
    <col min="8" max="8" width="11.140625" bestFit="1" customWidth="1"/>
    <col min="10" max="10" width="10.140625" bestFit="1" customWidth="1"/>
  </cols>
  <sheetData>
    <row r="2" spans="1:23" x14ac:dyDescent="0.25">
      <c r="A2" t="s">
        <v>562</v>
      </c>
      <c r="B2" t="s">
        <v>559</v>
      </c>
      <c r="N2">
        <v>2017</v>
      </c>
    </row>
    <row r="3" spans="1:23" ht="30" x14ac:dyDescent="0.25">
      <c r="A3" t="s">
        <v>563</v>
      </c>
      <c r="B3" t="s">
        <v>560</v>
      </c>
      <c r="O3" s="11" t="s">
        <v>568</v>
      </c>
      <c r="P3" s="11" t="s">
        <v>569</v>
      </c>
      <c r="U3" s="13">
        <v>0.1</v>
      </c>
      <c r="V3" s="11" t="s">
        <v>579</v>
      </c>
      <c r="W3" s="11" t="s">
        <v>580</v>
      </c>
    </row>
    <row r="4" spans="1:23" ht="45" x14ac:dyDescent="0.25">
      <c r="A4" t="s">
        <v>564</v>
      </c>
      <c r="B4" t="s">
        <v>561</v>
      </c>
      <c r="N4" s="13">
        <v>0.15</v>
      </c>
      <c r="O4" s="11" t="s">
        <v>570</v>
      </c>
      <c r="P4" s="11" t="s">
        <v>571</v>
      </c>
      <c r="U4" s="13">
        <v>0.15</v>
      </c>
      <c r="V4" s="11" t="s">
        <v>581</v>
      </c>
      <c r="W4" s="11" t="s">
        <v>582</v>
      </c>
    </row>
    <row r="5" spans="1:23" ht="45" x14ac:dyDescent="0.25">
      <c r="N5" s="13">
        <v>0.25</v>
      </c>
      <c r="O5" s="11" t="s">
        <v>572</v>
      </c>
      <c r="P5" s="11" t="s">
        <v>573</v>
      </c>
      <c r="U5" s="13">
        <v>0.25</v>
      </c>
      <c r="V5" s="11" t="s">
        <v>583</v>
      </c>
      <c r="W5" s="11" t="s">
        <v>584</v>
      </c>
    </row>
    <row r="6" spans="1:23" ht="45" x14ac:dyDescent="0.25">
      <c r="N6" s="13">
        <v>0.28000000000000003</v>
      </c>
      <c r="O6" s="11" t="s">
        <v>574</v>
      </c>
      <c r="P6" s="11" t="s">
        <v>575</v>
      </c>
      <c r="U6" s="13">
        <v>0.28000000000000003</v>
      </c>
      <c r="V6" s="11" t="s">
        <v>585</v>
      </c>
      <c r="W6" s="11" t="s">
        <v>586</v>
      </c>
    </row>
    <row r="7" spans="1:23" ht="45" x14ac:dyDescent="0.25">
      <c r="N7" s="13">
        <v>0.33</v>
      </c>
      <c r="O7" s="11" t="s">
        <v>576</v>
      </c>
      <c r="P7" s="11" t="s">
        <v>577</v>
      </c>
      <c r="U7" s="13">
        <v>0.33</v>
      </c>
      <c r="V7" s="11" t="s">
        <v>587</v>
      </c>
      <c r="W7" s="11" t="s">
        <v>588</v>
      </c>
    </row>
    <row r="8" spans="1:23" ht="45" x14ac:dyDescent="0.25">
      <c r="N8" s="13">
        <v>0.35</v>
      </c>
      <c r="O8" s="11" t="s">
        <v>578</v>
      </c>
      <c r="U8" s="13">
        <v>0.35</v>
      </c>
      <c r="V8" s="11" t="s">
        <v>589</v>
      </c>
      <c r="W8" s="11" t="s">
        <v>590</v>
      </c>
    </row>
    <row r="9" spans="1:23" ht="45" x14ac:dyDescent="0.25">
      <c r="C9" s="140" t="s">
        <v>597</v>
      </c>
      <c r="D9">
        <v>200000</v>
      </c>
      <c r="U9" s="146">
        <v>0.39600000000000002</v>
      </c>
      <c r="V9" s="11" t="s">
        <v>591</v>
      </c>
      <c r="W9" s="11" t="s">
        <v>592</v>
      </c>
    </row>
    <row r="10" spans="1:23" x14ac:dyDescent="0.25">
      <c r="C10" s="140" t="s">
        <v>598</v>
      </c>
      <c r="D10">
        <v>6300</v>
      </c>
    </row>
    <row r="11" spans="1:23" ht="30" x14ac:dyDescent="0.25">
      <c r="C11" s="140" t="s">
        <v>599</v>
      </c>
      <c r="D11">
        <f>D9-D10</f>
        <v>193700</v>
      </c>
    </row>
    <row r="12" spans="1:23" ht="30" x14ac:dyDescent="0.25">
      <c r="D12" s="145" t="s">
        <v>565</v>
      </c>
      <c r="E12" s="145" t="s">
        <v>593</v>
      </c>
      <c r="F12" s="145" t="s">
        <v>566</v>
      </c>
      <c r="G12" s="145" t="s">
        <v>567</v>
      </c>
      <c r="H12" s="145" t="s">
        <v>600</v>
      </c>
      <c r="J12" s="145" t="s">
        <v>594</v>
      </c>
    </row>
    <row r="13" spans="1:23" x14ac:dyDescent="0.25">
      <c r="D13">
        <v>0.1</v>
      </c>
      <c r="E13" s="143">
        <v>9275</v>
      </c>
      <c r="F13" s="143">
        <f>E13</f>
        <v>9275</v>
      </c>
      <c r="G13" s="144">
        <f>D13*F13</f>
        <v>927.5</v>
      </c>
      <c r="H13" s="144">
        <f>G13</f>
        <v>927.5</v>
      </c>
    </row>
    <row r="14" spans="1:23" x14ac:dyDescent="0.25">
      <c r="D14">
        <v>0.15</v>
      </c>
      <c r="E14" s="143">
        <v>37650</v>
      </c>
      <c r="F14" s="143">
        <f>E14-E13</f>
        <v>28375</v>
      </c>
      <c r="G14" s="144">
        <f>F14*D14</f>
        <v>4256.25</v>
      </c>
      <c r="H14" s="144">
        <f t="shared" ref="H14:H16" si="0">G14</f>
        <v>4256.25</v>
      </c>
    </row>
    <row r="15" spans="1:23" x14ac:dyDescent="0.25">
      <c r="D15">
        <v>0.25</v>
      </c>
      <c r="E15" s="143">
        <v>91150</v>
      </c>
      <c r="F15" s="143">
        <f t="shared" ref="F15:F18" si="1">E15-E14</f>
        <v>53500</v>
      </c>
      <c r="G15" s="144">
        <f t="shared" ref="G15:G18" si="2">F15*D15</f>
        <v>13375</v>
      </c>
      <c r="H15" s="144">
        <f t="shared" si="0"/>
        <v>13375</v>
      </c>
    </row>
    <row r="16" spans="1:23" x14ac:dyDescent="0.25">
      <c r="D16">
        <v>0.28000000000000003</v>
      </c>
      <c r="E16" s="143">
        <v>190150</v>
      </c>
      <c r="F16" s="143">
        <f t="shared" si="1"/>
        <v>99000</v>
      </c>
      <c r="G16" s="144">
        <f t="shared" si="2"/>
        <v>27720.000000000004</v>
      </c>
      <c r="H16" s="144">
        <f t="shared" si="0"/>
        <v>27720.000000000004</v>
      </c>
    </row>
    <row r="17" spans="4:11" x14ac:dyDescent="0.25">
      <c r="D17">
        <v>0.33</v>
      </c>
      <c r="E17" s="143">
        <v>413350</v>
      </c>
      <c r="F17" s="143">
        <f t="shared" si="1"/>
        <v>223200</v>
      </c>
      <c r="G17" s="144">
        <f t="shared" si="2"/>
        <v>73656</v>
      </c>
      <c r="H17" s="144">
        <f>(D11-E16)*D17</f>
        <v>1171.5</v>
      </c>
      <c r="J17" s="149">
        <f>(D17*D11)-16470</f>
        <v>47451</v>
      </c>
    </row>
    <row r="18" spans="4:11" x14ac:dyDescent="0.25">
      <c r="D18">
        <v>0.35</v>
      </c>
      <c r="E18" s="143">
        <v>415050</v>
      </c>
      <c r="F18" s="143">
        <f t="shared" si="1"/>
        <v>1700</v>
      </c>
      <c r="G18" s="144">
        <f t="shared" si="2"/>
        <v>595</v>
      </c>
    </row>
    <row r="19" spans="4:11" x14ac:dyDescent="0.25">
      <c r="D19">
        <v>0.39600000000000002</v>
      </c>
      <c r="E19" s="147" t="s">
        <v>595</v>
      </c>
      <c r="H19" s="148">
        <f>SUM(H13:H18)</f>
        <v>47450.25</v>
      </c>
      <c r="J19" s="143">
        <v>45508</v>
      </c>
      <c r="K19" t="s">
        <v>596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election sqref="A1:A7"/>
    </sheetView>
  </sheetViews>
  <sheetFormatPr defaultRowHeight="15" x14ac:dyDescent="0.25"/>
  <sheetData>
    <row r="1" spans="1:1" x14ac:dyDescent="0.25">
      <c r="A1" s="14" t="s">
        <v>34</v>
      </c>
    </row>
    <row r="3" spans="1:1" x14ac:dyDescent="0.25">
      <c r="A3" s="14" t="s">
        <v>35</v>
      </c>
    </row>
    <row r="5" spans="1:1" x14ac:dyDescent="0.25">
      <c r="A5" s="14" t="s">
        <v>36</v>
      </c>
    </row>
    <row r="7" spans="1:1" x14ac:dyDescent="0.25">
      <c r="A7" s="1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Numbered JSON</vt:lpstr>
      <vt:lpstr>FedTax</vt:lpstr>
      <vt:lpstr>2018 Brackets</vt:lpstr>
      <vt:lpstr>Taxes</vt:lpstr>
      <vt:lpstr>Input Schema</vt:lpstr>
      <vt:lpstr>FedTaxBC code</vt:lpstr>
      <vt:lpstr>tax on IRA 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Depew</dc:creator>
  <cp:lastModifiedBy>WIN764BIT</cp:lastModifiedBy>
  <dcterms:created xsi:type="dcterms:W3CDTF">2018-06-01T16:06:04Z</dcterms:created>
  <dcterms:modified xsi:type="dcterms:W3CDTF">2018-06-23T15:13:50Z</dcterms:modified>
</cp:coreProperties>
</file>