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garwal\Downloads\"/>
    </mc:Choice>
  </mc:AlternateContent>
  <xr:revisionPtr revIDLastSave="0" documentId="13_ncr:1_{1C5A9BFA-2CD3-4E90-A99A-54F4453931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ndidate data" sheetId="1" r:id="rId1"/>
    <sheet name="Cleaning-PreProcessing Steps" sheetId="6" r:id="rId2"/>
    <sheet name="Data PreProcessing" sheetId="3" r:id="rId3"/>
    <sheet name="Raning_i" sheetId="4" r:id="rId4"/>
    <sheet name="Ranking_ii" sheetId="5" r:id="rId5"/>
  </sheets>
  <definedNames>
    <definedName name="_xlnm._FilterDatabase" localSheetId="2" hidden="1">'Data PreProcessing'!$A$2:$U$12</definedName>
    <definedName name="_xlnm._FilterDatabase" localSheetId="4" hidden="1">Ranking_ii!$A$1:$B$11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kQ50hfq13ic8c2pTMY0NJymgUpQ=="/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3" i="3"/>
  <c r="Z4" i="3"/>
  <c r="Z5" i="3"/>
  <c r="Z6" i="3"/>
  <c r="Z7" i="3"/>
  <c r="Z8" i="3"/>
  <c r="Z9" i="3"/>
  <c r="Z10" i="3"/>
  <c r="Z11" i="3"/>
  <c r="Z12" i="3"/>
  <c r="Z3" i="3"/>
  <c r="W4" i="3"/>
  <c r="W5" i="3"/>
  <c r="W6" i="3"/>
  <c r="W7" i="3"/>
  <c r="W8" i="3"/>
  <c r="W9" i="3"/>
  <c r="W10" i="3"/>
  <c r="W11" i="3"/>
  <c r="W12" i="3"/>
  <c r="W3" i="3"/>
  <c r="V4" i="3"/>
  <c r="V5" i="3"/>
  <c r="V6" i="3"/>
  <c r="V7" i="3"/>
  <c r="V8" i="3"/>
  <c r="V9" i="3"/>
  <c r="V10" i="3"/>
  <c r="V11" i="3"/>
  <c r="V12" i="3"/>
  <c r="V3" i="3"/>
  <c r="T4" i="3" l="1"/>
  <c r="T5" i="3"/>
  <c r="T9" i="3"/>
  <c r="T7" i="3"/>
  <c r="T6" i="3"/>
  <c r="T10" i="3"/>
  <c r="T12" i="3"/>
  <c r="T3" i="3"/>
  <c r="T11" i="3"/>
  <c r="T8" i="3"/>
  <c r="R4" i="3"/>
  <c r="R5" i="3"/>
  <c r="R9" i="3"/>
  <c r="R7" i="3"/>
  <c r="R6" i="3"/>
  <c r="R10" i="3"/>
  <c r="R12" i="3"/>
  <c r="R3" i="3"/>
  <c r="R11" i="3"/>
  <c r="R8" i="3"/>
  <c r="P4" i="3"/>
  <c r="P5" i="3"/>
  <c r="P9" i="3"/>
  <c r="P7" i="3"/>
  <c r="P6" i="3"/>
  <c r="P10" i="3"/>
  <c r="P12" i="3"/>
  <c r="P3" i="3"/>
  <c r="P11" i="3"/>
  <c r="P8" i="3"/>
  <c r="M11" i="3"/>
  <c r="M3" i="3"/>
  <c r="M12" i="3"/>
  <c r="M10" i="3"/>
  <c r="M6" i="3"/>
  <c r="M7" i="3"/>
  <c r="M9" i="3"/>
  <c r="M5" i="3"/>
  <c r="M4" i="3"/>
  <c r="M8" i="3"/>
  <c r="J11" i="3"/>
  <c r="J3" i="3"/>
  <c r="J12" i="3"/>
  <c r="J10" i="3"/>
  <c r="J6" i="3"/>
  <c r="J7" i="3"/>
  <c r="J9" i="3"/>
  <c r="J5" i="3"/>
  <c r="J4" i="3"/>
  <c r="J8" i="3"/>
  <c r="G4" i="3"/>
  <c r="G5" i="3"/>
  <c r="G9" i="3"/>
  <c r="G7" i="3"/>
  <c r="G6" i="3"/>
  <c r="G10" i="3"/>
  <c r="G12" i="3"/>
  <c r="G3" i="3"/>
  <c r="G11" i="3"/>
  <c r="G8" i="3"/>
  <c r="C11" i="3"/>
  <c r="C3" i="3"/>
  <c r="C12" i="3"/>
  <c r="C10" i="3"/>
  <c r="C6" i="3"/>
  <c r="C7" i="3"/>
  <c r="C9" i="3"/>
  <c r="C5" i="3"/>
  <c r="C4" i="3"/>
  <c r="C8" i="3"/>
  <c r="U5" i="3" l="1"/>
  <c r="U8" i="3"/>
  <c r="U11" i="3"/>
  <c r="U9" i="3"/>
  <c r="U6" i="3"/>
  <c r="U7" i="3"/>
  <c r="U12" i="3"/>
  <c r="N10" i="3"/>
  <c r="U10" i="3"/>
  <c r="N8" i="3"/>
  <c r="N3" i="3"/>
  <c r="N4" i="3"/>
  <c r="N11" i="3"/>
  <c r="U4" i="3"/>
  <c r="N12" i="3"/>
  <c r="U3" i="3"/>
  <c r="N5" i="3"/>
  <c r="N6" i="3"/>
  <c r="N7" i="3"/>
  <c r="N9" i="3"/>
  <c r="H8" i="3"/>
  <c r="K9" i="3"/>
  <c r="K12" i="3"/>
  <c r="K7" i="3"/>
  <c r="K8" i="3"/>
  <c r="K3" i="3"/>
  <c r="K4" i="3"/>
  <c r="K11" i="3"/>
  <c r="H7" i="3"/>
  <c r="H5" i="3"/>
  <c r="H9" i="3"/>
  <c r="K10" i="3"/>
  <c r="H4" i="3"/>
  <c r="H3" i="3"/>
  <c r="H11" i="3"/>
  <c r="H12" i="3"/>
  <c r="K5" i="3"/>
  <c r="K6" i="3"/>
  <c r="H10" i="3"/>
  <c r="H6" i="3"/>
</calcChain>
</file>

<file path=xl/sharedStrings.xml><?xml version="1.0" encoding="utf-8"?>
<sst xmlns="http://schemas.openxmlformats.org/spreadsheetml/2006/main" count="176" uniqueCount="76">
  <si>
    <t>Dataset-3</t>
  </si>
  <si>
    <t>Employee name</t>
  </si>
  <si>
    <t>Year of experience</t>
  </si>
  <si>
    <t>Appraisal history</t>
  </si>
  <si>
    <t>Skills</t>
  </si>
  <si>
    <t>Key projects</t>
  </si>
  <si>
    <t>Duration in the current role</t>
  </si>
  <si>
    <t>Bench duration</t>
  </si>
  <si>
    <t>When the candidate will be available</t>
  </si>
  <si>
    <t>Abhijit</t>
  </si>
  <si>
    <t>0.8,0.8.,0.8</t>
  </si>
  <si>
    <t>Python, Java</t>
  </si>
  <si>
    <t>Churn project, CRM, WFO</t>
  </si>
  <si>
    <t>Lavanya</t>
  </si>
  <si>
    <t>0.75,0.8,0.8</t>
  </si>
  <si>
    <t>C++/C#, Java,Tableu</t>
  </si>
  <si>
    <t>Vega, VSO</t>
  </si>
  <si>
    <t>Siva</t>
  </si>
  <si>
    <t>0.7,0.7,1</t>
  </si>
  <si>
    <t>Vega, Shipping scheduling, Daffodil</t>
  </si>
  <si>
    <t>Akanksha</t>
  </si>
  <si>
    <t>0.75,0.8,0.85</t>
  </si>
  <si>
    <t>R, Java</t>
  </si>
  <si>
    <t>Daffodil, Vessel planning</t>
  </si>
  <si>
    <t>Sazid</t>
  </si>
  <si>
    <t>Vassel planning, Churn, CRM</t>
  </si>
  <si>
    <t>Anuj</t>
  </si>
  <si>
    <t>0.8,0.85,0.85</t>
  </si>
  <si>
    <t>Churn project, CRM, WFO, Vision+</t>
  </si>
  <si>
    <t>Praveen</t>
  </si>
  <si>
    <t>0.75,0.85,0.8</t>
  </si>
  <si>
    <t>R, Java, Tablue,C</t>
  </si>
  <si>
    <t>Vega, VSO, Optilink</t>
  </si>
  <si>
    <t>Esha</t>
  </si>
  <si>
    <t>C++/C#, Java</t>
  </si>
  <si>
    <t>Nanda</t>
  </si>
  <si>
    <t>Daffodil, Vessel planning, Vision+</t>
  </si>
  <si>
    <t>Shalini</t>
  </si>
  <si>
    <t>0.7,0.7,0.75</t>
  </si>
  <si>
    <t>Ranking</t>
  </si>
  <si>
    <t>Rating 1</t>
  </si>
  <si>
    <t>Rating 2</t>
  </si>
  <si>
    <t>Rating 3</t>
  </si>
  <si>
    <t>Count of Skills</t>
  </si>
  <si>
    <t>Above .7</t>
  </si>
  <si>
    <t>Experience</t>
  </si>
  <si>
    <t>Days from 1-Jul-2021</t>
  </si>
  <si>
    <t>Categories</t>
  </si>
  <si>
    <t>Purpose</t>
  </si>
  <si>
    <t>Steps</t>
  </si>
  <si>
    <t>NA</t>
  </si>
  <si>
    <t>Use Rank built in function to give ranking to the numbers</t>
  </si>
  <si>
    <t>Cleaning</t>
  </si>
  <si>
    <t>Removed extra "." from the data</t>
  </si>
  <si>
    <t>Delimit the data based on "," delimiter</t>
  </si>
  <si>
    <t>find the count of ratings above 0.7</t>
  </si>
  <si>
    <t>Ranking based on ratings above 0.7</t>
  </si>
  <si>
    <t>Ranking given based on count of skills</t>
  </si>
  <si>
    <t>Counted the number of seprators/delimiter plus one would give us the count of skills</t>
  </si>
  <si>
    <t>Comments</t>
  </si>
  <si>
    <t>No precedence to be measured in the skillsets</t>
  </si>
  <si>
    <t>No precedence to be measured in the projects</t>
  </si>
  <si>
    <t>we had to measure rank in reverse for availability, used reverse option with in the formula</t>
  </si>
  <si>
    <t>Rank</t>
  </si>
  <si>
    <t>Candidates Availability</t>
  </si>
  <si>
    <t>Ranking_i</t>
  </si>
  <si>
    <t>Ranking_ii</t>
  </si>
  <si>
    <t>Ranking_i Formula Based</t>
  </si>
  <si>
    <t>Ranking_i Manually Adjusted</t>
  </si>
  <si>
    <t>Weighted Average</t>
  </si>
  <si>
    <t>Ranking_ii Formula Based</t>
  </si>
  <si>
    <t>Ranking_ii Manually Adjusted</t>
  </si>
  <si>
    <t>Average [equal Weights]</t>
  </si>
  <si>
    <t>Tie Settlement</t>
  </si>
  <si>
    <t>Lavanya is on bench and consistent with performance hence ranked higher</t>
  </si>
  <si>
    <t>Experience and duration in the current role led Akanksha to be preferred for the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</si>
</sst>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0" borderId="5" xfId="0" applyFont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10" fontId="6" fillId="4" borderId="5" xfId="1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0" fontId="6" fillId="6" borderId="5" xfId="1" applyNumberFormat="1" applyFont="1" applyFill="1" applyBorder="1" applyAlignment="1">
      <alignment horizontal="center" vertical="center"/>
    </xf>
    <xf numFmtId="10" fontId="6" fillId="7" borderId="5" xfId="1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10" fontId="6" fillId="8" borderId="5" xfId="1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1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8" borderId="5" xfId="1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64" fontId="1" fillId="11" borderId="5" xfId="0" applyNumberFormat="1" applyFont="1" applyFill="1" applyBorder="1" applyAlignment="1">
      <alignment horizontal="center" vertical="center"/>
    </xf>
    <xf numFmtId="0" fontId="0" fillId="11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2" fillId="0" borderId="0" xfId="0" applyFont="1" applyAlignment="1"/>
    <xf numFmtId="2" fontId="0" fillId="13" borderId="5" xfId="0" applyNumberFormat="1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Z14"/>
  <sheetViews>
    <sheetView tabSelected="1" workbookViewId="0">
      <selection sqref="A1:H1"/>
    </sheetView>
  </sheetViews>
  <sheetFormatPr defaultColWidth="12.59765625" defaultRowHeight="15" customHeight="1" x14ac:dyDescent="0.25"/>
  <cols>
    <col min="1" max="1" width="13.19921875" bestFit="1" customWidth="1"/>
    <col min="2" max="2" width="14.8984375" bestFit="1" customWidth="1"/>
    <col min="3" max="3" width="13.59765625" bestFit="1" customWidth="1"/>
    <col min="4" max="4" width="15.69921875" bestFit="1" customWidth="1"/>
    <col min="5" max="5" width="26.3984375" customWidth="1"/>
    <col min="6" max="6" width="21.69921875" bestFit="1" customWidth="1"/>
    <col min="7" max="7" width="12.5" bestFit="1" customWidth="1"/>
    <col min="8" max="8" width="28.8984375" bestFit="1" customWidth="1"/>
    <col min="9" max="26" width="7.59765625" customWidth="1"/>
  </cols>
  <sheetData>
    <row r="1" spans="1:26" ht="14.25" customHeight="1" x14ac:dyDescent="0.3">
      <c r="A1" s="8" t="s">
        <v>0</v>
      </c>
      <c r="B1" s="9"/>
      <c r="C1" s="9"/>
      <c r="D1" s="9"/>
      <c r="E1" s="9"/>
      <c r="F1" s="9"/>
      <c r="G1" s="9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 t="s">
        <v>9</v>
      </c>
      <c r="B3" s="3">
        <v>5</v>
      </c>
      <c r="C3" s="1" t="s">
        <v>10</v>
      </c>
      <c r="D3" s="1" t="s">
        <v>11</v>
      </c>
      <c r="E3" s="1" t="s">
        <v>12</v>
      </c>
      <c r="F3" s="1">
        <v>2</v>
      </c>
      <c r="G3" s="1">
        <v>0.5</v>
      </c>
      <c r="H3" s="4">
        <v>44425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 t="s">
        <v>13</v>
      </c>
      <c r="B4" s="3">
        <v>5</v>
      </c>
      <c r="C4" s="1" t="s">
        <v>14</v>
      </c>
      <c r="D4" s="1" t="s">
        <v>15</v>
      </c>
      <c r="E4" s="1" t="s">
        <v>16</v>
      </c>
      <c r="F4" s="1">
        <v>2</v>
      </c>
      <c r="G4" s="1">
        <v>1</v>
      </c>
      <c r="H4" s="4">
        <v>44459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 t="s">
        <v>17</v>
      </c>
      <c r="B5" s="3">
        <v>5.5</v>
      </c>
      <c r="C5" s="1" t="s">
        <v>18</v>
      </c>
      <c r="D5" s="1" t="s">
        <v>11</v>
      </c>
      <c r="E5" s="1" t="s">
        <v>19</v>
      </c>
      <c r="F5" s="1">
        <v>2</v>
      </c>
      <c r="G5" s="1">
        <v>0</v>
      </c>
      <c r="H5" s="4">
        <v>44429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 t="s">
        <v>20</v>
      </c>
      <c r="B6" s="3">
        <v>6</v>
      </c>
      <c r="C6" s="1" t="s">
        <v>21</v>
      </c>
      <c r="D6" s="1" t="s">
        <v>22</v>
      </c>
      <c r="E6" s="1" t="s">
        <v>23</v>
      </c>
      <c r="F6" s="1">
        <v>3</v>
      </c>
      <c r="G6" s="1">
        <v>1</v>
      </c>
      <c r="H6" s="4">
        <v>44434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 t="s">
        <v>24</v>
      </c>
      <c r="B7" s="3">
        <v>6</v>
      </c>
      <c r="C7" s="1" t="s">
        <v>14</v>
      </c>
      <c r="D7" s="1" t="s">
        <v>11</v>
      </c>
      <c r="E7" s="1" t="s">
        <v>25</v>
      </c>
      <c r="F7" s="1">
        <v>3</v>
      </c>
      <c r="G7" s="1">
        <v>0</v>
      </c>
      <c r="H7" s="4">
        <v>44452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 t="s">
        <v>26</v>
      </c>
      <c r="B8" s="3">
        <v>4.5</v>
      </c>
      <c r="C8" s="1" t="s">
        <v>27</v>
      </c>
      <c r="D8" s="1" t="s">
        <v>11</v>
      </c>
      <c r="E8" s="1" t="s">
        <v>28</v>
      </c>
      <c r="F8" s="1">
        <v>2</v>
      </c>
      <c r="G8" s="1">
        <v>1</v>
      </c>
      <c r="H8" s="4">
        <v>44438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 t="s">
        <v>29</v>
      </c>
      <c r="B9" s="3">
        <v>5</v>
      </c>
      <c r="C9" s="1" t="s">
        <v>30</v>
      </c>
      <c r="D9" s="1" t="s">
        <v>31</v>
      </c>
      <c r="E9" s="1" t="s">
        <v>32</v>
      </c>
      <c r="F9" s="1">
        <v>2</v>
      </c>
      <c r="G9" s="1">
        <v>1</v>
      </c>
      <c r="H9" s="4">
        <v>44437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 t="s">
        <v>33</v>
      </c>
      <c r="B10" s="3">
        <v>6</v>
      </c>
      <c r="C10" s="1" t="s">
        <v>14</v>
      </c>
      <c r="D10" s="1" t="s">
        <v>34</v>
      </c>
      <c r="E10" s="1" t="s">
        <v>19</v>
      </c>
      <c r="F10" s="1">
        <v>4</v>
      </c>
      <c r="G10" s="1">
        <v>0</v>
      </c>
      <c r="H10" s="4">
        <v>44436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 t="s">
        <v>35</v>
      </c>
      <c r="B11" s="3">
        <v>4</v>
      </c>
      <c r="C11" s="1" t="s">
        <v>18</v>
      </c>
      <c r="D11" s="1" t="s">
        <v>15</v>
      </c>
      <c r="E11" s="1" t="s">
        <v>36</v>
      </c>
      <c r="F11" s="1">
        <v>2</v>
      </c>
      <c r="G11" s="1">
        <v>0</v>
      </c>
      <c r="H11" s="4">
        <v>44461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 t="s">
        <v>37</v>
      </c>
      <c r="B12" s="3">
        <v>6</v>
      </c>
      <c r="C12" s="1" t="s">
        <v>38</v>
      </c>
      <c r="D12" s="1" t="s">
        <v>34</v>
      </c>
      <c r="E12" s="1" t="s">
        <v>25</v>
      </c>
      <c r="F12" s="1">
        <v>4</v>
      </c>
      <c r="G12" s="1">
        <v>1</v>
      </c>
      <c r="H12" s="4">
        <v>44436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</sheetData>
  <mergeCells count="1">
    <mergeCell ref="A1:H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84DE-ECD7-4EC1-972C-F3EAB52CC5D0}">
  <sheetPr>
    <tabColor rgb="FFFFC000"/>
  </sheetPr>
  <dimension ref="A1:D14"/>
  <sheetViews>
    <sheetView showGridLines="0" zoomScaleNormal="100" workbookViewId="0"/>
  </sheetViews>
  <sheetFormatPr defaultRowHeight="13.8" x14ac:dyDescent="0.25"/>
  <cols>
    <col min="1" max="1" width="22.5" bestFit="1" customWidth="1"/>
    <col min="2" max="2" width="12.5" bestFit="1" customWidth="1"/>
    <col min="3" max="3" width="69.69921875" bestFit="1" customWidth="1"/>
    <col min="4" max="4" width="74.3984375" bestFit="1" customWidth="1"/>
  </cols>
  <sheetData>
    <row r="1" spans="1:4" s="67" customFormat="1" ht="17.399999999999999" x14ac:dyDescent="0.3">
      <c r="A1" s="66" t="s">
        <v>47</v>
      </c>
      <c r="B1" s="66" t="s">
        <v>48</v>
      </c>
      <c r="C1" s="66" t="s">
        <v>49</v>
      </c>
      <c r="D1" s="66" t="s">
        <v>59</v>
      </c>
    </row>
    <row r="2" spans="1:4" x14ac:dyDescent="0.25">
      <c r="A2" s="48" t="s">
        <v>1</v>
      </c>
      <c r="B2" s="47" t="s">
        <v>50</v>
      </c>
      <c r="C2" s="47" t="s">
        <v>50</v>
      </c>
      <c r="D2" s="50"/>
    </row>
    <row r="3" spans="1:4" x14ac:dyDescent="0.25">
      <c r="A3" s="48" t="s">
        <v>2</v>
      </c>
      <c r="B3" s="47" t="s">
        <v>39</v>
      </c>
      <c r="C3" s="47" t="s">
        <v>51</v>
      </c>
      <c r="D3" s="50"/>
    </row>
    <row r="4" spans="1:4" x14ac:dyDescent="0.25">
      <c r="A4" s="55" t="s">
        <v>3</v>
      </c>
      <c r="B4" s="59" t="s">
        <v>52</v>
      </c>
      <c r="C4" s="62" t="s">
        <v>53</v>
      </c>
      <c r="D4" s="51"/>
    </row>
    <row r="5" spans="1:4" x14ac:dyDescent="0.25">
      <c r="A5" s="56"/>
      <c r="B5" s="60"/>
      <c r="C5" s="63" t="s">
        <v>54</v>
      </c>
      <c r="D5" s="52"/>
    </row>
    <row r="6" spans="1:4" x14ac:dyDescent="0.25">
      <c r="A6" s="56"/>
      <c r="B6" s="61"/>
      <c r="C6" s="64" t="s">
        <v>55</v>
      </c>
      <c r="D6" s="54"/>
    </row>
    <row r="7" spans="1:4" x14ac:dyDescent="0.25">
      <c r="A7" s="57"/>
      <c r="B7" s="47" t="s">
        <v>39</v>
      </c>
      <c r="C7" s="53" t="s">
        <v>56</v>
      </c>
      <c r="D7" s="5"/>
    </row>
    <row r="8" spans="1:4" x14ac:dyDescent="0.25">
      <c r="A8" s="55" t="s">
        <v>4</v>
      </c>
      <c r="B8" s="47" t="s">
        <v>43</v>
      </c>
      <c r="C8" s="49" t="s">
        <v>58</v>
      </c>
      <c r="D8" s="47" t="s">
        <v>60</v>
      </c>
    </row>
    <row r="9" spans="1:4" x14ac:dyDescent="0.25">
      <c r="A9" s="57"/>
      <c r="B9" s="47" t="s">
        <v>39</v>
      </c>
      <c r="C9" s="53" t="s">
        <v>57</v>
      </c>
      <c r="D9" s="65"/>
    </row>
    <row r="10" spans="1:4" x14ac:dyDescent="0.25">
      <c r="A10" s="55" t="s">
        <v>5</v>
      </c>
      <c r="B10" s="47" t="s">
        <v>43</v>
      </c>
      <c r="C10" s="49" t="s">
        <v>58</v>
      </c>
      <c r="D10" s="47" t="s">
        <v>61</v>
      </c>
    </row>
    <row r="11" spans="1:4" x14ac:dyDescent="0.25">
      <c r="A11" s="57"/>
      <c r="B11" s="47" t="s">
        <v>39</v>
      </c>
      <c r="C11" s="53" t="s">
        <v>57</v>
      </c>
      <c r="D11" s="65"/>
    </row>
    <row r="12" spans="1:4" x14ac:dyDescent="0.25">
      <c r="A12" s="48" t="s">
        <v>6</v>
      </c>
      <c r="B12" s="47" t="s">
        <v>39</v>
      </c>
      <c r="C12" s="49" t="s">
        <v>51</v>
      </c>
      <c r="D12" s="5"/>
    </row>
    <row r="13" spans="1:4" x14ac:dyDescent="0.25">
      <c r="A13" s="48" t="s">
        <v>7</v>
      </c>
      <c r="B13" s="47" t="s">
        <v>39</v>
      </c>
      <c r="C13" s="49" t="s">
        <v>51</v>
      </c>
      <c r="D13" s="5"/>
    </row>
    <row r="14" spans="1:4" x14ac:dyDescent="0.25">
      <c r="A14" s="58" t="s">
        <v>64</v>
      </c>
      <c r="B14" s="47" t="s">
        <v>39</v>
      </c>
      <c r="C14" s="49" t="s">
        <v>51</v>
      </c>
      <c r="D14" s="47" t="s">
        <v>62</v>
      </c>
    </row>
  </sheetData>
  <mergeCells count="4">
    <mergeCell ref="A4:A7"/>
    <mergeCell ref="A8:A9"/>
    <mergeCell ref="A10:A11"/>
    <mergeCell ref="B4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DFF8-2814-49D0-9873-43FBB6DFA8F9}">
  <sheetPr>
    <tabColor rgb="FFFFC000"/>
  </sheetPr>
  <dimension ref="A1:AC1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3.8" x14ac:dyDescent="0.25"/>
  <cols>
    <col min="1" max="1" width="13.19921875" style="6" bestFit="1" customWidth="1"/>
    <col min="2" max="2" width="9.09765625" style="6" bestFit="1" customWidth="1"/>
    <col min="3" max="3" width="8" style="6" bestFit="1" customWidth="1"/>
    <col min="4" max="6" width="7" style="6" bestFit="1" customWidth="1"/>
    <col min="7" max="7" width="8.59765625" style="6" bestFit="1" customWidth="1"/>
    <col min="8" max="8" width="8" style="6" bestFit="1" customWidth="1"/>
    <col min="9" max="9" width="15.69921875" style="6" bestFit="1" customWidth="1"/>
    <col min="10" max="10" width="13.59765625" style="6" bestFit="1" customWidth="1"/>
    <col min="11" max="11" width="8" style="6" bestFit="1" customWidth="1"/>
    <col min="12" max="12" width="26.3984375" style="6" bestFit="1" customWidth="1"/>
    <col min="13" max="13" width="13.59765625" style="6" bestFit="1" customWidth="1"/>
    <col min="14" max="14" width="8" style="6" bestFit="1" customWidth="1"/>
    <col min="15" max="15" width="21.69921875" style="6" bestFit="1" customWidth="1"/>
    <col min="16" max="16" width="7" style="6" bestFit="1" customWidth="1"/>
    <col min="17" max="17" width="12.5" style="6" bestFit="1" customWidth="1"/>
    <col min="18" max="18" width="7" style="6" bestFit="1" customWidth="1"/>
    <col min="19" max="19" width="28.8984375" style="6" bestFit="1" customWidth="1"/>
    <col min="20" max="20" width="19.3984375" style="6" bestFit="1" customWidth="1"/>
    <col min="21" max="21" width="7" style="6" bestFit="1" customWidth="1"/>
    <col min="22" max="22" width="19.59765625" style="6" bestFit="1" customWidth="1"/>
    <col min="23" max="23" width="20" style="6" bestFit="1" customWidth="1"/>
    <col min="24" max="24" width="23.296875" style="6" bestFit="1" customWidth="1"/>
    <col min="25" max="25" width="68.796875" style="6" bestFit="1" customWidth="1"/>
    <col min="26" max="26" width="14.8984375" style="6" bestFit="1" customWidth="1"/>
    <col min="27" max="27" width="20.3984375" style="6" bestFit="1" customWidth="1"/>
    <col min="28" max="28" width="23.69921875" style="6" bestFit="1" customWidth="1"/>
    <col min="29" max="29" width="68.796875" style="6" bestFit="1" customWidth="1"/>
    <col min="30" max="16384" width="8.796875" style="6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72" t="s">
        <v>65</v>
      </c>
      <c r="W1" s="72"/>
      <c r="X1" s="72"/>
      <c r="Y1" s="73"/>
      <c r="Z1" s="74" t="s">
        <v>66</v>
      </c>
      <c r="AA1" s="74"/>
      <c r="AB1" s="74"/>
      <c r="AC1" s="75"/>
    </row>
    <row r="2" spans="1:29" ht="14.4" x14ac:dyDescent="0.3">
      <c r="A2" s="11" t="s">
        <v>1</v>
      </c>
      <c r="B2" s="27" t="s">
        <v>45</v>
      </c>
      <c r="C2" s="28" t="s">
        <v>39</v>
      </c>
      <c r="D2" s="29" t="s">
        <v>40</v>
      </c>
      <c r="E2" s="29" t="s">
        <v>41</v>
      </c>
      <c r="F2" s="29" t="s">
        <v>42</v>
      </c>
      <c r="G2" s="30" t="s">
        <v>44</v>
      </c>
      <c r="H2" s="31" t="s">
        <v>39</v>
      </c>
      <c r="I2" s="12" t="s">
        <v>4</v>
      </c>
      <c r="J2" s="32" t="s">
        <v>43</v>
      </c>
      <c r="K2" s="33" t="s">
        <v>39</v>
      </c>
      <c r="L2" s="13" t="s">
        <v>5</v>
      </c>
      <c r="M2" s="34" t="s">
        <v>43</v>
      </c>
      <c r="N2" s="35" t="s">
        <v>39</v>
      </c>
      <c r="O2" s="14" t="s">
        <v>6</v>
      </c>
      <c r="P2" s="14" t="s">
        <v>39</v>
      </c>
      <c r="Q2" s="15" t="s">
        <v>7</v>
      </c>
      <c r="R2" s="15" t="s">
        <v>39</v>
      </c>
      <c r="S2" s="16" t="s">
        <v>8</v>
      </c>
      <c r="T2" s="36" t="s">
        <v>46</v>
      </c>
      <c r="U2" s="16" t="s">
        <v>39</v>
      </c>
      <c r="V2" s="76" t="s">
        <v>72</v>
      </c>
      <c r="W2" s="76" t="s">
        <v>67</v>
      </c>
      <c r="X2" s="76" t="s">
        <v>68</v>
      </c>
      <c r="Y2" s="76" t="s">
        <v>73</v>
      </c>
      <c r="Z2" s="77" t="s">
        <v>69</v>
      </c>
      <c r="AA2" s="77" t="s">
        <v>70</v>
      </c>
      <c r="AB2" s="77" t="s">
        <v>71</v>
      </c>
      <c r="AC2" s="77" t="s">
        <v>73</v>
      </c>
    </row>
    <row r="3" spans="1:29" ht="14.4" x14ac:dyDescent="0.25">
      <c r="A3" s="11" t="s">
        <v>35</v>
      </c>
      <c r="B3" s="37">
        <v>4</v>
      </c>
      <c r="C3" s="17">
        <f t="shared" ref="C3:C12" si="0">_xlfn.RANK.EQ(B3,$B$3:$B$12)</f>
        <v>10</v>
      </c>
      <c r="D3" s="38">
        <v>0.7</v>
      </c>
      <c r="E3" s="38">
        <v>0.7</v>
      </c>
      <c r="F3" s="38">
        <v>1</v>
      </c>
      <c r="G3" s="18">
        <f t="shared" ref="G3:G12" si="1">COUNTIF(D3:F3,"&gt;.7")</f>
        <v>1</v>
      </c>
      <c r="H3" s="18">
        <f t="shared" ref="H3:H12" si="2">_xlfn.RANK.EQ(G3,$G$3:$G$12)</f>
        <v>8</v>
      </c>
      <c r="I3" s="39" t="s">
        <v>15</v>
      </c>
      <c r="J3" s="40">
        <f t="shared" ref="J3:J12" si="3">LEN(I3)-LEN(SUBSTITUTE(I3,",",""))+1</f>
        <v>3</v>
      </c>
      <c r="K3" s="19">
        <f t="shared" ref="K3:K12" si="4">_xlfn.RANK.EQ(J3,$J$3:$J$12)</f>
        <v>2</v>
      </c>
      <c r="L3" s="41" t="s">
        <v>36</v>
      </c>
      <c r="M3" s="42">
        <f t="shared" ref="M3:M12" si="5">LEN(L3)-LEN(SUBSTITUTE(L3,",",""))+1</f>
        <v>3</v>
      </c>
      <c r="N3" s="20">
        <f t="shared" ref="N3:N12" si="6">_xlfn.RANK.EQ(M3,$M$3:$M$12)</f>
        <v>2</v>
      </c>
      <c r="O3" s="43">
        <v>2</v>
      </c>
      <c r="P3" s="21">
        <f t="shared" ref="P3:P12" si="7">_xlfn.RANK.EQ(O3,$O$3:$O$12)</f>
        <v>5</v>
      </c>
      <c r="Q3" s="44">
        <v>0</v>
      </c>
      <c r="R3" s="22">
        <f t="shared" ref="R3:R12" si="8">_xlfn.RANK.EQ(Q3,$Q$3:$Q$12)</f>
        <v>7</v>
      </c>
      <c r="S3" s="45">
        <v>44461</v>
      </c>
      <c r="T3" s="46">
        <f t="shared" ref="T3:T12" si="9">S3-DATE(2021,7,1)</f>
        <v>83</v>
      </c>
      <c r="U3" s="23">
        <f t="shared" ref="U3:U12" si="10">_xlfn.RANK.EQ(T3,$T$3:$T$12,1)</f>
        <v>10</v>
      </c>
      <c r="V3" s="68">
        <f>(C3+H3+K3+N3+P3+R3+U3)/7</f>
        <v>6.2857142857142856</v>
      </c>
      <c r="W3" s="69">
        <f>_xlfn.RANK.EQ(V3,$V$3:$V$12)</f>
        <v>1</v>
      </c>
      <c r="X3" s="69">
        <v>1</v>
      </c>
      <c r="Y3" s="69"/>
      <c r="Z3" s="70">
        <f>C3*0.2+H3*0.1+K3*0.2+N3*0.1+P3*0.1+R3*0.1+U3*0.2</f>
        <v>6.6</v>
      </c>
      <c r="AA3" s="70">
        <f>_xlfn.RANK.EQ(Z3,$Z$3:$Z$12)</f>
        <v>1</v>
      </c>
      <c r="AB3" s="70">
        <v>1</v>
      </c>
      <c r="AC3" s="70"/>
    </row>
    <row r="4" spans="1:29" ht="14.4" x14ac:dyDescent="0.25">
      <c r="A4" s="11" t="s">
        <v>13</v>
      </c>
      <c r="B4" s="37">
        <v>5</v>
      </c>
      <c r="C4" s="17">
        <f t="shared" si="0"/>
        <v>6</v>
      </c>
      <c r="D4" s="38">
        <v>0.75</v>
      </c>
      <c r="E4" s="38">
        <v>0.8</v>
      </c>
      <c r="F4" s="38">
        <v>0.8</v>
      </c>
      <c r="G4" s="18">
        <f t="shared" si="1"/>
        <v>3</v>
      </c>
      <c r="H4" s="18">
        <f t="shared" si="2"/>
        <v>1</v>
      </c>
      <c r="I4" s="39" t="s">
        <v>15</v>
      </c>
      <c r="J4" s="40">
        <f t="shared" si="3"/>
        <v>3</v>
      </c>
      <c r="K4" s="19">
        <f t="shared" si="4"/>
        <v>2</v>
      </c>
      <c r="L4" s="41" t="s">
        <v>16</v>
      </c>
      <c r="M4" s="42">
        <f t="shared" si="5"/>
        <v>2</v>
      </c>
      <c r="N4" s="20">
        <f t="shared" si="6"/>
        <v>9</v>
      </c>
      <c r="O4" s="43">
        <v>2</v>
      </c>
      <c r="P4" s="21">
        <f t="shared" si="7"/>
        <v>5</v>
      </c>
      <c r="Q4" s="44">
        <v>1</v>
      </c>
      <c r="R4" s="22">
        <f t="shared" si="8"/>
        <v>1</v>
      </c>
      <c r="S4" s="45">
        <v>44459</v>
      </c>
      <c r="T4" s="46">
        <f t="shared" si="9"/>
        <v>81</v>
      </c>
      <c r="U4" s="23">
        <f t="shared" si="10"/>
        <v>9</v>
      </c>
      <c r="V4" s="68">
        <f t="shared" ref="V4:V12" si="11">(C4+H4+K4+N4+P4+R4+U4)/7</f>
        <v>4.7142857142857144</v>
      </c>
      <c r="W4" s="69">
        <f t="shared" ref="W4:W12" si="12">_xlfn.RANK.EQ(V4,$V$3:$V$12)</f>
        <v>2</v>
      </c>
      <c r="X4" s="69">
        <v>2</v>
      </c>
      <c r="Y4" s="71" t="s">
        <v>74</v>
      </c>
      <c r="Z4" s="70">
        <f t="shared" ref="Z4:Z12" si="13">C4*0.2+H4*0.1+K4*0.2+N4*0.1+P4*0.1+R4*0.1+U4*0.2</f>
        <v>5</v>
      </c>
      <c r="AA4" s="70">
        <f t="shared" ref="AA4:AA12" si="14">_xlfn.RANK.EQ(Z4,$Z$3:$Z$12)</f>
        <v>2</v>
      </c>
      <c r="AB4" s="70">
        <v>2</v>
      </c>
      <c r="AC4" s="70"/>
    </row>
    <row r="5" spans="1:29" ht="14.4" x14ac:dyDescent="0.25">
      <c r="A5" s="11" t="s">
        <v>17</v>
      </c>
      <c r="B5" s="37">
        <v>5.5</v>
      </c>
      <c r="C5" s="17">
        <f t="shared" si="0"/>
        <v>5</v>
      </c>
      <c r="D5" s="38">
        <v>0.7</v>
      </c>
      <c r="E5" s="38">
        <v>0.7</v>
      </c>
      <c r="F5" s="38">
        <v>1</v>
      </c>
      <c r="G5" s="18">
        <f t="shared" si="1"/>
        <v>1</v>
      </c>
      <c r="H5" s="18">
        <f t="shared" si="2"/>
        <v>8</v>
      </c>
      <c r="I5" s="39" t="s">
        <v>11</v>
      </c>
      <c r="J5" s="40">
        <f t="shared" si="3"/>
        <v>2</v>
      </c>
      <c r="K5" s="19">
        <f t="shared" si="4"/>
        <v>4</v>
      </c>
      <c r="L5" s="41" t="s">
        <v>19</v>
      </c>
      <c r="M5" s="42">
        <f t="shared" si="5"/>
        <v>3</v>
      </c>
      <c r="N5" s="20">
        <f t="shared" si="6"/>
        <v>2</v>
      </c>
      <c r="O5" s="43">
        <v>2</v>
      </c>
      <c r="P5" s="21">
        <f t="shared" si="7"/>
        <v>5</v>
      </c>
      <c r="Q5" s="44">
        <v>0</v>
      </c>
      <c r="R5" s="22">
        <f t="shared" si="8"/>
        <v>7</v>
      </c>
      <c r="S5" s="45">
        <v>44429</v>
      </c>
      <c r="T5" s="46">
        <f t="shared" si="9"/>
        <v>51</v>
      </c>
      <c r="U5" s="23">
        <f t="shared" si="10"/>
        <v>2</v>
      </c>
      <c r="V5" s="68">
        <f t="shared" si="11"/>
        <v>4.7142857142857144</v>
      </c>
      <c r="W5" s="69">
        <f t="shared" si="12"/>
        <v>2</v>
      </c>
      <c r="X5" s="69">
        <v>3</v>
      </c>
      <c r="Y5" s="69"/>
      <c r="Z5" s="70">
        <f t="shared" si="13"/>
        <v>4.4000000000000004</v>
      </c>
      <c r="AA5" s="70">
        <f t="shared" si="14"/>
        <v>4</v>
      </c>
      <c r="AB5" s="70">
        <v>4</v>
      </c>
      <c r="AC5" s="70"/>
    </row>
    <row r="6" spans="1:29" ht="14.4" x14ac:dyDescent="0.25">
      <c r="A6" s="11" t="s">
        <v>26</v>
      </c>
      <c r="B6" s="37">
        <v>4.5</v>
      </c>
      <c r="C6" s="17">
        <f t="shared" si="0"/>
        <v>9</v>
      </c>
      <c r="D6" s="38">
        <v>0.8</v>
      </c>
      <c r="E6" s="38">
        <v>0.85</v>
      </c>
      <c r="F6" s="38">
        <v>0.85</v>
      </c>
      <c r="G6" s="18">
        <f t="shared" si="1"/>
        <v>3</v>
      </c>
      <c r="H6" s="18">
        <f t="shared" si="2"/>
        <v>1</v>
      </c>
      <c r="I6" s="39" t="s">
        <v>11</v>
      </c>
      <c r="J6" s="40">
        <f t="shared" si="3"/>
        <v>2</v>
      </c>
      <c r="K6" s="19">
        <f t="shared" si="4"/>
        <v>4</v>
      </c>
      <c r="L6" s="41" t="s">
        <v>28</v>
      </c>
      <c r="M6" s="42">
        <f t="shared" si="5"/>
        <v>4</v>
      </c>
      <c r="N6" s="20">
        <f t="shared" si="6"/>
        <v>1</v>
      </c>
      <c r="O6" s="43">
        <v>2</v>
      </c>
      <c r="P6" s="21">
        <f t="shared" si="7"/>
        <v>5</v>
      </c>
      <c r="Q6" s="44">
        <v>1</v>
      </c>
      <c r="R6" s="22">
        <f t="shared" si="8"/>
        <v>1</v>
      </c>
      <c r="S6" s="45">
        <v>44438</v>
      </c>
      <c r="T6" s="46">
        <f t="shared" si="9"/>
        <v>60</v>
      </c>
      <c r="U6" s="23">
        <f t="shared" si="10"/>
        <v>7</v>
      </c>
      <c r="V6" s="68">
        <f t="shared" si="11"/>
        <v>4</v>
      </c>
      <c r="W6" s="69">
        <f t="shared" si="12"/>
        <v>4</v>
      </c>
      <c r="X6" s="69">
        <v>4</v>
      </c>
      <c r="Y6" s="69"/>
      <c r="Z6" s="70">
        <f t="shared" si="13"/>
        <v>4.8000000000000007</v>
      </c>
      <c r="AA6" s="70">
        <f t="shared" si="14"/>
        <v>3</v>
      </c>
      <c r="AB6" s="70">
        <v>3</v>
      </c>
      <c r="AC6" s="70"/>
    </row>
    <row r="7" spans="1:29" ht="14.4" x14ac:dyDescent="0.25">
      <c r="A7" s="11" t="s">
        <v>24</v>
      </c>
      <c r="B7" s="37">
        <v>6</v>
      </c>
      <c r="C7" s="17">
        <f t="shared" si="0"/>
        <v>1</v>
      </c>
      <c r="D7" s="38">
        <v>0.75</v>
      </c>
      <c r="E7" s="38">
        <v>0.8</v>
      </c>
      <c r="F7" s="38">
        <v>0.8</v>
      </c>
      <c r="G7" s="18">
        <f t="shared" si="1"/>
        <v>3</v>
      </c>
      <c r="H7" s="18">
        <f t="shared" si="2"/>
        <v>1</v>
      </c>
      <c r="I7" s="39" t="s">
        <v>11</v>
      </c>
      <c r="J7" s="40">
        <f t="shared" si="3"/>
        <v>2</v>
      </c>
      <c r="K7" s="19">
        <f t="shared" si="4"/>
        <v>4</v>
      </c>
      <c r="L7" s="41" t="s">
        <v>25</v>
      </c>
      <c r="M7" s="42">
        <f t="shared" si="5"/>
        <v>3</v>
      </c>
      <c r="N7" s="20">
        <f t="shared" si="6"/>
        <v>2</v>
      </c>
      <c r="O7" s="43">
        <v>3</v>
      </c>
      <c r="P7" s="21">
        <f t="shared" si="7"/>
        <v>3</v>
      </c>
      <c r="Q7" s="44">
        <v>0</v>
      </c>
      <c r="R7" s="22">
        <f t="shared" si="8"/>
        <v>7</v>
      </c>
      <c r="S7" s="45">
        <v>44452</v>
      </c>
      <c r="T7" s="46">
        <f t="shared" si="9"/>
        <v>74</v>
      </c>
      <c r="U7" s="23">
        <f t="shared" si="10"/>
        <v>8</v>
      </c>
      <c r="V7" s="68">
        <f t="shared" si="11"/>
        <v>3.7142857142857144</v>
      </c>
      <c r="W7" s="69">
        <f t="shared" si="12"/>
        <v>5</v>
      </c>
      <c r="X7" s="69">
        <v>5</v>
      </c>
      <c r="Y7" s="69"/>
      <c r="Z7" s="70">
        <f t="shared" si="13"/>
        <v>3.9000000000000004</v>
      </c>
      <c r="AA7" s="70">
        <f t="shared" si="14"/>
        <v>5</v>
      </c>
      <c r="AB7" s="70">
        <v>5</v>
      </c>
      <c r="AC7" s="70"/>
    </row>
    <row r="8" spans="1:29" ht="14.4" x14ac:dyDescent="0.25">
      <c r="A8" s="11" t="s">
        <v>9</v>
      </c>
      <c r="B8" s="37">
        <v>5</v>
      </c>
      <c r="C8" s="17">
        <f t="shared" si="0"/>
        <v>6</v>
      </c>
      <c r="D8" s="38">
        <v>0.8</v>
      </c>
      <c r="E8" s="38">
        <v>0.8</v>
      </c>
      <c r="F8" s="38">
        <v>0.8</v>
      </c>
      <c r="G8" s="18">
        <f t="shared" si="1"/>
        <v>3</v>
      </c>
      <c r="H8" s="18">
        <f t="shared" si="2"/>
        <v>1</v>
      </c>
      <c r="I8" s="39" t="s">
        <v>11</v>
      </c>
      <c r="J8" s="40">
        <f t="shared" si="3"/>
        <v>2</v>
      </c>
      <c r="K8" s="19">
        <f t="shared" si="4"/>
        <v>4</v>
      </c>
      <c r="L8" s="41" t="s">
        <v>12</v>
      </c>
      <c r="M8" s="42">
        <f t="shared" si="5"/>
        <v>3</v>
      </c>
      <c r="N8" s="20">
        <f t="shared" si="6"/>
        <v>2</v>
      </c>
      <c r="O8" s="43">
        <v>2</v>
      </c>
      <c r="P8" s="21">
        <f t="shared" si="7"/>
        <v>5</v>
      </c>
      <c r="Q8" s="44">
        <v>0.5</v>
      </c>
      <c r="R8" s="22">
        <f t="shared" si="8"/>
        <v>6</v>
      </c>
      <c r="S8" s="45">
        <v>44425</v>
      </c>
      <c r="T8" s="46">
        <f t="shared" si="9"/>
        <v>47</v>
      </c>
      <c r="U8" s="23">
        <f t="shared" si="10"/>
        <v>1</v>
      </c>
      <c r="V8" s="68">
        <f t="shared" si="11"/>
        <v>3.5714285714285716</v>
      </c>
      <c r="W8" s="69">
        <f t="shared" si="12"/>
        <v>6</v>
      </c>
      <c r="X8" s="69">
        <v>6</v>
      </c>
      <c r="Y8" s="69"/>
      <c r="Z8" s="70">
        <f t="shared" si="13"/>
        <v>3.600000000000001</v>
      </c>
      <c r="AA8" s="70">
        <f t="shared" si="14"/>
        <v>6</v>
      </c>
      <c r="AB8" s="70">
        <v>6</v>
      </c>
      <c r="AC8" s="70"/>
    </row>
    <row r="9" spans="1:29" ht="14.4" x14ac:dyDescent="0.25">
      <c r="A9" s="11" t="s">
        <v>20</v>
      </c>
      <c r="B9" s="37">
        <v>6</v>
      </c>
      <c r="C9" s="17">
        <f t="shared" si="0"/>
        <v>1</v>
      </c>
      <c r="D9" s="38">
        <v>0.75</v>
      </c>
      <c r="E9" s="38">
        <v>0.8</v>
      </c>
      <c r="F9" s="38">
        <v>0.85</v>
      </c>
      <c r="G9" s="18">
        <f t="shared" si="1"/>
        <v>3</v>
      </c>
      <c r="H9" s="18">
        <f t="shared" si="2"/>
        <v>1</v>
      </c>
      <c r="I9" s="39" t="s">
        <v>22</v>
      </c>
      <c r="J9" s="40">
        <f t="shared" si="3"/>
        <v>2</v>
      </c>
      <c r="K9" s="19">
        <f t="shared" si="4"/>
        <v>4</v>
      </c>
      <c r="L9" s="41" t="s">
        <v>23</v>
      </c>
      <c r="M9" s="42">
        <f t="shared" si="5"/>
        <v>2</v>
      </c>
      <c r="N9" s="20">
        <f t="shared" si="6"/>
        <v>9</v>
      </c>
      <c r="O9" s="43">
        <v>3</v>
      </c>
      <c r="P9" s="21">
        <f t="shared" si="7"/>
        <v>3</v>
      </c>
      <c r="Q9" s="44">
        <v>1</v>
      </c>
      <c r="R9" s="22">
        <f t="shared" si="8"/>
        <v>1</v>
      </c>
      <c r="S9" s="45">
        <v>44434</v>
      </c>
      <c r="T9" s="46">
        <f t="shared" si="9"/>
        <v>56</v>
      </c>
      <c r="U9" s="23">
        <f t="shared" si="10"/>
        <v>3</v>
      </c>
      <c r="V9" s="68">
        <f t="shared" si="11"/>
        <v>3.1428571428571428</v>
      </c>
      <c r="W9" s="69">
        <f t="shared" si="12"/>
        <v>7</v>
      </c>
      <c r="X9" s="69">
        <v>7</v>
      </c>
      <c r="Y9" s="71" t="s">
        <v>75</v>
      </c>
      <c r="Z9" s="70">
        <f t="shared" si="13"/>
        <v>3</v>
      </c>
      <c r="AA9" s="70">
        <f t="shared" si="14"/>
        <v>8</v>
      </c>
      <c r="AB9" s="70">
        <v>8</v>
      </c>
      <c r="AC9" s="70" t="s">
        <v>75</v>
      </c>
    </row>
    <row r="10" spans="1:29" ht="14.4" x14ac:dyDescent="0.25">
      <c r="A10" s="11" t="s">
        <v>29</v>
      </c>
      <c r="B10" s="37">
        <v>5</v>
      </c>
      <c r="C10" s="17">
        <f t="shared" si="0"/>
        <v>6</v>
      </c>
      <c r="D10" s="38">
        <v>0.75</v>
      </c>
      <c r="E10" s="38">
        <v>0.85</v>
      </c>
      <c r="F10" s="38">
        <v>0.8</v>
      </c>
      <c r="G10" s="18">
        <f t="shared" si="1"/>
        <v>3</v>
      </c>
      <c r="H10" s="18">
        <f t="shared" si="2"/>
        <v>1</v>
      </c>
      <c r="I10" s="39" t="s">
        <v>31</v>
      </c>
      <c r="J10" s="40">
        <f t="shared" si="3"/>
        <v>4</v>
      </c>
      <c r="K10" s="19">
        <f t="shared" si="4"/>
        <v>1</v>
      </c>
      <c r="L10" s="41" t="s">
        <v>32</v>
      </c>
      <c r="M10" s="42">
        <f t="shared" si="5"/>
        <v>3</v>
      </c>
      <c r="N10" s="20">
        <f t="shared" si="6"/>
        <v>2</v>
      </c>
      <c r="O10" s="43">
        <v>2</v>
      </c>
      <c r="P10" s="21">
        <f t="shared" si="7"/>
        <v>5</v>
      </c>
      <c r="Q10" s="44">
        <v>1</v>
      </c>
      <c r="R10" s="22">
        <f t="shared" si="8"/>
        <v>1</v>
      </c>
      <c r="S10" s="45">
        <v>44437</v>
      </c>
      <c r="T10" s="46">
        <f t="shared" si="9"/>
        <v>59</v>
      </c>
      <c r="U10" s="23">
        <f t="shared" si="10"/>
        <v>6</v>
      </c>
      <c r="V10" s="68">
        <f t="shared" si="11"/>
        <v>3.1428571428571428</v>
      </c>
      <c r="W10" s="69">
        <f t="shared" si="12"/>
        <v>7</v>
      </c>
      <c r="X10" s="69">
        <v>8</v>
      </c>
      <c r="Y10" s="69"/>
      <c r="Z10" s="70">
        <f t="shared" si="13"/>
        <v>3.5000000000000004</v>
      </c>
      <c r="AA10" s="70">
        <f t="shared" si="14"/>
        <v>7</v>
      </c>
      <c r="AB10" s="70">
        <v>7</v>
      </c>
      <c r="AC10" s="70"/>
    </row>
    <row r="11" spans="1:29" ht="14.4" x14ac:dyDescent="0.25">
      <c r="A11" s="11" t="s">
        <v>37</v>
      </c>
      <c r="B11" s="37">
        <v>6</v>
      </c>
      <c r="C11" s="17">
        <f t="shared" si="0"/>
        <v>1</v>
      </c>
      <c r="D11" s="38">
        <v>0.7</v>
      </c>
      <c r="E11" s="38">
        <v>0.7</v>
      </c>
      <c r="F11" s="38">
        <v>0.75</v>
      </c>
      <c r="G11" s="18">
        <f t="shared" si="1"/>
        <v>1</v>
      </c>
      <c r="H11" s="18">
        <f t="shared" si="2"/>
        <v>8</v>
      </c>
      <c r="I11" s="39" t="s">
        <v>34</v>
      </c>
      <c r="J11" s="40">
        <f t="shared" si="3"/>
        <v>2</v>
      </c>
      <c r="K11" s="19">
        <f t="shared" si="4"/>
        <v>4</v>
      </c>
      <c r="L11" s="41" t="s">
        <v>25</v>
      </c>
      <c r="M11" s="42">
        <f t="shared" si="5"/>
        <v>3</v>
      </c>
      <c r="N11" s="20">
        <f t="shared" si="6"/>
        <v>2</v>
      </c>
      <c r="O11" s="43">
        <v>4</v>
      </c>
      <c r="P11" s="21">
        <f t="shared" si="7"/>
        <v>1</v>
      </c>
      <c r="Q11" s="44">
        <v>1</v>
      </c>
      <c r="R11" s="22">
        <f t="shared" si="8"/>
        <v>1</v>
      </c>
      <c r="S11" s="45">
        <v>44436</v>
      </c>
      <c r="T11" s="46">
        <f t="shared" si="9"/>
        <v>58</v>
      </c>
      <c r="U11" s="23">
        <f t="shared" si="10"/>
        <v>4</v>
      </c>
      <c r="V11" s="68">
        <f t="shared" si="11"/>
        <v>3</v>
      </c>
      <c r="W11" s="69">
        <f t="shared" si="12"/>
        <v>9</v>
      </c>
      <c r="X11" s="69">
        <v>9</v>
      </c>
      <c r="Y11" s="69"/>
      <c r="Z11" s="70">
        <f t="shared" si="13"/>
        <v>3</v>
      </c>
      <c r="AA11" s="70">
        <f t="shared" si="14"/>
        <v>8</v>
      </c>
      <c r="AB11" s="70">
        <v>9</v>
      </c>
      <c r="AC11" s="70"/>
    </row>
    <row r="12" spans="1:29" ht="14.4" x14ac:dyDescent="0.25">
      <c r="A12" s="11" t="s">
        <v>33</v>
      </c>
      <c r="B12" s="37">
        <v>6</v>
      </c>
      <c r="C12" s="17">
        <f t="shared" si="0"/>
        <v>1</v>
      </c>
      <c r="D12" s="38">
        <v>0.75</v>
      </c>
      <c r="E12" s="38">
        <v>0.8</v>
      </c>
      <c r="F12" s="38">
        <v>0.8</v>
      </c>
      <c r="G12" s="18">
        <f t="shared" si="1"/>
        <v>3</v>
      </c>
      <c r="H12" s="18">
        <f t="shared" si="2"/>
        <v>1</v>
      </c>
      <c r="I12" s="39" t="s">
        <v>34</v>
      </c>
      <c r="J12" s="40">
        <f t="shared" si="3"/>
        <v>2</v>
      </c>
      <c r="K12" s="19">
        <f t="shared" si="4"/>
        <v>4</v>
      </c>
      <c r="L12" s="41" t="s">
        <v>19</v>
      </c>
      <c r="M12" s="42">
        <f t="shared" si="5"/>
        <v>3</v>
      </c>
      <c r="N12" s="20">
        <f t="shared" si="6"/>
        <v>2</v>
      </c>
      <c r="O12" s="43">
        <v>4</v>
      </c>
      <c r="P12" s="21">
        <f t="shared" si="7"/>
        <v>1</v>
      </c>
      <c r="Q12" s="44">
        <v>0</v>
      </c>
      <c r="R12" s="22">
        <f t="shared" si="8"/>
        <v>7</v>
      </c>
      <c r="S12" s="45">
        <v>44436</v>
      </c>
      <c r="T12" s="46">
        <f t="shared" si="9"/>
        <v>58</v>
      </c>
      <c r="U12" s="23">
        <f t="shared" si="10"/>
        <v>4</v>
      </c>
      <c r="V12" s="68">
        <f t="shared" si="11"/>
        <v>2.8571428571428572</v>
      </c>
      <c r="W12" s="69">
        <f t="shared" si="12"/>
        <v>10</v>
      </c>
      <c r="X12" s="69">
        <v>10</v>
      </c>
      <c r="Y12" s="69"/>
      <c r="Z12" s="70">
        <f t="shared" si="13"/>
        <v>2.9000000000000004</v>
      </c>
      <c r="AA12" s="70">
        <f t="shared" si="14"/>
        <v>10</v>
      </c>
      <c r="AB12" s="70">
        <v>10</v>
      </c>
      <c r="AC12" s="70"/>
    </row>
    <row r="13" spans="1:29" ht="14.4" x14ac:dyDescent="0.3">
      <c r="A13" s="1"/>
    </row>
    <row r="14" spans="1:29" ht="14.4" x14ac:dyDescent="0.3">
      <c r="A14" s="1"/>
    </row>
    <row r="15" spans="1:29" ht="14.4" x14ac:dyDescent="0.3">
      <c r="A15" s="26"/>
    </row>
    <row r="16" spans="1:29" x14ac:dyDescent="0.25">
      <c r="A16" s="7"/>
    </row>
  </sheetData>
  <mergeCells count="2">
    <mergeCell ref="V1:X1"/>
    <mergeCell ref="Z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0501-18DE-48EC-BC73-D79CB610024D}">
  <sheetPr>
    <tabColor rgb="FF92D050"/>
  </sheetPr>
  <dimension ref="A1:B11"/>
  <sheetViews>
    <sheetView showGridLines="0" zoomScale="200" zoomScaleNormal="20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B2" sqref="B2"/>
    </sheetView>
  </sheetViews>
  <sheetFormatPr defaultRowHeight="13.8" x14ac:dyDescent="0.25"/>
  <cols>
    <col min="1" max="1" width="13.19921875" bestFit="1" customWidth="1"/>
    <col min="2" max="2" width="4.69921875" bestFit="1" customWidth="1"/>
  </cols>
  <sheetData>
    <row r="1" spans="1:2" ht="14.4" x14ac:dyDescent="0.25">
      <c r="A1" s="24" t="s">
        <v>1</v>
      </c>
      <c r="B1" s="24" t="s">
        <v>63</v>
      </c>
    </row>
    <row r="2" spans="1:2" ht="14.4" x14ac:dyDescent="0.25">
      <c r="A2" s="25" t="s">
        <v>35</v>
      </c>
      <c r="B2" s="78">
        <v>1</v>
      </c>
    </row>
    <row r="3" spans="1:2" ht="14.4" x14ac:dyDescent="0.25">
      <c r="A3" s="25" t="s">
        <v>13</v>
      </c>
      <c r="B3" s="78">
        <v>2</v>
      </c>
    </row>
    <row r="4" spans="1:2" ht="14.4" x14ac:dyDescent="0.25">
      <c r="A4" s="25" t="s">
        <v>17</v>
      </c>
      <c r="B4" s="78">
        <v>3</v>
      </c>
    </row>
    <row r="5" spans="1:2" ht="14.4" x14ac:dyDescent="0.25">
      <c r="A5" s="25" t="s">
        <v>26</v>
      </c>
      <c r="B5" s="78">
        <v>4</v>
      </c>
    </row>
    <row r="6" spans="1:2" ht="14.4" x14ac:dyDescent="0.25">
      <c r="A6" s="25" t="s">
        <v>24</v>
      </c>
      <c r="B6" s="78">
        <v>5</v>
      </c>
    </row>
    <row r="7" spans="1:2" ht="14.4" x14ac:dyDescent="0.25">
      <c r="A7" s="25" t="s">
        <v>9</v>
      </c>
      <c r="B7" s="78">
        <v>6</v>
      </c>
    </row>
    <row r="8" spans="1:2" ht="14.4" x14ac:dyDescent="0.25">
      <c r="A8" s="25" t="s">
        <v>20</v>
      </c>
      <c r="B8" s="78">
        <v>7</v>
      </c>
    </row>
    <row r="9" spans="1:2" ht="14.4" x14ac:dyDescent="0.25">
      <c r="A9" s="25" t="s">
        <v>29</v>
      </c>
      <c r="B9" s="78">
        <v>8</v>
      </c>
    </row>
    <row r="10" spans="1:2" ht="14.4" x14ac:dyDescent="0.25">
      <c r="A10" s="25" t="s">
        <v>37</v>
      </c>
      <c r="B10" s="78">
        <v>9</v>
      </c>
    </row>
    <row r="11" spans="1:2" ht="14.4" x14ac:dyDescent="0.25">
      <c r="A11" s="25" t="s">
        <v>33</v>
      </c>
      <c r="B11" s="78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5452-06CC-4C85-A213-A39C3C474977}">
  <sheetPr>
    <tabColor rgb="FF92D050"/>
  </sheetPr>
  <dimension ref="A1:B11"/>
  <sheetViews>
    <sheetView showGridLines="0" zoomScale="200" zoomScaleNormal="2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3.8" x14ac:dyDescent="0.25"/>
  <cols>
    <col min="1" max="1" width="13.19921875" bestFit="1" customWidth="1"/>
    <col min="2" max="2" width="4.69921875" bestFit="1" customWidth="1"/>
  </cols>
  <sheetData>
    <row r="1" spans="1:2" ht="14.4" x14ac:dyDescent="0.25">
      <c r="A1" s="24" t="s">
        <v>1</v>
      </c>
      <c r="B1" s="24" t="s">
        <v>63</v>
      </c>
    </row>
    <row r="2" spans="1:2" ht="14.4" x14ac:dyDescent="0.25">
      <c r="A2" s="25" t="s">
        <v>35</v>
      </c>
      <c r="B2" s="78">
        <v>1</v>
      </c>
    </row>
    <row r="3" spans="1:2" ht="14.4" x14ac:dyDescent="0.25">
      <c r="A3" s="25" t="s">
        <v>13</v>
      </c>
      <c r="B3" s="78">
        <v>2</v>
      </c>
    </row>
    <row r="4" spans="1:2" ht="14.4" x14ac:dyDescent="0.25">
      <c r="A4" s="25" t="s">
        <v>26</v>
      </c>
      <c r="B4" s="78">
        <v>3</v>
      </c>
    </row>
    <row r="5" spans="1:2" ht="14.4" x14ac:dyDescent="0.25">
      <c r="A5" s="25" t="s">
        <v>17</v>
      </c>
      <c r="B5" s="78">
        <v>4</v>
      </c>
    </row>
    <row r="6" spans="1:2" ht="14.4" x14ac:dyDescent="0.25">
      <c r="A6" s="25" t="s">
        <v>24</v>
      </c>
      <c r="B6" s="78">
        <v>5</v>
      </c>
    </row>
    <row r="7" spans="1:2" ht="14.4" x14ac:dyDescent="0.25">
      <c r="A7" s="25" t="s">
        <v>9</v>
      </c>
      <c r="B7" s="78">
        <v>6</v>
      </c>
    </row>
    <row r="8" spans="1:2" ht="14.4" x14ac:dyDescent="0.25">
      <c r="A8" s="25" t="s">
        <v>29</v>
      </c>
      <c r="B8" s="78">
        <v>7</v>
      </c>
    </row>
    <row r="9" spans="1:2" ht="14.4" x14ac:dyDescent="0.25">
      <c r="A9" s="25" t="s">
        <v>20</v>
      </c>
      <c r="B9" s="78">
        <v>8</v>
      </c>
    </row>
    <row r="10" spans="1:2" ht="14.4" x14ac:dyDescent="0.25">
      <c r="A10" s="25" t="s">
        <v>37</v>
      </c>
      <c r="B10" s="78">
        <v>9</v>
      </c>
    </row>
    <row r="11" spans="1:2" ht="14.4" x14ac:dyDescent="0.25">
      <c r="A11" s="25" t="s">
        <v>33</v>
      </c>
      <c r="B11" s="7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candidate data</vt:lpstr>
      <vt:lpstr>Cleaning-PreProcessing Steps</vt:lpstr>
      <vt:lpstr>Data PreProcessing</vt:lpstr>
      <vt:lpstr>Raning_i</vt:lpstr>
      <vt:lpstr>Ranking_ii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Rahul Agarwal</cp:lastModifiedBy>
  <dcterms:created xsi:type="dcterms:W3CDTF">2015-06-05T18:17:20Z</dcterms:created>
  <dcterms:modified xsi:type="dcterms:W3CDTF">2021-11-22T08:04:30Z</dcterms:modified>
</cp:coreProperties>
</file>