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rahul\Downloads\"/>
    </mc:Choice>
  </mc:AlternateContent>
  <xr:revisionPtr revIDLastSave="0" documentId="13_ncr:1_{FA3E918A-776B-4576-9A09-260FB13817A6}" xr6:coauthVersionLast="47" xr6:coauthVersionMax="47" xr10:uidLastSave="{00000000-0000-0000-0000-000000000000}"/>
  <bookViews>
    <workbookView xWindow="-108" yWindow="-108" windowWidth="23256" windowHeight="12576" tabRatio="883" activeTab="2" xr2:uid="{00000000-000D-0000-FFFF-FFFF00000000}"/>
  </bookViews>
  <sheets>
    <sheet name="Q6" sheetId="1" r:id="rId1"/>
    <sheet name="Raw Data Copy" sheetId="2" r:id="rId2"/>
    <sheet name="Gear Asembly wise" sheetId="3" r:id="rId3"/>
    <sheet name="Quarter wise" sheetId="4" r:id="rId4"/>
    <sheet name="Month wise" sheetId="5" r:id="rId5"/>
    <sheet name="Year wise Revenue" sheetId="6" r:id="rId6"/>
    <sheet name="Quantities at start of Quarter" sheetId="7" r:id="rId7"/>
    <sheet name="Regionwise Revenue Distribution" sheetId="9" r:id="rId8"/>
  </sheets>
  <definedNames>
    <definedName name="_xlnm._FilterDatabase" localSheetId="2" hidden="1">'Quantities at start of Quarter'!#REF!</definedName>
    <definedName name="_xlnm._FilterDatabase" localSheetId="1" hidden="1">'Raw Data Copy'!$A$1:$L$291</definedName>
    <definedName name="_xlchart.v1.0" hidden="1">'Regionwise Revenue Distribution'!$A$6:$B$13</definedName>
    <definedName name="_xlchart.v1.1" hidden="1">'Regionwise Revenue Distribution'!$D$5</definedName>
    <definedName name="_xlchart.v1.10" hidden="1">'Regionwise Revenue Distribution'!$A$6:$B$13</definedName>
    <definedName name="_xlchart.v1.11" hidden="1">'Regionwise Revenue Distribution'!$C$5</definedName>
    <definedName name="_xlchart.v1.12" hidden="1">'Regionwise Revenue Distribution'!$C$6:$C$13</definedName>
    <definedName name="_xlchart.v1.13" hidden="1">'Regionwise Revenue Distribution'!$D$5</definedName>
    <definedName name="_xlchart.v1.14" hidden="1">'Regionwise Revenue Distribution'!$D$6:$D$13</definedName>
    <definedName name="_xlchart.v1.15" hidden="1">'Regionwise Revenue Distribution'!$E$5</definedName>
    <definedName name="_xlchart.v1.16" hidden="1">'Regionwise Revenue Distribution'!$E$6:$E$13</definedName>
    <definedName name="_xlchart.v1.2" hidden="1">'Regionwise Revenue Distribution'!$D$6:$D$13</definedName>
    <definedName name="_xlchart.v1.3" hidden="1">'Regionwise Revenue Distribution'!$A$6:$B$13</definedName>
    <definedName name="_xlchart.v1.4" hidden="1">'Regionwise Revenue Distribution'!$C$5</definedName>
    <definedName name="_xlchart.v1.5" hidden="1">'Regionwise Revenue Distribution'!$C$6:$C$13</definedName>
    <definedName name="_xlchart.v1.6" hidden="1">'Regionwise Revenue Distribution'!$D$5</definedName>
    <definedName name="_xlchart.v1.7" hidden="1">'Regionwise Revenue Distribution'!$D$6:$D$13</definedName>
    <definedName name="_xlchart.v1.8" hidden="1">'Regionwise Revenue Distribution'!$E$5</definedName>
    <definedName name="_xlchart.v1.9" hidden="1">'Regionwise Revenue Distribution'!$E$6:$E$13</definedName>
  </definedNames>
  <calcPr calcId="181029"/>
  <pivotCaches>
    <pivotCache cacheId="24" r:id="rId9"/>
    <pivotCache cacheId="2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9" l="1"/>
  <c r="E7" i="9"/>
  <c r="D8" i="9"/>
  <c r="E8" i="9"/>
  <c r="D9" i="9"/>
  <c r="E9" i="9"/>
  <c r="D10" i="9"/>
  <c r="E10" i="9"/>
  <c r="D11" i="9"/>
  <c r="E11" i="9"/>
  <c r="D12" i="9"/>
  <c r="E12" i="9"/>
  <c r="D13" i="9"/>
  <c r="E13" i="9"/>
  <c r="E6" i="9"/>
  <c r="D6" i="9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" i="2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K9" i="2" s="1"/>
  <c r="H10" i="2"/>
  <c r="K10" i="2" s="1"/>
  <c r="L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K17" i="2" s="1"/>
  <c r="H18" i="2"/>
  <c r="K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K25" i="2" s="1"/>
  <c r="H26" i="2"/>
  <c r="K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K33" i="2" s="1"/>
  <c r="H34" i="2"/>
  <c r="K34" i="2" s="1"/>
  <c r="H35" i="2"/>
  <c r="J35" i="2" s="1"/>
  <c r="H36" i="2"/>
  <c r="J36" i="2" s="1"/>
  <c r="H37" i="2"/>
  <c r="J37" i="2" s="1"/>
  <c r="H38" i="2"/>
  <c r="J38" i="2" s="1"/>
  <c r="H39" i="2"/>
  <c r="J39" i="2" s="1"/>
  <c r="H40" i="2"/>
  <c r="J40" i="2" s="1"/>
  <c r="H41" i="2"/>
  <c r="K41" i="2" s="1"/>
  <c r="H42" i="2"/>
  <c r="K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K49" i="2" s="1"/>
  <c r="H50" i="2"/>
  <c r="K50" i="2" s="1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K57" i="2" s="1"/>
  <c r="H58" i="2"/>
  <c r="K58" i="2" s="1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K65" i="2" s="1"/>
  <c r="H66" i="2"/>
  <c r="K66" i="2" s="1"/>
  <c r="H67" i="2"/>
  <c r="J67" i="2" s="1"/>
  <c r="H68" i="2"/>
  <c r="J68" i="2" s="1"/>
  <c r="H69" i="2"/>
  <c r="J69" i="2" s="1"/>
  <c r="H70" i="2"/>
  <c r="J70" i="2" s="1"/>
  <c r="H71" i="2"/>
  <c r="J71" i="2" s="1"/>
  <c r="H72" i="2"/>
  <c r="J72" i="2" s="1"/>
  <c r="H73" i="2"/>
  <c r="K73" i="2" s="1"/>
  <c r="H74" i="2"/>
  <c r="K74" i="2" s="1"/>
  <c r="H75" i="2"/>
  <c r="J75" i="2" s="1"/>
  <c r="H76" i="2"/>
  <c r="J76" i="2" s="1"/>
  <c r="H77" i="2"/>
  <c r="J77" i="2" s="1"/>
  <c r="H78" i="2"/>
  <c r="J78" i="2" s="1"/>
  <c r="H79" i="2"/>
  <c r="J79" i="2" s="1"/>
  <c r="H80" i="2"/>
  <c r="J80" i="2" s="1"/>
  <c r="H81" i="2"/>
  <c r="K81" i="2" s="1"/>
  <c r="H82" i="2"/>
  <c r="K82" i="2" s="1"/>
  <c r="H83" i="2"/>
  <c r="J83" i="2" s="1"/>
  <c r="H84" i="2"/>
  <c r="J84" i="2" s="1"/>
  <c r="H85" i="2"/>
  <c r="J85" i="2" s="1"/>
  <c r="H86" i="2"/>
  <c r="J86" i="2" s="1"/>
  <c r="H87" i="2"/>
  <c r="J87" i="2" s="1"/>
  <c r="H88" i="2"/>
  <c r="J88" i="2" s="1"/>
  <c r="H89" i="2"/>
  <c r="K89" i="2" s="1"/>
  <c r="H90" i="2"/>
  <c r="K90" i="2" s="1"/>
  <c r="H91" i="2"/>
  <c r="J91" i="2" s="1"/>
  <c r="H92" i="2"/>
  <c r="J92" i="2" s="1"/>
  <c r="H93" i="2"/>
  <c r="J93" i="2" s="1"/>
  <c r="H94" i="2"/>
  <c r="J94" i="2" s="1"/>
  <c r="H95" i="2"/>
  <c r="J95" i="2" s="1"/>
  <c r="H96" i="2"/>
  <c r="J96" i="2" s="1"/>
  <c r="H97" i="2"/>
  <c r="K97" i="2" s="1"/>
  <c r="H98" i="2"/>
  <c r="K98" i="2" s="1"/>
  <c r="H99" i="2"/>
  <c r="J99" i="2" s="1"/>
  <c r="H100" i="2"/>
  <c r="J100" i="2" s="1"/>
  <c r="H101" i="2"/>
  <c r="J101" i="2" s="1"/>
  <c r="H102" i="2"/>
  <c r="J102" i="2" s="1"/>
  <c r="H103" i="2"/>
  <c r="J103" i="2" s="1"/>
  <c r="H104" i="2"/>
  <c r="J104" i="2" s="1"/>
  <c r="H105" i="2"/>
  <c r="K105" i="2" s="1"/>
  <c r="H106" i="2"/>
  <c r="K106" i="2" s="1"/>
  <c r="H107" i="2"/>
  <c r="J107" i="2" s="1"/>
  <c r="H108" i="2"/>
  <c r="J108" i="2" s="1"/>
  <c r="H109" i="2"/>
  <c r="J109" i="2" s="1"/>
  <c r="H110" i="2"/>
  <c r="J110" i="2" s="1"/>
  <c r="H111" i="2"/>
  <c r="J111" i="2" s="1"/>
  <c r="H112" i="2"/>
  <c r="J112" i="2" s="1"/>
  <c r="H113" i="2"/>
  <c r="K113" i="2" s="1"/>
  <c r="H114" i="2"/>
  <c r="K114" i="2" s="1"/>
  <c r="H115" i="2"/>
  <c r="J115" i="2" s="1"/>
  <c r="H116" i="2"/>
  <c r="J116" i="2" s="1"/>
  <c r="H117" i="2"/>
  <c r="J117" i="2" s="1"/>
  <c r="H118" i="2"/>
  <c r="J118" i="2" s="1"/>
  <c r="H119" i="2"/>
  <c r="J119" i="2" s="1"/>
  <c r="H120" i="2"/>
  <c r="J120" i="2" s="1"/>
  <c r="H121" i="2"/>
  <c r="K121" i="2" s="1"/>
  <c r="H122" i="2"/>
  <c r="K122" i="2" s="1"/>
  <c r="H123" i="2"/>
  <c r="J123" i="2" s="1"/>
  <c r="H124" i="2"/>
  <c r="J124" i="2" s="1"/>
  <c r="H125" i="2"/>
  <c r="J125" i="2" s="1"/>
  <c r="H126" i="2"/>
  <c r="J126" i="2" s="1"/>
  <c r="H127" i="2"/>
  <c r="J127" i="2" s="1"/>
  <c r="H128" i="2"/>
  <c r="J128" i="2" s="1"/>
  <c r="H129" i="2"/>
  <c r="K129" i="2" s="1"/>
  <c r="H130" i="2"/>
  <c r="K130" i="2" s="1"/>
  <c r="H131" i="2"/>
  <c r="J131" i="2" s="1"/>
  <c r="H132" i="2"/>
  <c r="J132" i="2" s="1"/>
  <c r="H133" i="2"/>
  <c r="J133" i="2" s="1"/>
  <c r="H134" i="2"/>
  <c r="J134" i="2" s="1"/>
  <c r="H135" i="2"/>
  <c r="J135" i="2" s="1"/>
  <c r="H136" i="2"/>
  <c r="J136" i="2" s="1"/>
  <c r="H137" i="2"/>
  <c r="K137" i="2" s="1"/>
  <c r="H138" i="2"/>
  <c r="K138" i="2" s="1"/>
  <c r="H139" i="2"/>
  <c r="J139" i="2" s="1"/>
  <c r="H140" i="2"/>
  <c r="J140" i="2" s="1"/>
  <c r="H141" i="2"/>
  <c r="J141" i="2" s="1"/>
  <c r="H142" i="2"/>
  <c r="J142" i="2" s="1"/>
  <c r="H143" i="2"/>
  <c r="J143" i="2" s="1"/>
  <c r="H144" i="2"/>
  <c r="J144" i="2" s="1"/>
  <c r="H145" i="2"/>
  <c r="K145" i="2" s="1"/>
  <c r="H146" i="2"/>
  <c r="K146" i="2" s="1"/>
  <c r="H147" i="2"/>
  <c r="J147" i="2" s="1"/>
  <c r="H148" i="2"/>
  <c r="J148" i="2" s="1"/>
  <c r="H149" i="2"/>
  <c r="J149" i="2" s="1"/>
  <c r="H150" i="2"/>
  <c r="J150" i="2" s="1"/>
  <c r="H151" i="2"/>
  <c r="J151" i="2" s="1"/>
  <c r="H152" i="2"/>
  <c r="J152" i="2" s="1"/>
  <c r="H153" i="2"/>
  <c r="K153" i="2" s="1"/>
  <c r="H154" i="2"/>
  <c r="K154" i="2" s="1"/>
  <c r="H155" i="2"/>
  <c r="J155" i="2" s="1"/>
  <c r="H156" i="2"/>
  <c r="J156" i="2" s="1"/>
  <c r="H157" i="2"/>
  <c r="J157" i="2" s="1"/>
  <c r="H158" i="2"/>
  <c r="J158" i="2" s="1"/>
  <c r="H159" i="2"/>
  <c r="J159" i="2" s="1"/>
  <c r="H160" i="2"/>
  <c r="J160" i="2" s="1"/>
  <c r="H161" i="2"/>
  <c r="K161" i="2" s="1"/>
  <c r="H162" i="2"/>
  <c r="K162" i="2" s="1"/>
  <c r="H163" i="2"/>
  <c r="J163" i="2" s="1"/>
  <c r="H164" i="2"/>
  <c r="J164" i="2" s="1"/>
  <c r="H165" i="2"/>
  <c r="J165" i="2" s="1"/>
  <c r="H166" i="2"/>
  <c r="J166" i="2" s="1"/>
  <c r="H167" i="2"/>
  <c r="J167" i="2" s="1"/>
  <c r="H168" i="2"/>
  <c r="J168" i="2" s="1"/>
  <c r="H169" i="2"/>
  <c r="K169" i="2" s="1"/>
  <c r="H170" i="2"/>
  <c r="K170" i="2" s="1"/>
  <c r="H171" i="2"/>
  <c r="J171" i="2" s="1"/>
  <c r="H172" i="2"/>
  <c r="J172" i="2" s="1"/>
  <c r="H173" i="2"/>
  <c r="J173" i="2" s="1"/>
  <c r="H174" i="2"/>
  <c r="J174" i="2" s="1"/>
  <c r="H175" i="2"/>
  <c r="J175" i="2" s="1"/>
  <c r="H176" i="2"/>
  <c r="J176" i="2" s="1"/>
  <c r="H177" i="2"/>
  <c r="K177" i="2" s="1"/>
  <c r="H178" i="2"/>
  <c r="K178" i="2" s="1"/>
  <c r="H179" i="2"/>
  <c r="J179" i="2" s="1"/>
  <c r="H180" i="2"/>
  <c r="J180" i="2" s="1"/>
  <c r="H181" i="2"/>
  <c r="J181" i="2" s="1"/>
  <c r="H182" i="2"/>
  <c r="J182" i="2" s="1"/>
  <c r="H183" i="2"/>
  <c r="J183" i="2" s="1"/>
  <c r="H184" i="2"/>
  <c r="J184" i="2" s="1"/>
  <c r="H185" i="2"/>
  <c r="K185" i="2" s="1"/>
  <c r="H186" i="2"/>
  <c r="K186" i="2" s="1"/>
  <c r="H187" i="2"/>
  <c r="J187" i="2" s="1"/>
  <c r="H188" i="2"/>
  <c r="J188" i="2" s="1"/>
  <c r="H189" i="2"/>
  <c r="J189" i="2" s="1"/>
  <c r="H190" i="2"/>
  <c r="J190" i="2" s="1"/>
  <c r="H191" i="2"/>
  <c r="J191" i="2" s="1"/>
  <c r="H192" i="2"/>
  <c r="J192" i="2" s="1"/>
  <c r="H193" i="2"/>
  <c r="K193" i="2" s="1"/>
  <c r="H194" i="2"/>
  <c r="K194" i="2" s="1"/>
  <c r="H195" i="2"/>
  <c r="J195" i="2" s="1"/>
  <c r="H196" i="2"/>
  <c r="J196" i="2" s="1"/>
  <c r="H197" i="2"/>
  <c r="J197" i="2" s="1"/>
  <c r="H198" i="2"/>
  <c r="J198" i="2" s="1"/>
  <c r="H199" i="2"/>
  <c r="J199" i="2" s="1"/>
  <c r="H200" i="2"/>
  <c r="J200" i="2" s="1"/>
  <c r="H201" i="2"/>
  <c r="K201" i="2" s="1"/>
  <c r="H202" i="2"/>
  <c r="K202" i="2" s="1"/>
  <c r="H203" i="2"/>
  <c r="J203" i="2" s="1"/>
  <c r="H204" i="2"/>
  <c r="J204" i="2" s="1"/>
  <c r="H205" i="2"/>
  <c r="J205" i="2" s="1"/>
  <c r="H206" i="2"/>
  <c r="J206" i="2" s="1"/>
  <c r="H207" i="2"/>
  <c r="J207" i="2" s="1"/>
  <c r="H208" i="2"/>
  <c r="J208" i="2" s="1"/>
  <c r="H209" i="2"/>
  <c r="K209" i="2" s="1"/>
  <c r="H210" i="2"/>
  <c r="K210" i="2" s="1"/>
  <c r="H211" i="2"/>
  <c r="J211" i="2" s="1"/>
  <c r="H212" i="2"/>
  <c r="J212" i="2" s="1"/>
  <c r="H213" i="2"/>
  <c r="J213" i="2" s="1"/>
  <c r="H214" i="2"/>
  <c r="J214" i="2" s="1"/>
  <c r="H215" i="2"/>
  <c r="J215" i="2" s="1"/>
  <c r="H216" i="2"/>
  <c r="J216" i="2" s="1"/>
  <c r="H217" i="2"/>
  <c r="K217" i="2" s="1"/>
  <c r="H218" i="2"/>
  <c r="K218" i="2" s="1"/>
  <c r="H219" i="2"/>
  <c r="J219" i="2" s="1"/>
  <c r="H220" i="2"/>
  <c r="J220" i="2" s="1"/>
  <c r="H221" i="2"/>
  <c r="J221" i="2" s="1"/>
  <c r="H222" i="2"/>
  <c r="J222" i="2" s="1"/>
  <c r="H223" i="2"/>
  <c r="J223" i="2" s="1"/>
  <c r="H224" i="2"/>
  <c r="J224" i="2" s="1"/>
  <c r="H225" i="2"/>
  <c r="K225" i="2" s="1"/>
  <c r="H226" i="2"/>
  <c r="K226" i="2" s="1"/>
  <c r="H227" i="2"/>
  <c r="J227" i="2" s="1"/>
  <c r="H228" i="2"/>
  <c r="J228" i="2" s="1"/>
  <c r="H229" i="2"/>
  <c r="J229" i="2" s="1"/>
  <c r="H230" i="2"/>
  <c r="J230" i="2" s="1"/>
  <c r="H231" i="2"/>
  <c r="J231" i="2" s="1"/>
  <c r="H232" i="2"/>
  <c r="J232" i="2" s="1"/>
  <c r="H233" i="2"/>
  <c r="K233" i="2" s="1"/>
  <c r="H234" i="2"/>
  <c r="K234" i="2" s="1"/>
  <c r="H235" i="2"/>
  <c r="J235" i="2" s="1"/>
  <c r="H236" i="2"/>
  <c r="J236" i="2" s="1"/>
  <c r="H237" i="2"/>
  <c r="J237" i="2" s="1"/>
  <c r="H238" i="2"/>
  <c r="J238" i="2" s="1"/>
  <c r="H239" i="2"/>
  <c r="J239" i="2" s="1"/>
  <c r="H240" i="2"/>
  <c r="J240" i="2" s="1"/>
  <c r="H241" i="2"/>
  <c r="K241" i="2" s="1"/>
  <c r="H242" i="2"/>
  <c r="K242" i="2" s="1"/>
  <c r="H243" i="2"/>
  <c r="J243" i="2" s="1"/>
  <c r="H244" i="2"/>
  <c r="J244" i="2" s="1"/>
  <c r="H245" i="2"/>
  <c r="J245" i="2" s="1"/>
  <c r="H246" i="2"/>
  <c r="J246" i="2" s="1"/>
  <c r="H247" i="2"/>
  <c r="J247" i="2" s="1"/>
  <c r="H248" i="2"/>
  <c r="J248" i="2" s="1"/>
  <c r="H249" i="2"/>
  <c r="K249" i="2" s="1"/>
  <c r="H250" i="2"/>
  <c r="K250" i="2" s="1"/>
  <c r="H251" i="2"/>
  <c r="J251" i="2" s="1"/>
  <c r="H252" i="2"/>
  <c r="J252" i="2" s="1"/>
  <c r="H253" i="2"/>
  <c r="J253" i="2" s="1"/>
  <c r="H254" i="2"/>
  <c r="J254" i="2" s="1"/>
  <c r="H255" i="2"/>
  <c r="J255" i="2" s="1"/>
  <c r="H256" i="2"/>
  <c r="J256" i="2" s="1"/>
  <c r="H257" i="2"/>
  <c r="K257" i="2" s="1"/>
  <c r="H258" i="2"/>
  <c r="K258" i="2" s="1"/>
  <c r="H259" i="2"/>
  <c r="J259" i="2" s="1"/>
  <c r="H260" i="2"/>
  <c r="J260" i="2" s="1"/>
  <c r="H261" i="2"/>
  <c r="J261" i="2" s="1"/>
  <c r="H262" i="2"/>
  <c r="J262" i="2" s="1"/>
  <c r="H263" i="2"/>
  <c r="J263" i="2" s="1"/>
  <c r="H264" i="2"/>
  <c r="J264" i="2" s="1"/>
  <c r="H265" i="2"/>
  <c r="K265" i="2" s="1"/>
  <c r="H266" i="2"/>
  <c r="K266" i="2" s="1"/>
  <c r="H267" i="2"/>
  <c r="J267" i="2" s="1"/>
  <c r="H268" i="2"/>
  <c r="J268" i="2" s="1"/>
  <c r="H269" i="2"/>
  <c r="J269" i="2" s="1"/>
  <c r="H270" i="2"/>
  <c r="J270" i="2" s="1"/>
  <c r="H271" i="2"/>
  <c r="J271" i="2" s="1"/>
  <c r="H272" i="2"/>
  <c r="J272" i="2" s="1"/>
  <c r="H273" i="2"/>
  <c r="K273" i="2" s="1"/>
  <c r="H274" i="2"/>
  <c r="K274" i="2" s="1"/>
  <c r="H275" i="2"/>
  <c r="J275" i="2" s="1"/>
  <c r="H276" i="2"/>
  <c r="J276" i="2" s="1"/>
  <c r="H277" i="2"/>
  <c r="J277" i="2" s="1"/>
  <c r="H278" i="2"/>
  <c r="J278" i="2" s="1"/>
  <c r="H279" i="2"/>
  <c r="J279" i="2" s="1"/>
  <c r="H280" i="2"/>
  <c r="J280" i="2" s="1"/>
  <c r="H281" i="2"/>
  <c r="K281" i="2" s="1"/>
  <c r="H282" i="2"/>
  <c r="K282" i="2" s="1"/>
  <c r="H283" i="2"/>
  <c r="J283" i="2" s="1"/>
  <c r="H284" i="2"/>
  <c r="J284" i="2" s="1"/>
  <c r="H285" i="2"/>
  <c r="J285" i="2" s="1"/>
  <c r="H286" i="2"/>
  <c r="J286" i="2" s="1"/>
  <c r="H287" i="2"/>
  <c r="J287" i="2" s="1"/>
  <c r="H288" i="2"/>
  <c r="J288" i="2" s="1"/>
  <c r="H289" i="2"/>
  <c r="K289" i="2" s="1"/>
  <c r="H290" i="2"/>
  <c r="K290" i="2" s="1"/>
  <c r="H291" i="2"/>
  <c r="J291" i="2" s="1"/>
  <c r="H2" i="2"/>
  <c r="J2" i="2" s="1"/>
  <c r="D95" i="7" l="1"/>
  <c r="D87" i="7"/>
  <c r="D71" i="7"/>
  <c r="D55" i="7"/>
  <c r="D47" i="7"/>
  <c r="D31" i="7"/>
  <c r="D15" i="7"/>
  <c r="D94" i="7"/>
  <c r="D70" i="7"/>
  <c r="D54" i="7"/>
  <c r="D30" i="7"/>
  <c r="D14" i="7"/>
  <c r="D99" i="7"/>
  <c r="D83" i="7"/>
  <c r="D59" i="7"/>
  <c r="D43" i="7"/>
  <c r="D19" i="7"/>
  <c r="D106" i="7"/>
  <c r="D98" i="7"/>
  <c r="D82" i="7"/>
  <c r="D66" i="7"/>
  <c r="D58" i="7"/>
  <c r="D42" i="7"/>
  <c r="D34" i="7"/>
  <c r="D26" i="7"/>
  <c r="D18" i="7"/>
  <c r="K136" i="2"/>
  <c r="J226" i="2"/>
  <c r="K128" i="2"/>
  <c r="D53" i="7" s="1"/>
  <c r="J170" i="2"/>
  <c r="K72" i="2"/>
  <c r="J162" i="2"/>
  <c r="K64" i="2"/>
  <c r="D29" i="7" s="1"/>
  <c r="J106" i="2"/>
  <c r="K264" i="2"/>
  <c r="K24" i="2"/>
  <c r="J98" i="2"/>
  <c r="K256" i="2"/>
  <c r="K8" i="2"/>
  <c r="L8" i="2" s="1"/>
  <c r="J42" i="2"/>
  <c r="K200" i="2"/>
  <c r="J290" i="2"/>
  <c r="J34" i="2"/>
  <c r="K192" i="2"/>
  <c r="J234" i="2"/>
  <c r="K272" i="2"/>
  <c r="D97" i="7" s="1"/>
  <c r="K208" i="2"/>
  <c r="K144" i="2"/>
  <c r="K80" i="2"/>
  <c r="K16" i="2"/>
  <c r="J242" i="2"/>
  <c r="J178" i="2"/>
  <c r="J114" i="2"/>
  <c r="J50" i="2"/>
  <c r="K248" i="2"/>
  <c r="D93" i="7" s="1"/>
  <c r="K184" i="2"/>
  <c r="D69" i="7" s="1"/>
  <c r="K120" i="2"/>
  <c r="K56" i="2"/>
  <c r="J282" i="2"/>
  <c r="J218" i="2"/>
  <c r="J154" i="2"/>
  <c r="J90" i="2"/>
  <c r="J26" i="2"/>
  <c r="L9" i="2"/>
  <c r="K240" i="2"/>
  <c r="K176" i="2"/>
  <c r="K112" i="2"/>
  <c r="K48" i="2"/>
  <c r="J274" i="2"/>
  <c r="J210" i="2"/>
  <c r="J146" i="2"/>
  <c r="J82" i="2"/>
  <c r="J18" i="2"/>
  <c r="K232" i="2"/>
  <c r="K168" i="2"/>
  <c r="K104" i="2"/>
  <c r="K40" i="2"/>
  <c r="D25" i="7" s="1"/>
  <c r="J266" i="2"/>
  <c r="J202" i="2"/>
  <c r="J138" i="2"/>
  <c r="J74" i="2"/>
  <c r="J10" i="2"/>
  <c r="K288" i="2"/>
  <c r="K224" i="2"/>
  <c r="K160" i="2"/>
  <c r="D65" i="7" s="1"/>
  <c r="K96" i="2"/>
  <c r="D41" i="7" s="1"/>
  <c r="K32" i="2"/>
  <c r="D17" i="7" s="1"/>
  <c r="J258" i="2"/>
  <c r="J194" i="2"/>
  <c r="J130" i="2"/>
  <c r="J66" i="2"/>
  <c r="K280" i="2"/>
  <c r="D105" i="7" s="1"/>
  <c r="K216" i="2"/>
  <c r="D81" i="7" s="1"/>
  <c r="K152" i="2"/>
  <c r="D57" i="7" s="1"/>
  <c r="K88" i="2"/>
  <c r="J250" i="2"/>
  <c r="J186" i="2"/>
  <c r="J122" i="2"/>
  <c r="J58" i="2"/>
  <c r="K287" i="2"/>
  <c r="K279" i="2"/>
  <c r="D104" i="7" s="1"/>
  <c r="K271" i="2"/>
  <c r="K263" i="2"/>
  <c r="K255" i="2"/>
  <c r="K247" i="2"/>
  <c r="D92" i="7" s="1"/>
  <c r="K239" i="2"/>
  <c r="K231" i="2"/>
  <c r="K223" i="2"/>
  <c r="K215" i="2"/>
  <c r="D80" i="7" s="1"/>
  <c r="K207" i="2"/>
  <c r="K199" i="2"/>
  <c r="K191" i="2"/>
  <c r="D76" i="7" s="1"/>
  <c r="K183" i="2"/>
  <c r="D68" i="7" s="1"/>
  <c r="K175" i="2"/>
  <c r="K167" i="2"/>
  <c r="K159" i="2"/>
  <c r="D64" i="7" s="1"/>
  <c r="K151" i="2"/>
  <c r="K143" i="2"/>
  <c r="K135" i="2"/>
  <c r="K127" i="2"/>
  <c r="D52" i="7" s="1"/>
  <c r="K119" i="2"/>
  <c r="K111" i="2"/>
  <c r="K103" i="2"/>
  <c r="K95" i="2"/>
  <c r="D40" i="7" s="1"/>
  <c r="K87" i="2"/>
  <c r="K79" i="2"/>
  <c r="K71" i="2"/>
  <c r="D36" i="7" s="1"/>
  <c r="K63" i="2"/>
  <c r="D28" i="7" s="1"/>
  <c r="K55" i="2"/>
  <c r="K47" i="2"/>
  <c r="K39" i="2"/>
  <c r="D24" i="7" s="1"/>
  <c r="K31" i="2"/>
  <c r="K23" i="2"/>
  <c r="K15" i="2"/>
  <c r="K7" i="2"/>
  <c r="D12" i="7" s="1"/>
  <c r="J289" i="2"/>
  <c r="J281" i="2"/>
  <c r="J273" i="2"/>
  <c r="J265" i="2"/>
  <c r="J257" i="2"/>
  <c r="J249" i="2"/>
  <c r="J241" i="2"/>
  <c r="J233" i="2"/>
  <c r="J225" i="2"/>
  <c r="J217" i="2"/>
  <c r="J209" i="2"/>
  <c r="J201" i="2"/>
  <c r="J193" i="2"/>
  <c r="J185" i="2"/>
  <c r="J177" i="2"/>
  <c r="J169" i="2"/>
  <c r="J161" i="2"/>
  <c r="J153" i="2"/>
  <c r="J145" i="2"/>
  <c r="J137" i="2"/>
  <c r="J129" i="2"/>
  <c r="J121" i="2"/>
  <c r="J113" i="2"/>
  <c r="J105" i="2"/>
  <c r="J97" i="2"/>
  <c r="J89" i="2"/>
  <c r="J81" i="2"/>
  <c r="J73" i="2"/>
  <c r="J65" i="2"/>
  <c r="J57" i="2"/>
  <c r="J49" i="2"/>
  <c r="J41" i="2"/>
  <c r="J33" i="2"/>
  <c r="J25" i="2"/>
  <c r="J17" i="2"/>
  <c r="J9" i="2"/>
  <c r="K286" i="2"/>
  <c r="K278" i="2"/>
  <c r="D103" i="7" s="1"/>
  <c r="K270" i="2"/>
  <c r="K262" i="2"/>
  <c r="K254" i="2"/>
  <c r="K246" i="2"/>
  <c r="D91" i="7" s="1"/>
  <c r="K238" i="2"/>
  <c r="K230" i="2"/>
  <c r="K222" i="2"/>
  <c r="K214" i="2"/>
  <c r="D79" i="7" s="1"/>
  <c r="K206" i="2"/>
  <c r="K198" i="2"/>
  <c r="K190" i="2"/>
  <c r="D75" i="7" s="1"/>
  <c r="K182" i="2"/>
  <c r="D67" i="7" s="1"/>
  <c r="K174" i="2"/>
  <c r="K166" i="2"/>
  <c r="K158" i="2"/>
  <c r="D63" i="7" s="1"/>
  <c r="K150" i="2"/>
  <c r="K142" i="2"/>
  <c r="K134" i="2"/>
  <c r="K126" i="2"/>
  <c r="D51" i="7" s="1"/>
  <c r="K118" i="2"/>
  <c r="K110" i="2"/>
  <c r="K102" i="2"/>
  <c r="K94" i="2"/>
  <c r="D39" i="7" s="1"/>
  <c r="K86" i="2"/>
  <c r="K78" i="2"/>
  <c r="K70" i="2"/>
  <c r="D35" i="7" s="1"/>
  <c r="K62" i="2"/>
  <c r="D27" i="7" s="1"/>
  <c r="K54" i="2"/>
  <c r="K46" i="2"/>
  <c r="K38" i="2"/>
  <c r="D23" i="7" s="1"/>
  <c r="K30" i="2"/>
  <c r="K22" i="2"/>
  <c r="K14" i="2"/>
  <c r="K6" i="2"/>
  <c r="D11" i="7" s="1"/>
  <c r="K285" i="2"/>
  <c r="K277" i="2"/>
  <c r="D102" i="7" s="1"/>
  <c r="K269" i="2"/>
  <c r="K261" i="2"/>
  <c r="K253" i="2"/>
  <c r="K245" i="2"/>
  <c r="D90" i="7" s="1"/>
  <c r="K237" i="2"/>
  <c r="K229" i="2"/>
  <c r="K221" i="2"/>
  <c r="D86" i="7" s="1"/>
  <c r="K213" i="2"/>
  <c r="D78" i="7" s="1"/>
  <c r="K205" i="2"/>
  <c r="K197" i="2"/>
  <c r="K189" i="2"/>
  <c r="D74" i="7" s="1"/>
  <c r="K181" i="2"/>
  <c r="K173" i="2"/>
  <c r="K165" i="2"/>
  <c r="K157" i="2"/>
  <c r="D62" i="7" s="1"/>
  <c r="K149" i="2"/>
  <c r="K141" i="2"/>
  <c r="K133" i="2"/>
  <c r="K125" i="2"/>
  <c r="D50" i="7" s="1"/>
  <c r="K117" i="2"/>
  <c r="K109" i="2"/>
  <c r="K101" i="2"/>
  <c r="D46" i="7" s="1"/>
  <c r="K93" i="2"/>
  <c r="D38" i="7" s="1"/>
  <c r="K85" i="2"/>
  <c r="K77" i="2"/>
  <c r="K69" i="2"/>
  <c r="K61" i="2"/>
  <c r="K53" i="2"/>
  <c r="K45" i="2"/>
  <c r="K37" i="2"/>
  <c r="D22" i="7" s="1"/>
  <c r="K29" i="2"/>
  <c r="K21" i="2"/>
  <c r="K13" i="2"/>
  <c r="K5" i="2"/>
  <c r="D10" i="7" s="1"/>
  <c r="K2" i="2"/>
  <c r="D7" i="7" s="1"/>
  <c r="K284" i="2"/>
  <c r="K276" i="2"/>
  <c r="D101" i="7" s="1"/>
  <c r="K268" i="2"/>
  <c r="K260" i="2"/>
  <c r="K252" i="2"/>
  <c r="K244" i="2"/>
  <c r="D89" i="7" s="1"/>
  <c r="K236" i="2"/>
  <c r="K228" i="2"/>
  <c r="K220" i="2"/>
  <c r="D85" i="7" s="1"/>
  <c r="K212" i="2"/>
  <c r="D77" i="7" s="1"/>
  <c r="K204" i="2"/>
  <c r="K196" i="2"/>
  <c r="K188" i="2"/>
  <c r="D73" i="7" s="1"/>
  <c r="K180" i="2"/>
  <c r="K172" i="2"/>
  <c r="K164" i="2"/>
  <c r="K156" i="2"/>
  <c r="D61" i="7" s="1"/>
  <c r="K148" i="2"/>
  <c r="K140" i="2"/>
  <c r="K132" i="2"/>
  <c r="K124" i="2"/>
  <c r="D49" i="7" s="1"/>
  <c r="K116" i="2"/>
  <c r="K108" i="2"/>
  <c r="K100" i="2"/>
  <c r="D45" i="7" s="1"/>
  <c r="K92" i="2"/>
  <c r="D37" i="7" s="1"/>
  <c r="K84" i="2"/>
  <c r="K76" i="2"/>
  <c r="K68" i="2"/>
  <c r="D33" i="7" s="1"/>
  <c r="K60" i="2"/>
  <c r="K52" i="2"/>
  <c r="K44" i="2"/>
  <c r="K36" i="2"/>
  <c r="D21" i="7" s="1"/>
  <c r="K28" i="2"/>
  <c r="K20" i="2"/>
  <c r="K12" i="2"/>
  <c r="K4" i="2"/>
  <c r="D9" i="7" s="1"/>
  <c r="K291" i="2"/>
  <c r="K283" i="2"/>
  <c r="K275" i="2"/>
  <c r="D100" i="7" s="1"/>
  <c r="K267" i="2"/>
  <c r="K259" i="2"/>
  <c r="K251" i="2"/>
  <c r="D96" i="7" s="1"/>
  <c r="K243" i="2"/>
  <c r="D88" i="7" s="1"/>
  <c r="K235" i="2"/>
  <c r="K227" i="2"/>
  <c r="K219" i="2"/>
  <c r="D84" i="7" s="1"/>
  <c r="K211" i="2"/>
  <c r="K203" i="2"/>
  <c r="K195" i="2"/>
  <c r="K187" i="2"/>
  <c r="D72" i="7" s="1"/>
  <c r="K179" i="2"/>
  <c r="K171" i="2"/>
  <c r="K163" i="2"/>
  <c r="K155" i="2"/>
  <c r="D60" i="7" s="1"/>
  <c r="K147" i="2"/>
  <c r="K139" i="2"/>
  <c r="K131" i="2"/>
  <c r="D56" i="7" s="1"/>
  <c r="K123" i="2"/>
  <c r="D48" i="7" s="1"/>
  <c r="K115" i="2"/>
  <c r="K107" i="2"/>
  <c r="K99" i="2"/>
  <c r="D44" i="7" s="1"/>
  <c r="K91" i="2"/>
  <c r="K83" i="2"/>
  <c r="K75" i="2"/>
  <c r="K67" i="2"/>
  <c r="D32" i="7" s="1"/>
  <c r="K59" i="2"/>
  <c r="K51" i="2"/>
  <c r="K43" i="2"/>
  <c r="K35" i="2"/>
  <c r="D20" i="7" s="1"/>
  <c r="K27" i="2"/>
  <c r="K19" i="2"/>
  <c r="K11" i="2"/>
  <c r="D16" i="7" s="1"/>
  <c r="K3" i="2"/>
  <c r="D8" i="7" s="1"/>
  <c r="D13" i="7" l="1"/>
  <c r="L18" i="2"/>
  <c r="L239" i="2"/>
  <c r="L249" i="2"/>
  <c r="L228" i="2"/>
  <c r="L168" i="2"/>
  <c r="L180" i="2"/>
  <c r="L58" i="2"/>
  <c r="L269" i="2"/>
  <c r="L68" i="2"/>
  <c r="L38" i="2"/>
  <c r="L98" i="2"/>
  <c r="L230" i="2"/>
  <c r="L78" i="2"/>
  <c r="L238" i="2"/>
  <c r="L199" i="2"/>
  <c r="L88" i="2"/>
  <c r="L248" i="2"/>
  <c r="L178" i="2"/>
  <c r="L289" i="2"/>
  <c r="L140" i="2"/>
  <c r="L79" i="2"/>
  <c r="L40" i="2"/>
  <c r="L200" i="2"/>
  <c r="L198" i="2"/>
  <c r="L100" i="2"/>
  <c r="L70" i="2"/>
  <c r="L240" i="2"/>
  <c r="L138" i="2"/>
  <c r="L108" i="2"/>
  <c r="L5" i="2"/>
  <c r="L45" i="2"/>
  <c r="L85" i="2"/>
  <c r="L125" i="2"/>
  <c r="L165" i="2"/>
  <c r="L205" i="2"/>
  <c r="L245" i="2"/>
  <c r="L285" i="2"/>
  <c r="L275" i="2"/>
  <c r="L15" i="2"/>
  <c r="L55" i="2"/>
  <c r="L95" i="2"/>
  <c r="L135" i="2"/>
  <c r="L175" i="2"/>
  <c r="L215" i="2"/>
  <c r="L255" i="2"/>
  <c r="L235" i="2"/>
  <c r="L35" i="2"/>
  <c r="L195" i="2"/>
  <c r="L25" i="2"/>
  <c r="L65" i="2"/>
  <c r="L105" i="2"/>
  <c r="L145" i="2"/>
  <c r="L185" i="2"/>
  <c r="L225" i="2"/>
  <c r="L265" i="2"/>
  <c r="L115" i="2"/>
  <c r="L155" i="2"/>
  <c r="L75" i="2"/>
  <c r="L69" i="2"/>
  <c r="L109" i="2"/>
  <c r="L110" i="2"/>
  <c r="L270" i="2"/>
  <c r="L120" i="2"/>
  <c r="L280" i="2"/>
  <c r="L148" i="2"/>
  <c r="L258" i="2"/>
  <c r="L48" i="2"/>
  <c r="L260" i="2"/>
  <c r="L21" i="2"/>
  <c r="L61" i="2"/>
  <c r="L101" i="2"/>
  <c r="L141" i="2"/>
  <c r="L181" i="2"/>
  <c r="L221" i="2"/>
  <c r="L261" i="2"/>
  <c r="L251" i="2"/>
  <c r="L171" i="2"/>
  <c r="L31" i="2"/>
  <c r="L71" i="2"/>
  <c r="L111" i="2"/>
  <c r="L151" i="2"/>
  <c r="L191" i="2"/>
  <c r="L231" i="2"/>
  <c r="L271" i="2"/>
  <c r="L91" i="2"/>
  <c r="L41" i="2"/>
  <c r="L81" i="2"/>
  <c r="L121" i="2"/>
  <c r="L161" i="2"/>
  <c r="L201" i="2"/>
  <c r="L241" i="2"/>
  <c r="L281" i="2"/>
  <c r="L11" i="2"/>
  <c r="L211" i="2"/>
  <c r="L51" i="2"/>
  <c r="L131" i="2"/>
  <c r="L291" i="2"/>
  <c r="L202" i="2"/>
  <c r="L22" i="2"/>
  <c r="L62" i="2"/>
  <c r="L102" i="2"/>
  <c r="L142" i="2"/>
  <c r="L182" i="2"/>
  <c r="L222" i="2"/>
  <c r="L262" i="2"/>
  <c r="L2" i="2"/>
  <c r="L32" i="2"/>
  <c r="L72" i="2"/>
  <c r="L112" i="2"/>
  <c r="L152" i="2"/>
  <c r="L192" i="2"/>
  <c r="L232" i="2"/>
  <c r="L272" i="2"/>
  <c r="L82" i="2"/>
  <c r="L122" i="2"/>
  <c r="L242" i="2"/>
  <c r="L282" i="2"/>
  <c r="L12" i="2"/>
  <c r="L52" i="2"/>
  <c r="L92" i="2"/>
  <c r="L132" i="2"/>
  <c r="L172" i="2"/>
  <c r="L212" i="2"/>
  <c r="L252" i="2"/>
  <c r="L42" i="2"/>
  <c r="L162" i="2"/>
  <c r="L268" i="2"/>
  <c r="L59" i="2"/>
  <c r="L19" i="2"/>
  <c r="L99" i="2"/>
  <c r="L219" i="2"/>
  <c r="L139" i="2"/>
  <c r="L259" i="2"/>
  <c r="L179" i="2"/>
  <c r="L149" i="2"/>
  <c r="L118" i="2"/>
  <c r="L278" i="2"/>
  <c r="L279" i="2"/>
  <c r="L128" i="2"/>
  <c r="L288" i="2"/>
  <c r="L49" i="2"/>
  <c r="L20" i="2"/>
  <c r="L29" i="2"/>
  <c r="L50" i="2"/>
  <c r="L250" i="2"/>
  <c r="L210" i="2"/>
  <c r="L290" i="2"/>
  <c r="L90" i="2"/>
  <c r="L130" i="2"/>
  <c r="L170" i="2"/>
  <c r="L13" i="2"/>
  <c r="L53" i="2"/>
  <c r="L93" i="2"/>
  <c r="L133" i="2"/>
  <c r="L173" i="2"/>
  <c r="L213" i="2"/>
  <c r="L253" i="2"/>
  <c r="L3" i="2"/>
  <c r="L43" i="2"/>
  <c r="L123" i="2"/>
  <c r="L163" i="2"/>
  <c r="L203" i="2"/>
  <c r="L23" i="2"/>
  <c r="L63" i="2"/>
  <c r="L103" i="2"/>
  <c r="L143" i="2"/>
  <c r="L183" i="2"/>
  <c r="L223" i="2"/>
  <c r="L263" i="2"/>
  <c r="L283" i="2"/>
  <c r="L33" i="2"/>
  <c r="L73" i="2"/>
  <c r="L113" i="2"/>
  <c r="L153" i="2"/>
  <c r="L193" i="2"/>
  <c r="L233" i="2"/>
  <c r="L273" i="2"/>
  <c r="L83" i="2"/>
  <c r="L243" i="2"/>
  <c r="L209" i="2"/>
  <c r="L80" i="2"/>
  <c r="L154" i="2"/>
  <c r="L14" i="2"/>
  <c r="L54" i="2"/>
  <c r="L94" i="2"/>
  <c r="L134" i="2"/>
  <c r="L174" i="2"/>
  <c r="L214" i="2"/>
  <c r="L254" i="2"/>
  <c r="L114" i="2"/>
  <c r="L234" i="2"/>
  <c r="L274" i="2"/>
  <c r="L24" i="2"/>
  <c r="L64" i="2"/>
  <c r="L104" i="2"/>
  <c r="L144" i="2"/>
  <c r="L184" i="2"/>
  <c r="L224" i="2"/>
  <c r="L264" i="2"/>
  <c r="L34" i="2"/>
  <c r="L74" i="2"/>
  <c r="L44" i="2"/>
  <c r="L84" i="2"/>
  <c r="L124" i="2"/>
  <c r="L164" i="2"/>
  <c r="L204" i="2"/>
  <c r="L244" i="2"/>
  <c r="L284" i="2"/>
  <c r="L4" i="2"/>
  <c r="L194" i="2"/>
  <c r="L189" i="2"/>
  <c r="L150" i="2"/>
  <c r="L160" i="2"/>
  <c r="L89" i="2"/>
  <c r="L28" i="2"/>
  <c r="L188" i="2"/>
  <c r="L218" i="2"/>
  <c r="L190" i="2"/>
  <c r="L169" i="2"/>
  <c r="L119" i="2"/>
  <c r="L208" i="2"/>
  <c r="L159" i="2"/>
  <c r="L6" i="2"/>
  <c r="L46" i="2"/>
  <c r="L86" i="2"/>
  <c r="L126" i="2"/>
  <c r="L166" i="2"/>
  <c r="L206" i="2"/>
  <c r="L246" i="2"/>
  <c r="L286" i="2"/>
  <c r="L66" i="2"/>
  <c r="L146" i="2"/>
  <c r="L186" i="2"/>
  <c r="L16" i="2"/>
  <c r="L56" i="2"/>
  <c r="L96" i="2"/>
  <c r="L136" i="2"/>
  <c r="L176" i="2"/>
  <c r="L216" i="2"/>
  <c r="L256" i="2"/>
  <c r="L266" i="2"/>
  <c r="L26" i="2"/>
  <c r="L36" i="2"/>
  <c r="L76" i="2"/>
  <c r="L116" i="2"/>
  <c r="L156" i="2"/>
  <c r="L196" i="2"/>
  <c r="L236" i="2"/>
  <c r="L276" i="2"/>
  <c r="L106" i="2"/>
  <c r="L226" i="2"/>
  <c r="L37" i="2"/>
  <c r="L77" i="2"/>
  <c r="L117" i="2"/>
  <c r="L157" i="2"/>
  <c r="L197" i="2"/>
  <c r="L237" i="2"/>
  <c r="L277" i="2"/>
  <c r="L7" i="2"/>
  <c r="L47" i="2"/>
  <c r="L87" i="2"/>
  <c r="L127" i="2"/>
  <c r="L167" i="2"/>
  <c r="L207" i="2"/>
  <c r="L247" i="2"/>
  <c r="L287" i="2"/>
  <c r="L27" i="2"/>
  <c r="L147" i="2"/>
  <c r="L187" i="2"/>
  <c r="L67" i="2"/>
  <c r="L107" i="2"/>
  <c r="L227" i="2"/>
  <c r="L267" i="2"/>
  <c r="L17" i="2"/>
  <c r="L57" i="2"/>
  <c r="L97" i="2"/>
  <c r="L137" i="2"/>
  <c r="L177" i="2"/>
  <c r="L217" i="2"/>
  <c r="L257" i="2"/>
  <c r="L229" i="2"/>
  <c r="L158" i="2"/>
  <c r="L39" i="2"/>
  <c r="L129" i="2"/>
  <c r="L60" i="2"/>
  <c r="L220" i="2"/>
  <c r="L30" i="2"/>
</calcChain>
</file>

<file path=xl/sharedStrings.xml><?xml version="1.0" encoding="utf-8"?>
<sst xmlns="http://schemas.openxmlformats.org/spreadsheetml/2006/main" count="2728" uniqueCount="64">
  <si>
    <t>Gear Assembly</t>
  </si>
  <si>
    <t>GA Category</t>
  </si>
  <si>
    <t>Month</t>
  </si>
  <si>
    <t>Quarter</t>
  </si>
  <si>
    <t>Fiscal Year</t>
  </si>
  <si>
    <t>Quantity Produced (Nos)</t>
  </si>
  <si>
    <t>Sales</t>
  </si>
  <si>
    <t>Price</t>
  </si>
  <si>
    <t>Revenue</t>
  </si>
  <si>
    <t>Balance Inventory</t>
  </si>
  <si>
    <t xml:space="preserve">Total Quantity Available </t>
  </si>
  <si>
    <t>Gear Assembly 1 (BS4)</t>
  </si>
  <si>
    <t>BS4</t>
  </si>
  <si>
    <t>Q1</t>
  </si>
  <si>
    <t>2019-20</t>
  </si>
  <si>
    <t>Gear Assembly 2 (BS4)</t>
  </si>
  <si>
    <t>Gear Assembly 3 (BS4/6)</t>
  </si>
  <si>
    <t>BS4/BS6</t>
  </si>
  <si>
    <t>Gear Assembly 4 (BS4/6)</t>
  </si>
  <si>
    <t>Gear Assembly 5 (BS4/6)</t>
  </si>
  <si>
    <t>Gear Assembly 6 (BS4/6)</t>
  </si>
  <si>
    <t>Gear Assembly 7 (BS4/6)</t>
  </si>
  <si>
    <t>Gear Assembly 8 (BS4/6)</t>
  </si>
  <si>
    <t>Gear Assembly 9 (BS6)</t>
  </si>
  <si>
    <t>BS6</t>
  </si>
  <si>
    <t>Gear Assmbly 10 (BS6)</t>
  </si>
  <si>
    <t>Q2</t>
  </si>
  <si>
    <t>Q3</t>
  </si>
  <si>
    <t>Q4</t>
  </si>
  <si>
    <t>2020-21</t>
  </si>
  <si>
    <t>2021-22</t>
  </si>
  <si>
    <t>Year</t>
  </si>
  <si>
    <t>Row Labels</t>
  </si>
  <si>
    <t>Grand Total</t>
  </si>
  <si>
    <t>Sum of Revenue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</si>
  <si>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</si>
  <si>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</si>
  <si>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</si>
  <si>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</si>
  <si>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</si>
  <si>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</si>
  <si>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</si>
  <si>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</si>
  <si>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</si>
  <si>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</si>
  <si>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</si>
  <si>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</si>
  <si>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Key</t>
  </si>
  <si>
    <t>Total Revenue per Gear Assembly</t>
  </si>
  <si>
    <t>Quarter wise Revenue</t>
  </si>
  <si>
    <t>Month wise Revenue</t>
  </si>
  <si>
    <t>Year wise Revenue</t>
  </si>
  <si>
    <t>Sum of Balance Inventory</t>
  </si>
  <si>
    <t>Quantities available Start of the Quarter</t>
  </si>
  <si>
    <t>Gear Assembly 1 (BS4)2019-20Q1</t>
  </si>
  <si>
    <t>Region</t>
  </si>
  <si>
    <t>North</t>
  </si>
  <si>
    <t>West</t>
  </si>
  <si>
    <t>East</t>
  </si>
  <si>
    <t>South</t>
  </si>
  <si>
    <t>Percentage</t>
  </si>
  <si>
    <t>Sales Total</t>
  </si>
  <si>
    <t>Revenue Total</t>
  </si>
  <si>
    <t>Region wise Sales/Revenue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</si>
</sst>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₹&quot;\ #,##0.00"/>
  </numFmts>
  <fonts count="9">
    <font>
      <sz val="10"/>
      <color rgb="FF000000"/>
      <name val="Arial"/>
    </font>
    <font>
      <b/>
      <sz val="11"/>
      <name val="Calibri"/>
    </font>
    <font>
      <sz val="10"/>
      <color theme="1"/>
      <name val="Arial"/>
    </font>
    <font>
      <sz val="11"/>
      <name val="Calibri"/>
    </font>
    <font>
      <i/>
      <sz val="9"/>
      <name val="Arial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17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7" fontId="3" fillId="0" borderId="1" xfId="0" applyNumberFormat="1" applyFont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top"/>
    </xf>
    <xf numFmtId="1" fontId="3" fillId="2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pivotButton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0" fontId="0" fillId="0" borderId="0" xfId="0" pivotButton="1" applyFont="1" applyAlignment="1">
      <alignment horizontal="center"/>
    </xf>
    <xf numFmtId="17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17" fontId="3" fillId="0" borderId="5" xfId="0" applyNumberFormat="1" applyFont="1" applyBorder="1" applyAlignment="1">
      <alignment horizontal="center" vertical="top"/>
    </xf>
    <xf numFmtId="17" fontId="3" fillId="0" borderId="5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NumberFormat="1" applyFont="1" applyBorder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9" fontId="0" fillId="0" borderId="2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/>
    </xf>
  </cellXfs>
  <cellStyles count="1">
    <cellStyle name="Normal" xfId="0" builtinId="0"/>
  </cellStyles>
  <dxfs count="5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[Q6.xlsx]Gear Asembly wise!PivotTable1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per Gear Assembly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'Gear Asembly wise'!$B$5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'Gear Asembly wise'!$A$6:$A$16</c:f>
              <c:strCache>
                <c:ptCount val="10"/>
                <c:pt idx="0">
                  <c:v>Gear Assembly 1 (BS4)</c:v>
                </c:pt>
                <c:pt idx="1">
                  <c:v>Gear Assembly 2 (BS4)</c:v>
                </c:pt>
                <c:pt idx="2">
                  <c:v>Gear Assembly 3 (BS4/6)</c:v>
                </c:pt>
                <c:pt idx="3">
                  <c:v>Gear Assembly 4 (BS4/6)</c:v>
                </c:pt>
                <c:pt idx="4">
                  <c:v>Gear Assembly 5 (BS4/6)</c:v>
                </c:pt>
                <c:pt idx="5">
                  <c:v>Gear Assembly 6 (BS4/6)</c:v>
                </c:pt>
                <c:pt idx="6">
                  <c:v>Gear Assembly 7 (BS4/6)</c:v>
                </c:pt>
                <c:pt idx="7">
                  <c:v>Gear Assembly 8 (BS4/6)</c:v>
                </c:pt>
                <c:pt idx="8">
                  <c:v>Gear Assembly 9 (BS6)</c:v>
                </c:pt>
                <c:pt idx="9">
                  <c:v>Gear Assmbly 10 (BS6)</c:v>
                </c:pt>
              </c:strCache>
            </c:strRef>
          </c:cat>
          <c:val>
            <c:numRef>
              <c:f>'Gear Asembly wise'!$B$6:$B$16</c:f>
              <c:numCache>
                <c:formatCode>"₹"\ #,##0.00</c:formatCode>
                <c:ptCount val="10"/>
                <c:pt idx="0">
                  <c:v>55637231.320000008</c:v>
                </c:pt>
                <c:pt idx="1">
                  <c:v>42760529.350000001</c:v>
                </c:pt>
                <c:pt idx="2">
                  <c:v>73656832.485500008</c:v>
                </c:pt>
                <c:pt idx="3">
                  <c:v>61428430.120200001</c:v>
                </c:pt>
                <c:pt idx="4">
                  <c:v>41771308.887000009</c:v>
                </c:pt>
                <c:pt idx="5">
                  <c:v>22533001.128000006</c:v>
                </c:pt>
                <c:pt idx="6">
                  <c:v>76540883.650000006</c:v>
                </c:pt>
                <c:pt idx="7">
                  <c:v>73476621.332400009</c:v>
                </c:pt>
                <c:pt idx="8">
                  <c:v>44217353.895000011</c:v>
                </c:pt>
                <c:pt idx="9">
                  <c:v>69754934.412900016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4-44C5-A41E-B9E6C8B39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957103"/>
        <c:axId val="1348967087"/>
      </c:barChart>
      <c:catAx>
        <c:axId val="134895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67087"/>
        <c:crosses val="autoZero"/>
        <c:auto val="1"/>
        <c:lblAlgn val="ctr"/>
        <c:lblOffset val="100"/>
        <c:noMultiLvlLbl val="0"/>
      </c:catAx>
      <c:valAx>
        <c:axId val="13489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5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[Q6.xlsx]Quarter wise!PivotTable2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 wise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 wise'!$B$5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'Quarter wise'!$A$6:$A$10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'Quarter wise'!$B$6:$B$10</c:f>
              <c:numCache>
                <c:formatCode>"₹"\ #,##0.00</c:formatCode>
                <c:ptCount val="4"/>
                <c:pt idx="0">
                  <c:v>160570951.90400001</c:v>
                </c:pt>
                <c:pt idx="1">
                  <c:v>169939637.76899996</c:v>
                </c:pt>
                <c:pt idx="2">
                  <c:v>129553756.29899998</c:v>
                </c:pt>
                <c:pt idx="3">
                  <c:v>101712780.60900004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D-4F45-ABD8-96B565E05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1792095"/>
        <c:axId val="1511797087"/>
      </c:barChart>
      <c:catAx>
        <c:axId val="15117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97087"/>
        <c:crosses val="autoZero"/>
        <c:auto val="1"/>
        <c:lblAlgn val="ctr"/>
        <c:lblOffset val="100"/>
        <c:noMultiLvlLbl val="0"/>
      </c:catAx>
      <c:valAx>
        <c:axId val="151179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9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[Q6.xlsx]Month wise!PivotTable3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 wise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 wise'!$B$5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 wise'!$A$6:$A$18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wise'!$B$6:$B$18</c:f>
              <c:numCache>
                <c:formatCode>"₹"\ #,##0.00</c:formatCode>
                <c:ptCount val="12"/>
                <c:pt idx="0">
                  <c:v>39944032.425000012</c:v>
                </c:pt>
                <c:pt idx="1">
                  <c:v>36394516.026000001</c:v>
                </c:pt>
                <c:pt idx="2">
                  <c:v>25374232.158000007</c:v>
                </c:pt>
                <c:pt idx="3">
                  <c:v>38402630.700500004</c:v>
                </c:pt>
                <c:pt idx="4">
                  <c:v>55583700.480000004</c:v>
                </c:pt>
                <c:pt idx="5">
                  <c:v>66584620.723499998</c:v>
                </c:pt>
                <c:pt idx="6">
                  <c:v>65899063.728299998</c:v>
                </c:pt>
                <c:pt idx="7">
                  <c:v>59990835.46170003</c:v>
                </c:pt>
                <c:pt idx="8">
                  <c:v>44049738.578999996</c:v>
                </c:pt>
                <c:pt idx="9">
                  <c:v>40868284.281000011</c:v>
                </c:pt>
                <c:pt idx="10">
                  <c:v>46369318.44600001</c:v>
                </c:pt>
                <c:pt idx="11">
                  <c:v>42316153.572000012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E-4CEA-890F-A21E86BA3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957519"/>
        <c:axId val="1348961679"/>
      </c:barChart>
      <c:catAx>
        <c:axId val="134895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61679"/>
        <c:crosses val="autoZero"/>
        <c:auto val="1"/>
        <c:lblAlgn val="ctr"/>
        <c:lblOffset val="100"/>
        <c:noMultiLvlLbl val="0"/>
      </c:catAx>
      <c:valAx>
        <c:axId val="134896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5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[Q6.xlsx]Year wise Revenue!PivotTable5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wise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 wise Revenue'!$B$5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 wise Revenue'!$A$6:$A$9</c:f>
              <c:strCache>
                <c:ptCount val="3"/>
                <c:pt idx="0">
                  <c:v>2019-20</c:v>
                </c:pt>
                <c:pt idx="1">
                  <c:v>2020-21</c:v>
                </c:pt>
                <c:pt idx="2">
                  <c:v>2021-22</c:v>
                </c:pt>
              </c:strCache>
            </c:strRef>
          </c:cat>
          <c:val>
            <c:numRef>
              <c:f>'Year wise Revenue'!$B$6:$B$9</c:f>
              <c:numCache>
                <c:formatCode>General</c:formatCode>
                <c:ptCount val="3"/>
                <c:pt idx="0">
                  <c:v>46849.599999999948</c:v>
                </c:pt>
                <c:pt idx="1">
                  <c:v>45444.199999999953</c:v>
                </c:pt>
                <c:pt idx="2">
                  <c:v>25307.800000000003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0-4D9B-80B7-35804BE5F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8089695"/>
        <c:axId val="1518092607"/>
      </c:barChart>
      <c:catAx>
        <c:axId val="151808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92607"/>
        <c:crosses val="autoZero"/>
        <c:auto val="1"/>
        <c:lblAlgn val="ctr"/>
        <c:lblOffset val="100"/>
        <c:noMultiLvlLbl val="0"/>
      </c:catAx>
      <c:valAx>
        <c:axId val="15180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[Q6.xlsx]Quantities at start of Quarter!PivotTable6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Quantities</a:t>
            </a:r>
            <a:r>
              <a:rPr lang="en-US" baseline="0"/>
              <a:t> at the start of the Quarter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'Quantities at start of Quarter'!$G$6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'Quantities at start of Quarter'!$F$7:$F$11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'Quantities at start of Quarter'!$G$7:$G$11</c:f>
              <c:numCache>
                <c:formatCode>General</c:formatCode>
                <c:ptCount val="4"/>
                <c:pt idx="0">
                  <c:v>14176.5</c:v>
                </c:pt>
                <c:pt idx="1">
                  <c:v>9915.4999999999945</c:v>
                </c:pt>
                <c:pt idx="2">
                  <c:v>6646.4999999999973</c:v>
                </c:pt>
                <c:pt idx="3">
                  <c:v>5802.2999999999956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E-4F9A-A2CA-B1CF951DF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077967"/>
        <c:axId val="1265074639"/>
      </c:barChart>
      <c:catAx>
        <c:axId val="126507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074639"/>
        <c:crosses val="autoZero"/>
        <c:auto val="1"/>
        <c:lblAlgn val="ctr"/>
        <c:lblOffset val="100"/>
        <c:noMultiLvlLbl val="0"/>
      </c:catAx>
      <c:valAx>
        <c:axId val="126507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07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Sales/Revenue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'Regionwise Revenue Distribution'!$D$5</c:f>
              <c:strCache>
                <c:ptCount val="1"/>
                <c:pt idx="0">
                  <c:v>Sales 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elete val="1"/>
          </c:dLbls>
          <c:cat>
            <c:multiLvlStrRef>
              <c:f>'Regionwise Revenue Distribution'!$A$6:$B$13</c:f>
              <c:multiLvlStrCache>
                <c:ptCount val="8"/>
                <c:lvl>
                  <c:pt idx="0">
                    <c:v>North</c:v>
                  </c:pt>
                  <c:pt idx="1">
                    <c:v>West</c:v>
                  </c:pt>
                  <c:pt idx="2">
                    <c:v>East</c:v>
                  </c:pt>
                  <c:pt idx="3">
                    <c:v>South</c:v>
                  </c:pt>
                  <c:pt idx="4">
                    <c:v>North</c:v>
                  </c:pt>
                  <c:pt idx="5">
                    <c:v>West</c:v>
                  </c:pt>
                  <c:pt idx="6">
                    <c:v>East</c:v>
                  </c:pt>
                  <c:pt idx="7">
                    <c:v>South</c:v>
                  </c:pt>
                </c:lvl>
                <c:lvl>
                  <c:pt idx="0">
                    <c:v>2019-20</c:v>
                  </c:pt>
                  <c:pt idx="1">
                    <c:v>2019-20</c:v>
                  </c:pt>
                  <c:pt idx="2">
                    <c:v>2019-20</c:v>
                  </c:pt>
                  <c:pt idx="3">
                    <c:v>2019-20</c:v>
                  </c:pt>
                  <c:pt idx="4">
                    <c:v>2020-21</c:v>
                  </c:pt>
                  <c:pt idx="5">
                    <c:v>2020-21</c:v>
                  </c:pt>
                  <c:pt idx="6">
                    <c:v>2020-21</c:v>
                  </c:pt>
                  <c:pt idx="7">
                    <c:v>2020-21</c:v>
                  </c:pt>
                </c:lvl>
              </c:multiLvlStrCache>
            </c:multiLvlStrRef>
          </c:cat>
          <c:val>
            <c:numRef>
              <c:f>'Regionwise Revenue Distribution'!$D$6:$D$13</c:f>
              <c:numCache>
                <c:formatCode>"₹"\ #,##0.00</c:formatCode>
                <c:ptCount val="8"/>
                <c:pt idx="0">
                  <c:v>55386.048000000017</c:v>
                </c:pt>
                <c:pt idx="1">
                  <c:v>55386.048000000017</c:v>
                </c:pt>
                <c:pt idx="2">
                  <c:v>23077.520000000008</c:v>
                </c:pt>
                <c:pt idx="3">
                  <c:v>327700.7840000001</c:v>
                </c:pt>
                <c:pt idx="4">
                  <c:v>159791.21400000001</c:v>
                </c:pt>
                <c:pt idx="5">
                  <c:v>77474.528000000006</c:v>
                </c:pt>
                <c:pt idx="6">
                  <c:v>0</c:v>
                </c:pt>
                <c:pt idx="7">
                  <c:v>246950.05799999999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4-4EC2-8435-A684006C3EB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</c:dLbls>
        <c:gapWidth val="100"/>
        <c:axId val="1254952575"/>
        <c:axId val="1254956319"/>
      </c:barChart>
      <c:lineChart>
        <c:grouping val="standard"/>
        <c:varyColors val="0"/>
        <c:ser>
          <c:idx val="1"/>
          <c:order val="1"/>
          <c:tx>
            <c:strRef>
              <c:f>'Regionwise Revenue Distribution'!$E$5</c:f>
              <c:strCache>
                <c:ptCount val="1"/>
                <c:pt idx="0">
                  <c:v>Revenue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'Regionwise Revenue Distribution'!$A$6:$B$13</c:f>
              <c:multiLvlStrCache>
                <c:ptCount val="8"/>
                <c:lvl>
                  <c:pt idx="0">
                    <c:v>North</c:v>
                  </c:pt>
                  <c:pt idx="1">
                    <c:v>West</c:v>
                  </c:pt>
                  <c:pt idx="2">
                    <c:v>East</c:v>
                  </c:pt>
                  <c:pt idx="3">
                    <c:v>South</c:v>
                  </c:pt>
                  <c:pt idx="4">
                    <c:v>North</c:v>
                  </c:pt>
                  <c:pt idx="5">
                    <c:v>West</c:v>
                  </c:pt>
                  <c:pt idx="6">
                    <c:v>East</c:v>
                  </c:pt>
                  <c:pt idx="7">
                    <c:v>South</c:v>
                  </c:pt>
                </c:lvl>
                <c:lvl>
                  <c:pt idx="0">
                    <c:v>2019-20</c:v>
                  </c:pt>
                  <c:pt idx="1">
                    <c:v>2019-20</c:v>
                  </c:pt>
                  <c:pt idx="2">
                    <c:v>2019-20</c:v>
                  </c:pt>
                  <c:pt idx="3">
                    <c:v>2019-20</c:v>
                  </c:pt>
                  <c:pt idx="4">
                    <c:v>2020-21</c:v>
                  </c:pt>
                  <c:pt idx="5">
                    <c:v>2020-21</c:v>
                  </c:pt>
                  <c:pt idx="6">
                    <c:v>2020-21</c:v>
                  </c:pt>
                  <c:pt idx="7">
                    <c:v>2020-21</c:v>
                  </c:pt>
                </c:lvl>
              </c:multiLvlStrCache>
            </c:multiLvlStrRef>
          </c:cat>
          <c:val>
            <c:numRef>
              <c:f>'Regionwise Revenue Distribution'!$E$6:$E$13</c:f>
              <c:numCache>
                <c:formatCode>"₹"\ #,##0.00</c:formatCode>
                <c:ptCount val="8"/>
                <c:pt idx="0">
                  <c:v>25253414.709600002</c:v>
                </c:pt>
                <c:pt idx="1">
                  <c:v>25253414.709600002</c:v>
                </c:pt>
                <c:pt idx="2">
                  <c:v>10522256.129000001</c:v>
                </c:pt>
                <c:pt idx="3">
                  <c:v>149416037.0318</c:v>
                </c:pt>
                <c:pt idx="4">
                  <c:v>80900498.01636</c:v>
                </c:pt>
                <c:pt idx="5">
                  <c:v>39224483.886719994</c:v>
                </c:pt>
                <c:pt idx="6">
                  <c:v>0</c:v>
                </c:pt>
                <c:pt idx="7">
                  <c:v>125028042.38891998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4-4EC2-8435-A684006C3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197951"/>
        <c:axId val="1640208351"/>
      </c:lineChart>
      <c:catAx>
        <c:axId val="125495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 wise 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956319"/>
        <c:crosses val="autoZero"/>
        <c:auto val="1"/>
        <c:lblAlgn val="ctr"/>
        <c:lblOffset val="100"/>
        <c:noMultiLvlLbl val="0"/>
      </c:catAx>
      <c:valAx>
        <c:axId val="12549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952575"/>
        <c:crosses val="autoZero"/>
        <c:crossBetween val="between"/>
      </c:valAx>
      <c:valAx>
        <c:axId val="16402083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97951"/>
        <c:crosses val="max"/>
        <c:crossBetween val="between"/>
      </c:valAx>
      <c:catAx>
        <c:axId val="1640197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02083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33866</xdr:colOff>
      <xdr:row>16</xdr:row>
      <xdr:rowOff>71543</xdr:rowOff>
    </xdr:from>
    <xdr:to>
      <xdr:col>15</xdr:col>
      <xdr:colOff>573193</xdr:colOff>
      <xdr:row>33</xdr:row>
      <xdr:rowOff>24553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88EF0-E04D-4412-9DB7-59E2EE058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10</xdr:row>
      <xdr:rowOff>163830</xdr:rowOff>
    </xdr:from>
    <xdr:to>
      <xdr:col>6</xdr:col>
      <xdr:colOff>358140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B30D37-98A5-4C4B-8C3F-4D1FD22D9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4</xdr:row>
      <xdr:rowOff>3810</xdr:rowOff>
    </xdr:from>
    <xdr:to>
      <xdr:col>15</xdr:col>
      <xdr:colOff>579120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42AAB6-CFFF-4CA2-824D-98A5CD8F7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3</xdr:row>
      <xdr:rowOff>156210</xdr:rowOff>
    </xdr:from>
    <xdr:to>
      <xdr:col>10</xdr:col>
      <xdr:colOff>236220</xdr:colOff>
      <xdr:row>20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296FF-CE2C-4BBC-85AF-AD32EB03D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4</xdr:row>
      <xdr:rowOff>118110</xdr:rowOff>
    </xdr:from>
    <xdr:to>
      <xdr:col>16</xdr:col>
      <xdr:colOff>266700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67BFF-476E-458B-AAFA-732790977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0</xdr:row>
      <xdr:rowOff>64770</xdr:rowOff>
    </xdr:from>
    <xdr:to>
      <xdr:col>20</xdr:col>
      <xdr:colOff>297180</xdr:colOff>
      <xdr:row>28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8810AA-A9EE-4633-B877-E9E37F7F9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Agarwal" refreshedDate="44502.508155787036" createdVersion="7" refreshedVersion="7" minRefreshableVersion="3" recordCount="290" xr:uid="{A04F6739-8CB0-44C7-BD2B-533A038EA577}">
  <cacheSource type="worksheet">
    <worksheetSource ref="A1:L291" sheet="Raw Data Copy"/>
  </cacheSource>
  <cacheFields count="15">
    <cacheField name="Key" numFmtId="0">
      <sharedItems/>
    </cacheField>
    <cacheField name="Gear Assembly" numFmtId="0">
      <sharedItems count="10">
        <s v="Gear Assembly 1 (BS4)"/>
        <s v="Gear Assembly 2 (BS4)"/>
        <s v="Gear Assembly 3 (BS4/6)"/>
        <s v="Gear Assembly 4 (BS4/6)"/>
        <s v="Gear Assembly 5 (BS4/6)"/>
        <s v="Gear Assembly 6 (BS4/6)"/>
        <s v="Gear Assembly 7 (BS4/6)"/>
        <s v="Gear Assembly 8 (BS4/6)"/>
        <s v="Gear Assembly 9 (BS6)"/>
        <s v="Gear Assmbly 10 (BS6)"/>
      </sharedItems>
    </cacheField>
    <cacheField name="GA Category" numFmtId="0">
      <sharedItems/>
    </cacheField>
    <cacheField name="Month" numFmtId="17">
      <sharedItems containsSemiMixedTypes="0" containsNonDate="0" containsDate="1" containsString="0" minDate="2019-04-01T00:00:00" maxDate="2021-08-02T00:00:00" count="29"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</sharedItems>
      <fieldGroup par="14" base="3">
        <rangePr groupBy="months" startDate="2019-04-01T00:00:00" endDate="2021-08-02T00:00:00"/>
        <groupItems count="14">
          <s v="&lt;01-04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8-2021"/>
        </groupItems>
      </fieldGroup>
    </cacheField>
    <cacheField name="Quarter" numFmtId="17">
      <sharedItems count="4">
        <s v="Q1"/>
        <s v="Q2"/>
        <s v="Q3"/>
        <s v="Q4"/>
      </sharedItems>
    </cacheField>
    <cacheField name="Fiscal Year" numFmtId="17">
      <sharedItems count="3">
        <s v="2019-20"/>
        <s v="2020-21"/>
        <s v="2021-22"/>
      </sharedItems>
    </cacheField>
    <cacheField name="Quantity Produced (Nos)" numFmtId="0">
      <sharedItems containsSemiMixedTypes="0" containsString="0" containsNumber="1" containsInteger="1" minValue="0" maxValue="9980"/>
    </cacheField>
    <cacheField name="Sales" numFmtId="2">
      <sharedItems containsSemiMixedTypes="0" containsString="0" containsNumber="1" minValue="0" maxValue="9197.7000000000007" count="253">
        <n v="4547.5"/>
        <n v="6927.5"/>
        <n v="4828"/>
        <n v="4411.5"/>
        <n v="2737"/>
        <n v="7352.5"/>
        <n v="977.5"/>
        <n v="2507.5"/>
        <n v="7828.5"/>
        <n v="4173.5"/>
        <n v="161.5"/>
        <n v="3485"/>
        <n v="4981"/>
        <n v="680"/>
        <n v="867"/>
        <n v="7174"/>
        <n v="1657.5"/>
        <n v="2397"/>
        <n v="2924"/>
        <n v="3213"/>
        <n v="7106"/>
        <n v="994.5"/>
        <n v="5601.5"/>
        <n v="5176.5"/>
        <n v="6604.5"/>
        <n v="1164.5"/>
        <n v="5856.5"/>
        <n v="7548"/>
        <n v="1181.5"/>
        <n v="4590"/>
        <n v="2213.4"/>
        <n v="1971.6000000000001"/>
        <n v="2166.9"/>
        <n v="5747.4000000000005"/>
        <n v="1608.9"/>
        <n v="2594.7000000000003"/>
        <n v="2008.8000000000002"/>
        <n v="6844.8"/>
        <n v="6193.8"/>
        <n v="4724.4000000000005"/>
        <n v="3524.7000000000003"/>
        <n v="3106.2000000000003"/>
        <n v="511.5"/>
        <n v="1525.2"/>
        <n v="3264.3"/>
        <n v="5989.2000000000007"/>
        <n v="2120.4"/>
        <n v="7235.4000000000005"/>
        <n v="3599.1000000000004"/>
        <n v="5514.9000000000005"/>
        <n v="7533"/>
        <n v="465"/>
        <n v="7114.5"/>
        <n v="3859.5"/>
        <n v="3041.1000000000004"/>
        <n v="1460.1000000000001"/>
        <n v="1143.9000000000001"/>
        <n v="3450.3"/>
        <n v="4436.1000000000004"/>
        <n v="6305.4000000000005"/>
        <n v="3124.8"/>
        <n v="1236.9000000000001"/>
        <n v="1246.2"/>
        <n v="6147.3"/>
        <n v="2269.2000000000003"/>
        <n v="9114"/>
        <n v="483.6"/>
        <n v="4408.2"/>
        <n v="3208.5"/>
        <n v="8397.9"/>
        <n v="9197.7000000000007"/>
        <n v="7105.2000000000007"/>
        <n v="9002.4"/>
        <n v="6705.3"/>
        <n v="4147.8"/>
        <n v="5756.7000000000007"/>
        <n v="3803.7000000000003"/>
        <n v="576.6"/>
        <n v="6519.3"/>
        <n v="8063.1"/>
        <n v="8556"/>
        <n v="1097.4000000000001"/>
        <n v="939.30000000000007"/>
        <n v="2473.8000000000002"/>
        <n v="3933.9"/>
        <n v="7774.8"/>
        <n v="7542.3"/>
        <n v="855.6"/>
        <n v="6444.9000000000005"/>
        <n v="8965.2000000000007"/>
        <n v="1515.9"/>
        <n v="3729.3"/>
        <n v="6072.9000000000005"/>
        <n v="8304.9"/>
        <n v="864.90000000000009"/>
        <n v="2650.5"/>
        <n v="8044.5"/>
        <n v="4445.4000000000005"/>
        <n v="902.1"/>
        <n v="4631.4000000000005"/>
        <n v="6314.7000000000007"/>
        <n v="1283.4000000000001"/>
        <n v="3217.8"/>
        <n v="3245.7000000000003"/>
        <n v="3534"/>
        <n v="1850.7"/>
        <n v="8100.3"/>
        <n v="7002.9000000000005"/>
        <n v="0"/>
        <n v="5831"/>
        <n v="8483"/>
        <n v="7004"/>
        <n v="850"/>
        <n v="2754"/>
        <n v="6528"/>
        <n v="3102.5"/>
        <n v="3136.5"/>
        <n v="2915.5"/>
        <n v="2847.5"/>
        <n v="7913.5"/>
        <n v="2694.5"/>
        <n v="5321"/>
        <n v="4496.5"/>
        <n v="901"/>
        <n v="6579"/>
        <n v="739.5"/>
        <n v="4326.5"/>
        <n v="4003.5"/>
        <n v="8658.3000000000011"/>
        <n v="3794.4"/>
        <n v="2864.4"/>
        <n v="5170.8"/>
        <n v="4584.9000000000005"/>
        <n v="8202.6"/>
        <n v="1655.4"/>
        <n v="7691.1"/>
        <n v="4305.9000000000005"/>
        <n v="7867.8"/>
        <n v="585.9"/>
        <n v="4770.9000000000005"/>
        <n v="3943.2000000000003"/>
        <n v="7272.6"/>
        <n v="2222.7000000000003"/>
        <n v="260.40000000000003"/>
        <n v="7142.4000000000005"/>
        <n v="5552.1"/>
        <n v="437.1"/>
        <n v="5198.7000000000007"/>
        <n v="6565.8"/>
        <n v="1339.2"/>
        <n v="4575.6000000000004"/>
        <n v="4073.4"/>
        <n v="5849.7000000000007"/>
        <n v="5105.7"/>
        <n v="7188.9000000000005"/>
        <n v="1794.9"/>
        <n v="8676.9"/>
        <n v="5952"/>
        <n v="4705.8"/>
        <n v="223.20000000000002"/>
        <n v="2343.6"/>
        <n v="8370"/>
        <n v="8286.3000000000011"/>
        <n v="8788.5"/>
        <n v="7300.5"/>
        <n v="4677.9000000000005"/>
        <n v="186"/>
        <n v="3785.1000000000004"/>
        <n v="3403.8"/>
        <n v="4082.7000000000003"/>
        <n v="1906.5"/>
        <n v="9151.2000000000007"/>
        <n v="1013.7"/>
        <n v="2659.8"/>
        <n v="6993.6"/>
        <n v="3627"/>
        <n v="4417.5"/>
        <n v="6026.4000000000005"/>
        <n v="8704.8000000000011"/>
        <n v="2287.8000000000002"/>
        <n v="3162"/>
        <n v="6231"/>
        <n v="567.30000000000007"/>
        <n v="697.5"/>
        <n v="1088.1000000000001"/>
        <n v="4464"/>
        <n v="6361.2000000000007"/>
        <n v="2455.2000000000003"/>
        <n v="4333.8"/>
        <n v="83.7"/>
        <n v="7635.3"/>
        <n v="3515.4"/>
        <n v="5291.7000000000007"/>
        <n v="8918.7000000000007"/>
        <n v="6454.2000000000007"/>
        <n v="6240.3"/>
        <n v="195.3"/>
        <n v="93"/>
        <n v="4538.4000000000005"/>
        <n v="1841.4"/>
        <n v="3608.4"/>
        <n v="7681.8"/>
        <n v="4659.3"/>
        <n v="1664.7"/>
        <n v="1320.6000000000001"/>
        <n v="6491.4000000000005"/>
        <n v="6203.1"/>
        <n v="8016.6"/>
        <n v="841.5"/>
        <n v="3391.5"/>
        <n v="6502.5"/>
        <n v="7157"/>
        <n v="272"/>
        <n v="1071"/>
        <n v="1215.5"/>
        <n v="2541.5"/>
        <n v="5916"/>
        <n v="5134"/>
        <n v="3204.5"/>
        <n v="2193"/>
        <n v="1929.5"/>
        <n v="3468"/>
        <n v="3349"/>
        <n v="5100"/>
        <n v="952"/>
        <n v="4428.5"/>
        <n v="8389.5"/>
        <n v="7318.5"/>
        <n v="5890.5"/>
        <n v="6477"/>
        <n v="3434"/>
        <n v="5822.5"/>
        <n v="484.5"/>
        <n v="1139"/>
        <n v="2125"/>
        <n v="518.5"/>
        <n v="1209"/>
        <n v="7412.1"/>
        <n v="604.5"/>
        <n v="5598.6"/>
        <n v="6417"/>
        <n v="3813"/>
        <n v="5821.8"/>
        <n v="1934.4"/>
        <n v="5356.8"/>
        <n v="3338.7000000000003"/>
        <n v="2157.6"/>
        <n v="2101.8000000000002"/>
        <n v="9132.6"/>
        <n v="2018.1000000000001"/>
        <n v="4836"/>
        <n v="5040.6000000000004"/>
        <n v="4119.9000000000005"/>
      </sharedItems>
    </cacheField>
    <cacheField name="Price" numFmtId="1">
      <sharedItems containsSemiMixedTypes="0" containsString="0" containsNumber="1" minValue="0" maxValue="931.7"/>
    </cacheField>
    <cacheField name="Revenue" numFmtId="166">
      <sharedItems containsSemiMixedTypes="0" containsString="0" containsNumber="1" minValue="0" maxValue="6194265.0000000009" count="269">
        <n v="2000900.0000000002"/>
        <n v="2667087.5000000005"/>
        <n v="2735062"/>
        <n v="2081786.85"/>
        <n v="933317"/>
        <n v="1455795.0000000002"/>
        <n v="752675.00000000012"/>
        <n v="1577719"/>
        <n v="2798688.7500000005"/>
        <n v="1941929.55"/>
        <n v="71060.000000000015"/>
        <n v="1341725.0000000002"/>
        <n v="2821736.5"/>
        <n v="320892"/>
        <n v="295647"/>
        <n v="1420452.0000000002"/>
        <n v="1276275.0000000002"/>
        <n v="1508192.4000000001"/>
        <n v="1045330.0000000001"/>
        <n v="1495008.9000000001"/>
        <n v="3126640.0000000005"/>
        <n v="382882.50000000006"/>
        <n v="3173249.75"/>
        <n v="2442790.35"/>
        <n v="2252134.5"/>
        <n v="230571.00000000003"/>
        <n v="4509505.0000000009"/>
        <n v="4749201.6000000006"/>
        <n v="422386.25000000006"/>
        <n v="2135727"/>
        <n v="973896.00000000012"/>
        <n v="759066.00000000012"/>
        <n v="1227548.8500000001"/>
        <n v="2712198.0600000005"/>
        <n v="548634.9"/>
        <n v="513750.60000000015"/>
        <n v="1546776.0000000005"/>
        <n v="4306748.16"/>
        <n v="2214283.5000000005"/>
        <n v="2198263.3200000003"/>
        <n v="1550868.0000000002"/>
        <n v="1195887.0000000002"/>
        <n v="289764.75"/>
        <n v="719741.88000000012"/>
        <n v="1113126.3"/>
        <n v="1185861.6000000003"/>
        <n v="1632708.0000000002"/>
        <n v="4552513.6800000006"/>
        <n v="1286678.2500000002"/>
        <n v="2566082.9700000002"/>
        <n v="3314520.0000000005"/>
        <n v="179025.00000000003"/>
        <n v="4030364.25"/>
        <n v="1821298.05"/>
        <n v="1037015.1000000001"/>
        <n v="289099.80000000005"/>
        <n v="880803.00000000023"/>
        <n v="2170928.7600000002"/>
        <n v="1585905.7500000005"/>
        <n v="2933902.62"/>
        <n v="1374912.0000000002"/>
        <n v="476206.50000000012"/>
        <n v="705972.3"/>
        <n v="2900910.87"/>
        <n v="773797.20000000007"/>
        <n v="1804572.0000000002"/>
        <n v="372372.00000000006"/>
        <n v="2773639.44"/>
        <n v="1147038.7500000002"/>
        <n v="3907542.87"/>
        <n v="4046988.0000000009"/>
        <n v="2735502.0000000005"/>
        <n v="5099859.5999999996"/>
        <n v="3164231.0700000003"/>
        <n v="1414399.8"/>
        <n v="1139826.6000000003"/>
        <n v="2928849.0000000005"/>
        <n v="362796.72000000003"/>
        <n v="2330649.7500000005"/>
        <n v="3751760.43"/>
        <n v="3764640.0000000005"/>
        <n v="422499.00000000012"/>
        <n v="532113.45000000007"/>
        <n v="1167386.2200000002"/>
        <n v="1341459.9000000001"/>
        <n v="1539410.4000000004"/>
        <n v="5807571.0000000009"/>
        <n v="538343.52"/>
        <n v="2304051.7500000005"/>
        <n v="4171507.5600000005"/>
        <n v="666996.00000000012"/>
        <n v="1435780.5000000002"/>
        <n v="3440297.85"/>
        <n v="3919082.31"/>
        <n v="294930.90000000002"/>
        <n v="524799.00000000012"/>
        <n v="6194265.0000000009"/>
        <n v="2797045.6800000006"/>
        <n v="322500.75000000006"/>
        <n v="2154990.4200000004"/>
        <n v="2778468.0000000005"/>
        <n v="494109.00000000012"/>
        <n v="1469897.55"/>
        <n v="1518479.8200000003"/>
        <n v="1106783.7000000002"/>
        <n v="699732.00000000012"/>
        <n v="1425039.0000000002"/>
        <n v="5096708.7600000007"/>
        <n v="2503536.7500000005"/>
        <n v="1497242.34"/>
        <n v="0"/>
        <n v="2822204.0000000005"/>
        <n v="3592550.5000000005"/>
        <n v="4364542.6000000006"/>
        <n v="441226.5"/>
        <n v="1033025.4"/>
        <n v="1421798.4000000001"/>
        <n v="2627817.5000000005"/>
        <n v="2170834.3800000004"/>
        <n v="1146520.3750000002"/>
        <n v="4341853.8900000006"/>
        <n v="1378190.0000000002"/>
        <n v="3351367.2500000005"/>
        <n v="1679077.6750000003"/>
        <n v="2762077.89"/>
        <n v="1686637.1500000001"/>
        <n v="196237.80000000002"/>
        <n v="5572413.0000000009"/>
        <n v="511822.74000000011"/>
        <n v="1701396.1250000002"/>
        <n v="2049111.4050000003"/>
        <n v="4190617.2000000011"/>
        <n v="1606928.4000000001"/>
        <n v="1784950.8600000003"/>
        <n v="2684110.5720000002"/>
        <n v="1719795.9900000002"/>
        <n v="1786526.2800000003"/>
        <n v="1402123.8000000003"/>
        <n v="5323164.1320000011"/>
        <n v="1693295.1750000005"/>
        <n v="4026976.0740000005"/>
        <n v="283575.60000000003"/>
        <n v="2020476.1500000006"/>
        <n v="2457205.0800000005"/>
        <n v="3775133.9340000004"/>
        <n v="833734.77000000014"/>
        <n v="56715.12000000001"/>
        <n v="6049612.8000000017"/>
        <n v="3842719.452000001"/>
        <n v="171889.57500000004"/>
        <n v="2660850.6210000007"/>
        <n v="3177847.2000000007"/>
        <n v="567151.20000000007"/>
        <n v="2851285.1400000006"/>
        <n v="2114461.2060000002"/>
        <n v="2194222.4700000002"/>
        <n v="1112021.46"/>
        <n v="6088998.3000000017"/>
        <n v="1242286.1880000003"/>
        <n v="3412190.9250000003"/>
        <n v="3046412.16"/>
        <n v="2277607.2000000002"/>
        <n v="94525.200000000026"/>
        <n v="1460414.34"/>
        <n v="4344783.3"/>
        <n v="3108191.1300000008"/>
        <n v="1914135.3"/>
        <n v="6183523.5000000009"/>
        <n v="3237668.148000001"/>
        <n v="73144.500000000015"/>
        <n v="1937327.7330000002"/>
        <n v="126033.60000000003"/>
        <n v="1441509.3000000003"/>
        <n v="2544134.5050000004"/>
        <n v="989645.08500000008"/>
        <n v="3432615.1200000006"/>
        <n v="220783.86000000002"/>
        <n v="2252850.6000000006"/>
        <n v="3205484.5680000009"/>
        <n v="1601864.5500000003"/>
        <n v="3579534.2880000006"/>
        <n v="1755468.0000000002"/>
        <n v="3509248.0500000007"/>
        <n v="2752765.1250000005"/>
        <n v="3128243.9760000003"/>
        <n v="3265170.4800000004"/>
        <n v="498282.84000000008"/>
        <n v="2678214.0000000005"/>
        <n v="399076.39200000011"/>
        <n v="2450340.7500000005"/>
        <n v="290361.15900000004"/>
        <n v="337590.00000000006"/>
        <n v="460810.35000000009"/>
        <n v="2781741.6000000006"/>
        <n v="3302035.3080000007"/>
        <n v="920945.52000000014"/>
        <n v="943901.64000000013"/>
        <n v="70893.900000000009"/>
        <n v="5284543.8360000011"/>
        <n v="1382431.0500000003"/>
        <n v="2708450.8110000007"/>
        <n v="4316650.8000000007"/>
        <n v="2733353.7000000007"/>
        <n v="3888642.9450000008"/>
        <n v="3480654.1770000001"/>
        <n v="73257.030000000013"/>
        <n v="20255.400000000001"/>
        <n v="165419.10000000003"/>
        <n v="1784725.8000000005"/>
        <n v="942483.7620000001"/>
        <n v="1528157.4000000001"/>
        <n v="4786913.6700000009"/>
        <n v="2418596.037"/>
        <n v="2368643.9700000002"/>
        <n v="362571.66000000003"/>
        <n v="1118548.2000000002"/>
        <n v="4492827.7680000011"/>
        <n v="2439369.0750000007"/>
        <n v="4103136.3780000005"/>
        <n v="448014.60000000009"/>
        <n v="1579930.2750000001"/>
        <n v="4457236.1625000006"/>
        <n v="4086639.8429999994"/>
        <n v="112229.92000000001"/>
        <n v="256590.18000000005"/>
        <n v="1132481.3500000001"/>
        <n v="1934925.2780000002"/>
        <n v="2559113.7000000002"/>
        <n v="2890508.7420000006"/>
        <n v="1706075.8000000003"/>
        <n v="1021609.05"/>
        <n v="1322604.7175"/>
        <n v="1625919.6524999999"/>
        <n v="1430931.4800000002"/>
        <n v="802353.42000000016"/>
        <n v="4751670"/>
        <n v="724788.06400000013"/>
        <n v="1915658.3875000002"/>
        <n v="4723397.5635000011"/>
        <n v="3896369.4000000008"/>
        <n v="2744089.4250000003"/>
        <n v="4439756.8050000006"/>
        <n v="1960810.5659999996"/>
        <n v="2402421.7250000006"/>
        <n v="116076.51000000002"/>
        <n v="1061206.3"/>
        <n v="4439326.8920000009"/>
        <n v="919221.87500000012"/>
        <n v="291922.24050000007"/>
        <n v="643671.60000000009"/>
        <n v="2863719.7050000001"/>
        <n v="5080735.1265000002"/>
        <n v="345168.89549999993"/>
        <n v="2310038.3460000004"/>
        <n v="1537384.8600000003"/>
        <n v="3552572.1"/>
        <n v="4432322.6376000009"/>
        <n v="824704.23750000005"/>
        <n v="1089092.3472000004"/>
        <n v="2851960.3200000008"/>
        <n v="1555333.3950000003"/>
        <n v="1478959.284"/>
        <n v="1200125.6982"/>
        <n v="3768202.0860000006"/>
        <n v="483496.3980000001"/>
        <n v="4505701.2"/>
        <n v="1401916.7448000002"/>
        <n v="2180437.5450000004"/>
        <n v="2319557.2587000011"/>
      </sharedItems>
    </cacheField>
    <cacheField name="Balance Inventory" numFmtId="1">
      <sharedItems containsSemiMixedTypes="0" containsString="0" containsNumber="1" minValue="0" maxValue="1497"/>
    </cacheField>
    <cacheField name="Total Quantity Available " numFmtId="1">
      <sharedItems containsSemiMixedTypes="0" containsString="0" containsNumber="1" minValue="172.5" maxValue="14426.399999999994"/>
    </cacheField>
    <cacheField name="Min" numFmtId="0">
      <sharedItems containsNonDate="0" containsString="0" containsBlank="1"/>
    </cacheField>
    <cacheField name="Quarters" numFmtId="0" databaseField="0">
      <fieldGroup base="3">
        <rangePr groupBy="quarters" startDate="2019-04-01T00:00:00" endDate="2021-08-02T00:00:00"/>
        <groupItems count="6">
          <s v="&lt;01-04-2019"/>
          <s v="Qtr1"/>
          <s v="Qtr2"/>
          <s v="Qtr3"/>
          <s v="Qtr4"/>
          <s v="&gt;02-08-2021"/>
        </groupItems>
      </fieldGroup>
    </cacheField>
    <cacheField name="Years" numFmtId="0" databaseField="0">
      <fieldGroup base="3">
        <rangePr groupBy="years" startDate="2019-04-01T00:00:00" endDate="2021-08-02T00:00:00"/>
        <groupItems count="5">
          <s v="&lt;01-04-2019"/>
          <s v="2019"/>
          <s v="2020"/>
          <s v="2021"/>
          <s v="&gt;02-08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Agarwal" refreshedDate="44502.553628009256" createdVersion="7" refreshedVersion="7" minRefreshableVersion="3" recordCount="100" xr:uid="{407724B3-411B-4DA5-A245-BFB149363E3F}">
  <cacheSource type="worksheet">
    <worksheetSource ref="A6:D106" sheet="Quantities at start of Quarter"/>
  </cacheSource>
  <cacheFields count="4">
    <cacheField name="Gear Assembly" numFmtId="0">
      <sharedItems/>
    </cacheField>
    <cacheField name="Fiscal Year" numFmtId="17">
      <sharedItems/>
    </cacheField>
    <cacheField name="Quarter" numFmtId="17">
      <sharedItems count="4">
        <s v="Q1"/>
        <s v="Q2"/>
        <s v="Q3"/>
        <s v="Q4"/>
      </sharedItems>
    </cacheField>
    <cacheField name="Revenue" numFmtId="0">
      <sharedItems containsSemiMixedTypes="0" containsString="0" containsNumber="1" minValue="0" maxValue="138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">
  <r>
    <s v="Gear Assembly 1 (BS4)2019-20Q1"/>
    <x v="0"/>
    <s v="BS4"/>
    <x v="0"/>
    <x v="0"/>
    <x v="0"/>
    <n v="5350"/>
    <x v="0"/>
    <n v="440.00000000000006"/>
    <x v="0"/>
    <n v="802.5"/>
    <n v="802.5"/>
    <m/>
  </r>
  <r>
    <s v="Gear Assembly 2 (BS4)2019-20Q1"/>
    <x v="1"/>
    <s v="BS4"/>
    <x v="0"/>
    <x v="0"/>
    <x v="0"/>
    <n v="8150"/>
    <x v="1"/>
    <n v="385.00000000000006"/>
    <x v="1"/>
    <n v="1222.5"/>
    <n v="1222.5"/>
    <m/>
  </r>
  <r>
    <s v="Gear Assembly 3 (BS4/6)2019-20Q1"/>
    <x v="2"/>
    <s v="BS4/BS6"/>
    <x v="0"/>
    <x v="0"/>
    <x v="0"/>
    <n v="5680"/>
    <x v="2"/>
    <n v="566.5"/>
    <x v="2"/>
    <n v="852"/>
    <n v="852"/>
    <m/>
  </r>
  <r>
    <s v="Gear Assembly 4 (BS4/6)2019-20Q1"/>
    <x v="3"/>
    <s v="BS4/BS6"/>
    <x v="0"/>
    <x v="0"/>
    <x v="0"/>
    <n v="5190"/>
    <x v="3"/>
    <n v="471.90000000000003"/>
    <x v="3"/>
    <n v="778.5"/>
    <n v="778.5"/>
    <m/>
  </r>
  <r>
    <s v="Gear Assembly 5 (BS4/6)2019-20Q1"/>
    <x v="4"/>
    <s v="BS4/BS6"/>
    <x v="0"/>
    <x v="0"/>
    <x v="0"/>
    <n v="3220"/>
    <x v="4"/>
    <n v="341"/>
    <x v="4"/>
    <n v="483"/>
    <n v="483"/>
    <m/>
  </r>
  <r>
    <s v="Gear Assembly 6 (BS4/6)2019-20Q1"/>
    <x v="5"/>
    <s v="BS4/BS6"/>
    <x v="0"/>
    <x v="0"/>
    <x v="0"/>
    <n v="8650"/>
    <x v="5"/>
    <n v="198.00000000000003"/>
    <x v="5"/>
    <n v="1297.5"/>
    <n v="1297.5"/>
    <m/>
  </r>
  <r>
    <s v="Gear Assembly 7 (BS4/6)2019-20Q1"/>
    <x v="6"/>
    <s v="BS4/BS6"/>
    <x v="0"/>
    <x v="0"/>
    <x v="0"/>
    <n v="1150"/>
    <x v="6"/>
    <n v="770.00000000000011"/>
    <x v="6"/>
    <n v="172.5"/>
    <n v="172.5"/>
    <m/>
  </r>
  <r>
    <s v="Gear Assembly 8 (BS4/6)2019-20Q1"/>
    <x v="7"/>
    <s v="BS4/BS6"/>
    <x v="0"/>
    <x v="0"/>
    <x v="0"/>
    <n v="2950"/>
    <x v="7"/>
    <n v="629.20000000000005"/>
    <x v="7"/>
    <n v="442.5"/>
    <n v="442.5"/>
    <m/>
  </r>
  <r>
    <s v="Gear Assembly 9 (BS6)2019-20Q1"/>
    <x v="8"/>
    <s v="BS6"/>
    <x v="0"/>
    <x v="0"/>
    <x v="0"/>
    <n v="9210"/>
    <x v="8"/>
    <n v="357.50000000000006"/>
    <x v="8"/>
    <n v="1381.5"/>
    <n v="1381.5"/>
    <m/>
  </r>
  <r>
    <s v="Gear Assmbly 10 (BS6)2019-20Q1"/>
    <x v="9"/>
    <s v="BS6"/>
    <x v="0"/>
    <x v="0"/>
    <x v="0"/>
    <n v="4910"/>
    <x v="9"/>
    <n v="465.3"/>
    <x v="9"/>
    <n v="736.5"/>
    <n v="736.5"/>
    <m/>
  </r>
  <r>
    <s v="Gear Assembly 1 (BS4)2019-20Q1"/>
    <x v="0"/>
    <s v="BS4"/>
    <x v="1"/>
    <x v="0"/>
    <x v="0"/>
    <n v="190"/>
    <x v="10"/>
    <n v="440.00000000000006"/>
    <x v="10"/>
    <n v="28.5"/>
    <n v="831"/>
    <m/>
  </r>
  <r>
    <s v="Gear Assembly 2 (BS4)2019-20Q1"/>
    <x v="1"/>
    <s v="BS4"/>
    <x v="1"/>
    <x v="0"/>
    <x v="0"/>
    <n v="4100"/>
    <x v="11"/>
    <n v="385.00000000000006"/>
    <x v="11"/>
    <n v="615"/>
    <n v="1837.5"/>
    <m/>
  </r>
  <r>
    <s v="Gear Assembly 3 (BS4/6)2019-20Q1"/>
    <x v="2"/>
    <s v="BS4/BS6"/>
    <x v="1"/>
    <x v="0"/>
    <x v="0"/>
    <n v="5860"/>
    <x v="12"/>
    <n v="566.5"/>
    <x v="12"/>
    <n v="879"/>
    <n v="1731"/>
    <m/>
  </r>
  <r>
    <s v="Gear Assembly 4 (BS4/6)2019-20Q1"/>
    <x v="3"/>
    <s v="BS4/BS6"/>
    <x v="1"/>
    <x v="0"/>
    <x v="0"/>
    <n v="800"/>
    <x v="13"/>
    <n v="471.90000000000003"/>
    <x v="13"/>
    <n v="120"/>
    <n v="898.5"/>
    <m/>
  </r>
  <r>
    <s v="Gear Assembly 5 (BS4/6)2019-20Q1"/>
    <x v="4"/>
    <s v="BS4/BS6"/>
    <x v="1"/>
    <x v="0"/>
    <x v="0"/>
    <n v="1020"/>
    <x v="14"/>
    <n v="341"/>
    <x v="14"/>
    <n v="153"/>
    <n v="636"/>
    <m/>
  </r>
  <r>
    <s v="Gear Assembly 6 (BS4/6)2019-20Q1"/>
    <x v="5"/>
    <s v="BS4/BS6"/>
    <x v="1"/>
    <x v="0"/>
    <x v="0"/>
    <n v="8440"/>
    <x v="15"/>
    <n v="198.00000000000003"/>
    <x v="15"/>
    <n v="1266"/>
    <n v="2563.5"/>
    <m/>
  </r>
  <r>
    <s v="Gear Assembly 7 (BS4/6)2019-20Q1"/>
    <x v="6"/>
    <s v="BS4/BS6"/>
    <x v="1"/>
    <x v="0"/>
    <x v="0"/>
    <n v="1950"/>
    <x v="16"/>
    <n v="770.00000000000011"/>
    <x v="16"/>
    <n v="292.5"/>
    <n v="465"/>
    <m/>
  </r>
  <r>
    <s v="Gear Assembly 8 (BS4/6)2019-20Q1"/>
    <x v="7"/>
    <s v="BS4/BS6"/>
    <x v="1"/>
    <x v="0"/>
    <x v="0"/>
    <n v="2820"/>
    <x v="17"/>
    <n v="629.20000000000005"/>
    <x v="17"/>
    <n v="423"/>
    <n v="865.5"/>
    <m/>
  </r>
  <r>
    <s v="Gear Assembly 9 (BS6)2019-20Q1"/>
    <x v="8"/>
    <s v="BS6"/>
    <x v="1"/>
    <x v="0"/>
    <x v="0"/>
    <n v="3440"/>
    <x v="18"/>
    <n v="357.50000000000006"/>
    <x v="18"/>
    <n v="516"/>
    <n v="1897.5"/>
    <m/>
  </r>
  <r>
    <s v="Gear Assmbly 10 (BS6)2019-20Q1"/>
    <x v="9"/>
    <s v="BS6"/>
    <x v="1"/>
    <x v="0"/>
    <x v="0"/>
    <n v="3780"/>
    <x v="19"/>
    <n v="465.3"/>
    <x v="19"/>
    <n v="567"/>
    <n v="1303.5"/>
    <m/>
  </r>
  <r>
    <s v="Gear Assembly 1 (BS4)2019-20Q1"/>
    <x v="0"/>
    <s v="BS4"/>
    <x v="2"/>
    <x v="0"/>
    <x v="0"/>
    <n v="8360"/>
    <x v="20"/>
    <n v="440.00000000000006"/>
    <x v="20"/>
    <n v="1254"/>
    <n v="2085"/>
    <m/>
  </r>
  <r>
    <s v="Gear Assembly 2 (BS4)2019-20Q1"/>
    <x v="1"/>
    <s v="BS4"/>
    <x v="2"/>
    <x v="0"/>
    <x v="0"/>
    <n v="1170"/>
    <x v="21"/>
    <n v="385.00000000000006"/>
    <x v="21"/>
    <n v="175.5"/>
    <n v="2013"/>
    <m/>
  </r>
  <r>
    <s v="Gear Assembly 3 (BS4/6)2019-20Q1"/>
    <x v="2"/>
    <s v="BS4/BS6"/>
    <x v="2"/>
    <x v="0"/>
    <x v="0"/>
    <n v="6590"/>
    <x v="22"/>
    <n v="566.5"/>
    <x v="22"/>
    <n v="988.5"/>
    <n v="2719.5"/>
    <m/>
  </r>
  <r>
    <s v="Gear Assembly 4 (BS4/6)2019-20Q1"/>
    <x v="3"/>
    <s v="BS4/BS6"/>
    <x v="2"/>
    <x v="0"/>
    <x v="0"/>
    <n v="6090"/>
    <x v="23"/>
    <n v="471.90000000000003"/>
    <x v="23"/>
    <n v="913.5"/>
    <n v="1812"/>
    <m/>
  </r>
  <r>
    <s v="Gear Assembly 5 (BS4/6)2019-20Q1"/>
    <x v="4"/>
    <s v="BS4/BS6"/>
    <x v="2"/>
    <x v="0"/>
    <x v="0"/>
    <n v="7770"/>
    <x v="24"/>
    <n v="341"/>
    <x v="24"/>
    <n v="1165.5"/>
    <n v="1801.5"/>
    <m/>
  </r>
  <r>
    <s v="Gear Assembly 6 (BS4/6)2019-20Q1"/>
    <x v="5"/>
    <s v="BS4/BS6"/>
    <x v="2"/>
    <x v="0"/>
    <x v="0"/>
    <n v="1370"/>
    <x v="25"/>
    <n v="198.00000000000003"/>
    <x v="25"/>
    <n v="205.5"/>
    <n v="2769"/>
    <m/>
  </r>
  <r>
    <s v="Gear Assembly 7 (BS4/6)2019-20Q1"/>
    <x v="6"/>
    <s v="BS4/BS6"/>
    <x v="2"/>
    <x v="0"/>
    <x v="0"/>
    <n v="6890"/>
    <x v="26"/>
    <n v="770.00000000000011"/>
    <x v="26"/>
    <n v="1033.5"/>
    <n v="1498.5"/>
    <m/>
  </r>
  <r>
    <s v="Gear Assembly 8 (BS4/6)2019-20Q1"/>
    <x v="7"/>
    <s v="BS4/BS6"/>
    <x v="2"/>
    <x v="0"/>
    <x v="0"/>
    <n v="8880"/>
    <x v="27"/>
    <n v="629.20000000000005"/>
    <x v="27"/>
    <n v="1332"/>
    <n v="2197.5"/>
    <m/>
  </r>
  <r>
    <s v="Gear Assembly 9 (BS6)2019-20Q1"/>
    <x v="8"/>
    <s v="BS6"/>
    <x v="2"/>
    <x v="0"/>
    <x v="0"/>
    <n v="1390"/>
    <x v="28"/>
    <n v="357.50000000000006"/>
    <x v="28"/>
    <n v="208.5"/>
    <n v="2106"/>
    <m/>
  </r>
  <r>
    <s v="Gear Assmbly 10 (BS6)2019-20Q1"/>
    <x v="9"/>
    <s v="BS6"/>
    <x v="2"/>
    <x v="0"/>
    <x v="0"/>
    <n v="5400"/>
    <x v="29"/>
    <n v="465.3"/>
    <x v="29"/>
    <n v="810"/>
    <n v="2113.5"/>
    <m/>
  </r>
  <r>
    <s v="Gear Assembly 1 (BS4)2019-20Q2"/>
    <x v="0"/>
    <s v="BS4"/>
    <x v="3"/>
    <x v="1"/>
    <x v="0"/>
    <n v="2380"/>
    <x v="30"/>
    <n v="440.00000000000006"/>
    <x v="30"/>
    <n v="166.59999999999991"/>
    <n v="2251.6"/>
    <m/>
  </r>
  <r>
    <s v="Gear Assembly 2 (BS4)2019-20Q2"/>
    <x v="1"/>
    <s v="BS4"/>
    <x v="3"/>
    <x v="1"/>
    <x v="0"/>
    <n v="2120"/>
    <x v="31"/>
    <n v="385.00000000000006"/>
    <x v="31"/>
    <n v="148.39999999999986"/>
    <n v="2161.3999999999996"/>
    <m/>
  </r>
  <r>
    <s v="Gear Assembly 3 (BS4/6)2019-20Q2"/>
    <x v="2"/>
    <s v="BS4/BS6"/>
    <x v="3"/>
    <x v="1"/>
    <x v="0"/>
    <n v="2330"/>
    <x v="32"/>
    <n v="566.5"/>
    <x v="32"/>
    <n v="163.09999999999991"/>
    <n v="2882.6"/>
    <m/>
  </r>
  <r>
    <s v="Gear Assembly 4 (BS4/6)2019-20Q2"/>
    <x v="3"/>
    <s v="BS4/BS6"/>
    <x v="3"/>
    <x v="1"/>
    <x v="0"/>
    <n v="6180"/>
    <x v="33"/>
    <n v="471.90000000000003"/>
    <x v="33"/>
    <n v="432.59999999999945"/>
    <n v="2244.5999999999995"/>
    <m/>
  </r>
  <r>
    <s v="Gear Assembly 5 (BS4/6)2019-20Q2"/>
    <x v="4"/>
    <s v="BS4/BS6"/>
    <x v="3"/>
    <x v="1"/>
    <x v="0"/>
    <n v="1730"/>
    <x v="34"/>
    <n v="341"/>
    <x v="34"/>
    <n v="121.09999999999991"/>
    <n v="1922.6"/>
    <m/>
  </r>
  <r>
    <s v="Gear Assembly 6 (BS4/6)2019-20Q2"/>
    <x v="5"/>
    <s v="BS4/BS6"/>
    <x v="3"/>
    <x v="1"/>
    <x v="0"/>
    <n v="2790"/>
    <x v="35"/>
    <n v="198.00000000000003"/>
    <x v="35"/>
    <n v="195.29999999999973"/>
    <n v="2964.2999999999997"/>
    <m/>
  </r>
  <r>
    <s v="Gear Assembly 7 (BS4/6)2019-20Q2"/>
    <x v="6"/>
    <s v="BS4/BS6"/>
    <x v="3"/>
    <x v="1"/>
    <x v="0"/>
    <n v="2160"/>
    <x v="36"/>
    <n v="770.00000000000011"/>
    <x v="36"/>
    <n v="151.19999999999982"/>
    <n v="1649.6999999999998"/>
    <m/>
  </r>
  <r>
    <s v="Gear Assembly 8 (BS4/6)2019-20Q2"/>
    <x v="7"/>
    <s v="BS4/BS6"/>
    <x v="3"/>
    <x v="1"/>
    <x v="0"/>
    <n v="7360"/>
    <x v="37"/>
    <n v="629.20000000000005"/>
    <x v="37"/>
    <n v="515.19999999999982"/>
    <n v="2712.7"/>
    <m/>
  </r>
  <r>
    <s v="Gear Assembly 9 (BS6)2019-20Q2"/>
    <x v="8"/>
    <s v="BS6"/>
    <x v="3"/>
    <x v="1"/>
    <x v="0"/>
    <n v="6660"/>
    <x v="38"/>
    <n v="357.50000000000006"/>
    <x v="38"/>
    <n v="466.19999999999982"/>
    <n v="2572.1999999999998"/>
    <m/>
  </r>
  <r>
    <s v="Gear Assmbly 10 (BS6)2019-20Q2"/>
    <x v="9"/>
    <s v="BS6"/>
    <x v="3"/>
    <x v="1"/>
    <x v="0"/>
    <n v="5080"/>
    <x v="39"/>
    <n v="465.3"/>
    <x v="39"/>
    <n v="355.59999999999945"/>
    <n v="2469.0999999999995"/>
    <m/>
  </r>
  <r>
    <s v="Gear Assembly 1 (BS4)2019-20Q2"/>
    <x v="0"/>
    <s v="BS4"/>
    <x v="4"/>
    <x v="1"/>
    <x v="0"/>
    <n v="3790"/>
    <x v="40"/>
    <n v="440.00000000000006"/>
    <x v="40"/>
    <n v="265.29999999999973"/>
    <n v="2516.8999999999996"/>
    <m/>
  </r>
  <r>
    <s v="Gear Assembly 2 (BS4)2019-20Q2"/>
    <x v="1"/>
    <s v="BS4"/>
    <x v="4"/>
    <x v="1"/>
    <x v="0"/>
    <n v="3340"/>
    <x v="41"/>
    <n v="385.00000000000006"/>
    <x v="41"/>
    <n v="233.79999999999973"/>
    <n v="2395.1999999999994"/>
    <m/>
  </r>
  <r>
    <s v="Gear Assembly 3 (BS4/6)2019-20Q2"/>
    <x v="2"/>
    <s v="BS4/BS6"/>
    <x v="4"/>
    <x v="1"/>
    <x v="0"/>
    <n v="550"/>
    <x v="42"/>
    <n v="566.5"/>
    <x v="42"/>
    <n v="38.5"/>
    <n v="2921.1"/>
    <m/>
  </r>
  <r>
    <s v="Gear Assembly 4 (BS4/6)2019-20Q2"/>
    <x v="3"/>
    <s v="BS4/BS6"/>
    <x v="4"/>
    <x v="1"/>
    <x v="0"/>
    <n v="1640"/>
    <x v="43"/>
    <n v="471.90000000000003"/>
    <x v="43"/>
    <n v="114.79999999999995"/>
    <n v="2359.3999999999996"/>
    <m/>
  </r>
  <r>
    <s v="Gear Assembly 5 (BS4/6)2019-20Q2"/>
    <x v="4"/>
    <s v="BS4/BS6"/>
    <x v="4"/>
    <x v="1"/>
    <x v="0"/>
    <n v="3510"/>
    <x v="44"/>
    <n v="341"/>
    <x v="44"/>
    <n v="245.69999999999982"/>
    <n v="2168.2999999999997"/>
    <m/>
  </r>
  <r>
    <s v="Gear Assembly 6 (BS4/6)2019-20Q2"/>
    <x v="5"/>
    <s v="BS4/BS6"/>
    <x v="4"/>
    <x v="1"/>
    <x v="0"/>
    <n v="6440"/>
    <x v="45"/>
    <n v="198.00000000000003"/>
    <x v="45"/>
    <n v="450.79999999999927"/>
    <n v="3415.099999999999"/>
    <m/>
  </r>
  <r>
    <s v="Gear Assembly 7 (BS4/6)2019-20Q2"/>
    <x v="6"/>
    <s v="BS4/BS6"/>
    <x v="4"/>
    <x v="1"/>
    <x v="0"/>
    <n v="2280"/>
    <x v="46"/>
    <n v="770.00000000000011"/>
    <x v="46"/>
    <n v="159.59999999999991"/>
    <n v="1809.2999999999997"/>
    <m/>
  </r>
  <r>
    <s v="Gear Assembly 8 (BS4/6)2019-20Q2"/>
    <x v="7"/>
    <s v="BS4/BS6"/>
    <x v="4"/>
    <x v="1"/>
    <x v="0"/>
    <n v="7780"/>
    <x v="47"/>
    <n v="629.20000000000005"/>
    <x v="47"/>
    <n v="544.59999999999945"/>
    <n v="3257.2999999999993"/>
    <m/>
  </r>
  <r>
    <s v="Gear Assembly 9 (BS6)2019-20Q2"/>
    <x v="8"/>
    <s v="BS6"/>
    <x v="4"/>
    <x v="1"/>
    <x v="0"/>
    <n v="3870"/>
    <x v="48"/>
    <n v="357.50000000000006"/>
    <x v="48"/>
    <n v="270.89999999999964"/>
    <n v="2843.0999999999995"/>
    <m/>
  </r>
  <r>
    <s v="Gear Assmbly 10 (BS6)2019-20Q2"/>
    <x v="9"/>
    <s v="BS6"/>
    <x v="4"/>
    <x v="1"/>
    <x v="0"/>
    <n v="5930"/>
    <x v="49"/>
    <n v="465.3"/>
    <x v="49"/>
    <n v="415.09999999999945"/>
    <n v="2884.1999999999989"/>
    <m/>
  </r>
  <r>
    <s v="Gear Assembly 1 (BS4)2019-20Q2"/>
    <x v="0"/>
    <s v="BS4"/>
    <x v="5"/>
    <x v="1"/>
    <x v="0"/>
    <n v="8100"/>
    <x v="50"/>
    <n v="440.00000000000006"/>
    <x v="50"/>
    <n v="567"/>
    <n v="3083.8999999999996"/>
    <m/>
  </r>
  <r>
    <s v="Gear Assembly 2 (BS4)2019-20Q2"/>
    <x v="1"/>
    <s v="BS4"/>
    <x v="5"/>
    <x v="1"/>
    <x v="0"/>
    <n v="500"/>
    <x v="51"/>
    <n v="385.00000000000006"/>
    <x v="51"/>
    <n v="35"/>
    <n v="2430.1999999999994"/>
    <m/>
  </r>
  <r>
    <s v="Gear Assembly 3 (BS4/6)2019-20Q2"/>
    <x v="2"/>
    <s v="BS4/BS6"/>
    <x v="5"/>
    <x v="1"/>
    <x v="0"/>
    <n v="7650"/>
    <x v="52"/>
    <n v="566.5"/>
    <x v="52"/>
    <n v="535.5"/>
    <n v="3456.6"/>
    <m/>
  </r>
  <r>
    <s v="Gear Assembly 4 (BS4/6)2019-20Q2"/>
    <x v="3"/>
    <s v="BS4/BS6"/>
    <x v="5"/>
    <x v="1"/>
    <x v="0"/>
    <n v="4150"/>
    <x v="53"/>
    <n v="471.90000000000003"/>
    <x v="53"/>
    <n v="290.5"/>
    <n v="2649.8999999999996"/>
    <m/>
  </r>
  <r>
    <s v="Gear Assembly 5 (BS4/6)2019-20Q2"/>
    <x v="4"/>
    <s v="BS4/BS6"/>
    <x v="5"/>
    <x v="1"/>
    <x v="0"/>
    <n v="3270"/>
    <x v="54"/>
    <n v="341"/>
    <x v="54"/>
    <n v="228.89999999999964"/>
    <n v="2397.1999999999994"/>
    <m/>
  </r>
  <r>
    <s v="Gear Assembly 6 (BS4/6)2019-20Q2"/>
    <x v="5"/>
    <s v="BS4/BS6"/>
    <x v="5"/>
    <x v="1"/>
    <x v="0"/>
    <n v="1570"/>
    <x v="55"/>
    <n v="198.00000000000003"/>
    <x v="55"/>
    <n v="109.89999999999986"/>
    <n v="3524.9999999999991"/>
    <m/>
  </r>
  <r>
    <s v="Gear Assembly 7 (BS4/6)2019-20Q2"/>
    <x v="6"/>
    <s v="BS4/BS6"/>
    <x v="5"/>
    <x v="1"/>
    <x v="0"/>
    <n v="1230"/>
    <x v="56"/>
    <n v="770.00000000000011"/>
    <x v="56"/>
    <n v="86.099999999999909"/>
    <n v="1895.3999999999996"/>
    <m/>
  </r>
  <r>
    <s v="Gear Assembly 8 (BS4/6)2019-20Q2"/>
    <x v="7"/>
    <s v="BS4/BS6"/>
    <x v="5"/>
    <x v="1"/>
    <x v="0"/>
    <n v="3710"/>
    <x v="57"/>
    <n v="629.20000000000005"/>
    <x v="57"/>
    <n v="259.69999999999982"/>
    <n v="3516.9999999999991"/>
    <m/>
  </r>
  <r>
    <s v="Gear Assembly 9 (BS6)2019-20Q2"/>
    <x v="8"/>
    <s v="BS6"/>
    <x v="5"/>
    <x v="1"/>
    <x v="0"/>
    <n v="4770"/>
    <x v="58"/>
    <n v="357.50000000000006"/>
    <x v="58"/>
    <n v="333.89999999999964"/>
    <n v="3176.9999999999991"/>
    <m/>
  </r>
  <r>
    <s v="Gear Assmbly 10 (BS6)2019-20Q2"/>
    <x v="9"/>
    <s v="BS6"/>
    <x v="5"/>
    <x v="1"/>
    <x v="0"/>
    <n v="6780"/>
    <x v="59"/>
    <n v="465.3"/>
    <x v="59"/>
    <n v="474.59999999999945"/>
    <n v="3358.7999999999984"/>
    <m/>
  </r>
  <r>
    <s v="Gear Assembly 1 (BS4)2019-20Q3"/>
    <x v="0"/>
    <s v="BS4"/>
    <x v="6"/>
    <x v="2"/>
    <x v="0"/>
    <n v="3360"/>
    <x v="60"/>
    <n v="440.00000000000006"/>
    <x v="60"/>
    <n v="235.19999999999982"/>
    <n v="3319.0999999999995"/>
    <m/>
  </r>
  <r>
    <s v="Gear Assembly 2 (BS4)2019-20Q3"/>
    <x v="1"/>
    <s v="BS4"/>
    <x v="6"/>
    <x v="2"/>
    <x v="0"/>
    <n v="1330"/>
    <x v="61"/>
    <n v="385.00000000000006"/>
    <x v="61"/>
    <n v="93.099999999999909"/>
    <n v="2523.2999999999993"/>
    <m/>
  </r>
  <r>
    <s v="Gear Assembly 3 (BS4/6)2019-20Q3"/>
    <x v="2"/>
    <s v="BS4/BS6"/>
    <x v="6"/>
    <x v="2"/>
    <x v="0"/>
    <n v="1340"/>
    <x v="62"/>
    <n v="566.5"/>
    <x v="62"/>
    <n v="93.799999999999955"/>
    <n v="3550.3999999999996"/>
    <m/>
  </r>
  <r>
    <s v="Gear Assembly 4 (BS4/6)2019-20Q3"/>
    <x v="3"/>
    <s v="BS4/BS6"/>
    <x v="6"/>
    <x v="2"/>
    <x v="0"/>
    <n v="6610"/>
    <x v="63"/>
    <n v="471.90000000000003"/>
    <x v="63"/>
    <n v="462.69999999999982"/>
    <n v="3112.5999999999995"/>
    <m/>
  </r>
  <r>
    <s v="Gear Assembly 5 (BS4/6)2019-20Q3"/>
    <x v="4"/>
    <s v="BS4/BS6"/>
    <x v="6"/>
    <x v="2"/>
    <x v="0"/>
    <n v="2440"/>
    <x v="64"/>
    <n v="341"/>
    <x v="64"/>
    <n v="170.79999999999973"/>
    <n v="2567.9999999999991"/>
    <m/>
  </r>
  <r>
    <s v="Gear Assembly 6 (BS4/6)2019-20Q3"/>
    <x v="5"/>
    <s v="BS4/BS6"/>
    <x v="6"/>
    <x v="2"/>
    <x v="0"/>
    <n v="9800"/>
    <x v="65"/>
    <n v="198.00000000000003"/>
    <x v="65"/>
    <n v="686"/>
    <n v="4210.9999999999991"/>
    <m/>
  </r>
  <r>
    <s v="Gear Assembly 7 (BS4/6)2019-20Q3"/>
    <x v="6"/>
    <s v="BS4/BS6"/>
    <x v="6"/>
    <x v="2"/>
    <x v="0"/>
    <n v="520"/>
    <x v="66"/>
    <n v="770.00000000000011"/>
    <x v="66"/>
    <n v="36.399999999999977"/>
    <n v="1931.7999999999997"/>
    <m/>
  </r>
  <r>
    <s v="Gear Assembly 8 (BS4/6)2019-20Q3"/>
    <x v="7"/>
    <s v="BS4/BS6"/>
    <x v="6"/>
    <x v="2"/>
    <x v="0"/>
    <n v="4740"/>
    <x v="67"/>
    <n v="629.20000000000005"/>
    <x v="67"/>
    <n v="331.80000000000018"/>
    <n v="3848.7999999999993"/>
    <m/>
  </r>
  <r>
    <s v="Gear Assembly 9 (BS6)2019-20Q3"/>
    <x v="8"/>
    <s v="BS6"/>
    <x v="6"/>
    <x v="2"/>
    <x v="0"/>
    <n v="3450"/>
    <x v="68"/>
    <n v="357.50000000000006"/>
    <x v="68"/>
    <n v="241.5"/>
    <n v="3418.4999999999991"/>
    <m/>
  </r>
  <r>
    <s v="Gear Assmbly 10 (BS6)2019-20Q3"/>
    <x v="9"/>
    <s v="BS6"/>
    <x v="6"/>
    <x v="2"/>
    <x v="0"/>
    <n v="9030"/>
    <x v="69"/>
    <n v="465.3"/>
    <x v="69"/>
    <n v="632.10000000000036"/>
    <n v="3990.8999999999987"/>
    <m/>
  </r>
  <r>
    <s v="Gear Assembly 1 (BS4)2019-20Q3"/>
    <x v="0"/>
    <s v="BS4"/>
    <x v="7"/>
    <x v="2"/>
    <x v="0"/>
    <n v="9890"/>
    <x v="70"/>
    <n v="440.00000000000006"/>
    <x v="70"/>
    <n v="692.29999999999927"/>
    <n v="4011.3999999999987"/>
    <m/>
  </r>
  <r>
    <s v="Gear Assembly 2 (BS4)2019-20Q3"/>
    <x v="1"/>
    <s v="BS4"/>
    <x v="7"/>
    <x v="2"/>
    <x v="0"/>
    <n v="7640"/>
    <x v="71"/>
    <n v="385.00000000000006"/>
    <x v="71"/>
    <n v="534.79999999999927"/>
    <n v="3058.0999999999985"/>
    <m/>
  </r>
  <r>
    <s v="Gear Assembly 3 (BS4/6)2019-20Q3"/>
    <x v="2"/>
    <s v="BS4/BS6"/>
    <x v="7"/>
    <x v="2"/>
    <x v="0"/>
    <n v="9680"/>
    <x v="72"/>
    <n v="566.5"/>
    <x v="72"/>
    <n v="677.60000000000036"/>
    <n v="4228"/>
    <m/>
  </r>
  <r>
    <s v="Gear Assembly 4 (BS4/6)2019-20Q3"/>
    <x v="3"/>
    <s v="BS4/BS6"/>
    <x v="7"/>
    <x v="2"/>
    <x v="0"/>
    <n v="7210"/>
    <x v="73"/>
    <n v="471.90000000000003"/>
    <x v="73"/>
    <n v="504.69999999999982"/>
    <n v="3617.2999999999993"/>
    <m/>
  </r>
  <r>
    <s v="Gear Assembly 5 (BS4/6)2019-20Q3"/>
    <x v="4"/>
    <s v="BS4/BS6"/>
    <x v="7"/>
    <x v="2"/>
    <x v="0"/>
    <n v="4460"/>
    <x v="74"/>
    <n v="341"/>
    <x v="74"/>
    <n v="312.19999999999982"/>
    <n v="2880.1999999999989"/>
    <m/>
  </r>
  <r>
    <s v="Gear Assembly 6 (BS4/6)2019-20Q3"/>
    <x v="5"/>
    <s v="BS4/BS6"/>
    <x v="7"/>
    <x v="2"/>
    <x v="0"/>
    <n v="6190"/>
    <x v="75"/>
    <n v="198.00000000000003"/>
    <x v="75"/>
    <n v="433.29999999999927"/>
    <n v="4644.2999999999984"/>
    <m/>
  </r>
  <r>
    <s v="Gear Assembly 7 (BS4/6)2019-20Q3"/>
    <x v="6"/>
    <s v="BS4/BS6"/>
    <x v="7"/>
    <x v="2"/>
    <x v="0"/>
    <n v="4090"/>
    <x v="76"/>
    <n v="770.00000000000011"/>
    <x v="76"/>
    <n v="286.29999999999973"/>
    <n v="2218.0999999999995"/>
    <m/>
  </r>
  <r>
    <s v="Gear Assembly 8 (BS4/6)2019-20Q3"/>
    <x v="7"/>
    <s v="BS4/BS6"/>
    <x v="7"/>
    <x v="2"/>
    <x v="0"/>
    <n v="620"/>
    <x v="77"/>
    <n v="629.20000000000005"/>
    <x v="77"/>
    <n v="43.399999999999977"/>
    <n v="3892.1999999999994"/>
    <m/>
  </r>
  <r>
    <s v="Gear Assembly 9 (BS6)2019-20Q3"/>
    <x v="8"/>
    <s v="BS6"/>
    <x v="7"/>
    <x v="2"/>
    <x v="0"/>
    <n v="7010"/>
    <x v="78"/>
    <n v="357.50000000000006"/>
    <x v="78"/>
    <n v="490.69999999999982"/>
    <n v="3909.1999999999989"/>
    <m/>
  </r>
  <r>
    <s v="Gear Assmbly 10 (BS6)2019-20Q3"/>
    <x v="9"/>
    <s v="BS6"/>
    <x v="7"/>
    <x v="2"/>
    <x v="0"/>
    <n v="8670"/>
    <x v="79"/>
    <n v="465.3"/>
    <x v="79"/>
    <n v="606.89999999999964"/>
    <n v="4597.7999999999984"/>
    <m/>
  </r>
  <r>
    <s v="Gear Assembly 1 (BS4)2019-20Q3"/>
    <x v="0"/>
    <s v="BS4"/>
    <x v="8"/>
    <x v="2"/>
    <x v="0"/>
    <n v="9200"/>
    <x v="80"/>
    <n v="440.00000000000006"/>
    <x v="80"/>
    <n v="644"/>
    <n v="4655.3999999999987"/>
    <m/>
  </r>
  <r>
    <s v="Gear Assembly 2 (BS4)2019-20Q3"/>
    <x v="1"/>
    <s v="BS4"/>
    <x v="8"/>
    <x v="2"/>
    <x v="0"/>
    <n v="1180"/>
    <x v="81"/>
    <n v="385.00000000000006"/>
    <x v="81"/>
    <n v="82.599999999999909"/>
    <n v="3140.6999999999985"/>
    <m/>
  </r>
  <r>
    <s v="Gear Assembly 3 (BS4/6)2019-20Q3"/>
    <x v="2"/>
    <s v="BS4/BS6"/>
    <x v="8"/>
    <x v="2"/>
    <x v="0"/>
    <n v="1010"/>
    <x v="82"/>
    <n v="566.5"/>
    <x v="82"/>
    <n v="70.699999999999932"/>
    <n v="4298.7"/>
    <m/>
  </r>
  <r>
    <s v="Gear Assembly 4 (BS4/6)2019-20Q3"/>
    <x v="3"/>
    <s v="BS4/BS6"/>
    <x v="8"/>
    <x v="2"/>
    <x v="0"/>
    <n v="2660"/>
    <x v="83"/>
    <n v="471.90000000000003"/>
    <x v="83"/>
    <n v="186.19999999999982"/>
    <n v="3803.4999999999991"/>
    <m/>
  </r>
  <r>
    <s v="Gear Assembly 5 (BS4/6)2019-20Q3"/>
    <x v="4"/>
    <s v="BS4/BS6"/>
    <x v="8"/>
    <x v="2"/>
    <x v="0"/>
    <n v="4230"/>
    <x v="84"/>
    <n v="341"/>
    <x v="84"/>
    <n v="296.09999999999991"/>
    <n v="3176.2999999999988"/>
    <m/>
  </r>
  <r>
    <s v="Gear Assembly 6 (BS4/6)2019-20Q3"/>
    <x v="5"/>
    <s v="BS4/BS6"/>
    <x v="8"/>
    <x v="2"/>
    <x v="0"/>
    <n v="8360"/>
    <x v="85"/>
    <n v="198.00000000000003"/>
    <x v="85"/>
    <n v="585.19999999999982"/>
    <n v="5229.4999999999982"/>
    <m/>
  </r>
  <r>
    <s v="Gear Assembly 7 (BS4/6)2019-20Q3"/>
    <x v="6"/>
    <s v="BS4/BS6"/>
    <x v="8"/>
    <x v="2"/>
    <x v="0"/>
    <n v="8110"/>
    <x v="86"/>
    <n v="770.00000000000011"/>
    <x v="86"/>
    <n v="567.69999999999982"/>
    <n v="2785.7999999999993"/>
    <m/>
  </r>
  <r>
    <s v="Gear Assembly 8 (BS4/6)2019-20Q3"/>
    <x v="7"/>
    <s v="BS4/BS6"/>
    <x v="8"/>
    <x v="2"/>
    <x v="0"/>
    <n v="920"/>
    <x v="87"/>
    <n v="629.20000000000005"/>
    <x v="87"/>
    <n v="64.399999999999977"/>
    <n v="3956.5999999999995"/>
    <m/>
  </r>
  <r>
    <s v="Gear Assembly 9 (BS6)2019-20Q3"/>
    <x v="8"/>
    <s v="BS6"/>
    <x v="8"/>
    <x v="2"/>
    <x v="0"/>
    <n v="6930"/>
    <x v="88"/>
    <n v="357.50000000000006"/>
    <x v="88"/>
    <n v="485.09999999999945"/>
    <n v="4394.2999999999984"/>
    <m/>
  </r>
  <r>
    <s v="Gear Assmbly 10 (BS6)2019-20Q3"/>
    <x v="9"/>
    <s v="BS6"/>
    <x v="8"/>
    <x v="2"/>
    <x v="0"/>
    <n v="9640"/>
    <x v="89"/>
    <n v="465.3"/>
    <x v="89"/>
    <n v="674.79999999999927"/>
    <n v="5272.5999999999976"/>
    <m/>
  </r>
  <r>
    <s v="Gear Assembly 1 (BS4)2019-20Q4"/>
    <x v="0"/>
    <s v="BS4"/>
    <x v="9"/>
    <x v="3"/>
    <x v="0"/>
    <n v="1630"/>
    <x v="90"/>
    <n v="440.00000000000006"/>
    <x v="90"/>
    <n v="114.09999999999991"/>
    <n v="4769.4999999999982"/>
    <m/>
  </r>
  <r>
    <s v="Gear Assembly 2 (BS4)2019-20Q4"/>
    <x v="1"/>
    <s v="BS4"/>
    <x v="9"/>
    <x v="3"/>
    <x v="0"/>
    <n v="4010"/>
    <x v="91"/>
    <n v="385.00000000000006"/>
    <x v="91"/>
    <n v="280.69999999999982"/>
    <n v="3421.3999999999983"/>
    <m/>
  </r>
  <r>
    <s v="Gear Assembly 3 (BS4/6)2019-20Q4"/>
    <x v="2"/>
    <s v="BS4/BS6"/>
    <x v="9"/>
    <x v="3"/>
    <x v="0"/>
    <n v="6530"/>
    <x v="92"/>
    <n v="566.5"/>
    <x v="92"/>
    <n v="457.09999999999945"/>
    <n v="4755.7999999999993"/>
    <m/>
  </r>
  <r>
    <s v="Gear Assembly 4 (BS4/6)2019-20Q4"/>
    <x v="3"/>
    <s v="BS4/BS6"/>
    <x v="9"/>
    <x v="3"/>
    <x v="0"/>
    <n v="8930"/>
    <x v="93"/>
    <n v="471.90000000000003"/>
    <x v="93"/>
    <n v="625.10000000000036"/>
    <n v="4428.5999999999995"/>
    <m/>
  </r>
  <r>
    <s v="Gear Assembly 5 (BS4/6)2019-20Q4"/>
    <x v="4"/>
    <s v="BS4/BS6"/>
    <x v="9"/>
    <x v="3"/>
    <x v="0"/>
    <n v="930"/>
    <x v="94"/>
    <n v="341"/>
    <x v="94"/>
    <n v="65.099999999999909"/>
    <n v="3241.3999999999987"/>
    <m/>
  </r>
  <r>
    <s v="Gear Assembly 6 (BS4/6)2019-20Q4"/>
    <x v="5"/>
    <s v="BS4/BS6"/>
    <x v="9"/>
    <x v="3"/>
    <x v="0"/>
    <n v="2850"/>
    <x v="95"/>
    <n v="198.00000000000003"/>
    <x v="95"/>
    <n v="199.5"/>
    <n v="5428.9999999999982"/>
    <m/>
  </r>
  <r>
    <s v="Gear Assembly 7 (BS4/6)2019-20Q4"/>
    <x v="6"/>
    <s v="BS4/BS6"/>
    <x v="9"/>
    <x v="3"/>
    <x v="0"/>
    <n v="8650"/>
    <x v="96"/>
    <n v="770.00000000000011"/>
    <x v="96"/>
    <n v="605.5"/>
    <n v="3391.2999999999993"/>
    <m/>
  </r>
  <r>
    <s v="Gear Assembly 8 (BS4/6)2019-20Q4"/>
    <x v="7"/>
    <s v="BS4/BS6"/>
    <x v="9"/>
    <x v="3"/>
    <x v="0"/>
    <n v="4780"/>
    <x v="97"/>
    <n v="629.20000000000005"/>
    <x v="97"/>
    <n v="334.59999999999945"/>
    <n v="4291.1999999999989"/>
    <m/>
  </r>
  <r>
    <s v="Gear Assembly 9 (BS6)2019-20Q4"/>
    <x v="8"/>
    <s v="BS6"/>
    <x v="9"/>
    <x v="3"/>
    <x v="0"/>
    <n v="970"/>
    <x v="98"/>
    <n v="357.50000000000006"/>
    <x v="98"/>
    <n v="67.899999999999977"/>
    <n v="4462.199999999998"/>
    <m/>
  </r>
  <r>
    <s v="Gear Assmbly 10 (BS6)2019-20Q4"/>
    <x v="9"/>
    <s v="BS6"/>
    <x v="9"/>
    <x v="3"/>
    <x v="0"/>
    <n v="4980"/>
    <x v="99"/>
    <n v="465.3"/>
    <x v="99"/>
    <n v="348.59999999999945"/>
    <n v="5621.1999999999971"/>
    <m/>
  </r>
  <r>
    <s v="Gear Assembly 1 (BS4)2019-20Q4"/>
    <x v="0"/>
    <s v="BS4"/>
    <x v="10"/>
    <x v="3"/>
    <x v="0"/>
    <n v="6790"/>
    <x v="100"/>
    <n v="440.00000000000006"/>
    <x v="100"/>
    <n v="475.29999999999927"/>
    <n v="5244.7999999999975"/>
    <m/>
  </r>
  <r>
    <s v="Gear Assembly 2 (BS4)2019-20Q4"/>
    <x v="1"/>
    <s v="BS4"/>
    <x v="10"/>
    <x v="3"/>
    <x v="0"/>
    <n v="1380"/>
    <x v="101"/>
    <n v="385.00000000000006"/>
    <x v="101"/>
    <n v="96.599999999999909"/>
    <n v="3517.9999999999982"/>
    <m/>
  </r>
  <r>
    <s v="Gear Assembly 3 (BS4/6)2019-20Q4"/>
    <x v="2"/>
    <s v="BS4/BS6"/>
    <x v="10"/>
    <x v="3"/>
    <x v="0"/>
    <n v="2790"/>
    <x v="35"/>
    <n v="566.5"/>
    <x v="102"/>
    <n v="195.29999999999973"/>
    <n v="4951.0999999999985"/>
    <m/>
  </r>
  <r>
    <s v="Gear Assembly 4 (BS4/6)2019-20Q4"/>
    <x v="3"/>
    <s v="BS4/BS6"/>
    <x v="10"/>
    <x v="3"/>
    <x v="0"/>
    <n v="3460"/>
    <x v="102"/>
    <n v="471.90000000000003"/>
    <x v="103"/>
    <n v="242.19999999999982"/>
    <n v="4670.7999999999993"/>
    <m/>
  </r>
  <r>
    <s v="Gear Assembly 5 (BS4/6)2019-20Q4"/>
    <x v="4"/>
    <s v="BS4/BS6"/>
    <x v="10"/>
    <x v="3"/>
    <x v="0"/>
    <n v="3490"/>
    <x v="103"/>
    <n v="341"/>
    <x v="104"/>
    <n v="244.29999999999973"/>
    <n v="3485.6999999999985"/>
    <m/>
  </r>
  <r>
    <s v="Gear Assembly 6 (BS4/6)2019-20Q4"/>
    <x v="5"/>
    <s v="BS4/BS6"/>
    <x v="10"/>
    <x v="3"/>
    <x v="0"/>
    <n v="3800"/>
    <x v="104"/>
    <n v="198.00000000000003"/>
    <x v="105"/>
    <n v="266"/>
    <n v="5694.9999999999982"/>
    <m/>
  </r>
  <r>
    <s v="Gear Assembly 7 (BS4/6)2019-20Q4"/>
    <x v="6"/>
    <s v="BS4/BS6"/>
    <x v="10"/>
    <x v="3"/>
    <x v="0"/>
    <n v="1990"/>
    <x v="105"/>
    <n v="770.00000000000011"/>
    <x v="106"/>
    <n v="139.29999999999995"/>
    <n v="3530.5999999999995"/>
    <m/>
  </r>
  <r>
    <s v="Gear Assembly 8 (BS4/6)2019-20Q4"/>
    <x v="7"/>
    <s v="BS4/BS6"/>
    <x v="10"/>
    <x v="3"/>
    <x v="0"/>
    <n v="8710"/>
    <x v="106"/>
    <n v="629.20000000000005"/>
    <x v="107"/>
    <n v="609.69999999999982"/>
    <n v="4900.8999999999987"/>
    <m/>
  </r>
  <r>
    <s v="Gear Assembly 9 (BS6)2019-20Q4"/>
    <x v="8"/>
    <s v="BS6"/>
    <x v="10"/>
    <x v="3"/>
    <x v="0"/>
    <n v="7530"/>
    <x v="107"/>
    <n v="357.50000000000006"/>
    <x v="108"/>
    <n v="527.09999999999945"/>
    <n v="4989.2999999999975"/>
    <m/>
  </r>
  <r>
    <s v="Gear Assmbly 10 (BS6)2019-20Q4"/>
    <x v="9"/>
    <s v="BS6"/>
    <x v="10"/>
    <x v="3"/>
    <x v="0"/>
    <n v="3460"/>
    <x v="102"/>
    <n v="465.3"/>
    <x v="109"/>
    <n v="242.19999999999982"/>
    <n v="5863.3999999999969"/>
    <m/>
  </r>
  <r>
    <s v="Gear Assembly 1 (BS4)2019-20Q4"/>
    <x v="0"/>
    <s v="BS4"/>
    <x v="11"/>
    <x v="3"/>
    <x v="0"/>
    <n v="0"/>
    <x v="108"/>
    <n v="0"/>
    <x v="110"/>
    <n v="0"/>
    <n v="5244.7999999999975"/>
    <m/>
  </r>
  <r>
    <s v="Gear Assembly 2 (BS4)2019-20Q4"/>
    <x v="1"/>
    <s v="BS4"/>
    <x v="11"/>
    <x v="3"/>
    <x v="0"/>
    <n v="0"/>
    <x v="108"/>
    <n v="0"/>
    <x v="110"/>
    <n v="0"/>
    <n v="3517.9999999999982"/>
    <m/>
  </r>
  <r>
    <s v="Gear Assembly 3 (BS4/6)2019-20Q4"/>
    <x v="2"/>
    <s v="BS4/BS6"/>
    <x v="11"/>
    <x v="3"/>
    <x v="0"/>
    <n v="0"/>
    <x v="108"/>
    <n v="0"/>
    <x v="110"/>
    <n v="0"/>
    <n v="4951.0999999999985"/>
    <m/>
  </r>
  <r>
    <s v="Gear Assembly 4 (BS4/6)2019-20Q4"/>
    <x v="3"/>
    <s v="BS4/BS6"/>
    <x v="11"/>
    <x v="3"/>
    <x v="0"/>
    <n v="0"/>
    <x v="108"/>
    <n v="0"/>
    <x v="110"/>
    <n v="0"/>
    <n v="4670.7999999999993"/>
    <m/>
  </r>
  <r>
    <s v="Gear Assembly 5 (BS4/6)2019-20Q4"/>
    <x v="4"/>
    <s v="BS4/BS6"/>
    <x v="11"/>
    <x v="3"/>
    <x v="0"/>
    <n v="0"/>
    <x v="108"/>
    <n v="0"/>
    <x v="110"/>
    <n v="0"/>
    <n v="3485.6999999999985"/>
    <m/>
  </r>
  <r>
    <s v="Gear Assembly 6 (BS4/6)2019-20Q4"/>
    <x v="5"/>
    <s v="BS4/BS6"/>
    <x v="11"/>
    <x v="3"/>
    <x v="0"/>
    <n v="0"/>
    <x v="108"/>
    <n v="0"/>
    <x v="110"/>
    <n v="0"/>
    <n v="5694.9999999999982"/>
    <m/>
  </r>
  <r>
    <s v="Gear Assembly 7 (BS4/6)2019-20Q4"/>
    <x v="6"/>
    <s v="BS4/BS6"/>
    <x v="11"/>
    <x v="3"/>
    <x v="0"/>
    <n v="0"/>
    <x v="108"/>
    <n v="0"/>
    <x v="110"/>
    <n v="0"/>
    <n v="3530.5999999999995"/>
    <m/>
  </r>
  <r>
    <s v="Gear Assembly 8 (BS4/6)2019-20Q4"/>
    <x v="7"/>
    <s v="BS4/BS6"/>
    <x v="11"/>
    <x v="3"/>
    <x v="0"/>
    <n v="0"/>
    <x v="108"/>
    <n v="0"/>
    <x v="110"/>
    <n v="0"/>
    <n v="4900.8999999999987"/>
    <m/>
  </r>
  <r>
    <s v="Gear Assembly 9 (BS6)2019-20Q4"/>
    <x v="8"/>
    <s v="BS6"/>
    <x v="11"/>
    <x v="3"/>
    <x v="0"/>
    <n v="0"/>
    <x v="108"/>
    <n v="0"/>
    <x v="110"/>
    <n v="0"/>
    <n v="4989.2999999999975"/>
    <m/>
  </r>
  <r>
    <s v="Gear Assmbly 10 (BS6)2019-20Q4"/>
    <x v="9"/>
    <s v="BS6"/>
    <x v="11"/>
    <x v="3"/>
    <x v="0"/>
    <n v="0"/>
    <x v="108"/>
    <n v="0"/>
    <x v="110"/>
    <n v="0"/>
    <n v="5863.3999999999969"/>
    <m/>
  </r>
  <r>
    <s v="Gear Assembly 1 (BS4)2020-21Q1"/>
    <x v="0"/>
    <s v="BS4"/>
    <x v="12"/>
    <x v="0"/>
    <x v="1"/>
    <n v="0"/>
    <x v="108"/>
    <n v="0"/>
    <x v="110"/>
    <n v="0"/>
    <n v="5244.7999999999975"/>
    <m/>
  </r>
  <r>
    <s v="Gear Assembly 2 (BS4)2020-21Q1"/>
    <x v="1"/>
    <s v="BS4"/>
    <x v="12"/>
    <x v="0"/>
    <x v="1"/>
    <n v="0"/>
    <x v="108"/>
    <n v="0"/>
    <x v="110"/>
    <n v="0"/>
    <n v="3517.9999999999982"/>
    <m/>
  </r>
  <r>
    <s v="Gear Assembly 3 (BS4/6)2020-21Q1"/>
    <x v="2"/>
    <s v="BS4/BS6"/>
    <x v="12"/>
    <x v="0"/>
    <x v="1"/>
    <n v="0"/>
    <x v="108"/>
    <n v="0"/>
    <x v="110"/>
    <n v="0"/>
    <n v="4951.0999999999985"/>
    <m/>
  </r>
  <r>
    <s v="Gear Assembly 4 (BS4/6)2020-21Q1"/>
    <x v="3"/>
    <s v="BS4/BS6"/>
    <x v="12"/>
    <x v="0"/>
    <x v="1"/>
    <n v="0"/>
    <x v="108"/>
    <n v="0"/>
    <x v="110"/>
    <n v="0"/>
    <n v="4670.7999999999993"/>
    <m/>
  </r>
  <r>
    <s v="Gear Assembly 5 (BS4/6)2020-21Q1"/>
    <x v="4"/>
    <s v="BS4/BS6"/>
    <x v="12"/>
    <x v="0"/>
    <x v="1"/>
    <n v="0"/>
    <x v="108"/>
    <n v="0"/>
    <x v="110"/>
    <n v="0"/>
    <n v="3485.6999999999985"/>
    <m/>
  </r>
  <r>
    <s v="Gear Assembly 6 (BS4/6)2020-21Q1"/>
    <x v="5"/>
    <s v="BS4/BS6"/>
    <x v="12"/>
    <x v="0"/>
    <x v="1"/>
    <n v="0"/>
    <x v="108"/>
    <n v="0"/>
    <x v="110"/>
    <n v="0"/>
    <n v="5694.9999999999982"/>
    <m/>
  </r>
  <r>
    <s v="Gear Assembly 7 (BS4/6)2020-21Q1"/>
    <x v="6"/>
    <s v="BS4/BS6"/>
    <x v="12"/>
    <x v="0"/>
    <x v="1"/>
    <n v="0"/>
    <x v="108"/>
    <n v="0"/>
    <x v="110"/>
    <n v="0"/>
    <n v="3530.5999999999995"/>
    <m/>
  </r>
  <r>
    <s v="Gear Assembly 8 (BS4/6)2020-21Q1"/>
    <x v="7"/>
    <s v="BS4/BS6"/>
    <x v="12"/>
    <x v="0"/>
    <x v="1"/>
    <n v="0"/>
    <x v="108"/>
    <n v="0"/>
    <x v="110"/>
    <n v="0"/>
    <n v="4900.8999999999987"/>
    <m/>
  </r>
  <r>
    <s v="Gear Assembly 9 (BS6)2020-21Q1"/>
    <x v="8"/>
    <s v="BS6"/>
    <x v="12"/>
    <x v="0"/>
    <x v="1"/>
    <n v="0"/>
    <x v="108"/>
    <n v="0"/>
    <x v="110"/>
    <n v="0"/>
    <n v="4989.2999999999975"/>
    <m/>
  </r>
  <r>
    <s v="Gear Assmbly 10 (BS6)2020-21Q1"/>
    <x v="9"/>
    <s v="BS6"/>
    <x v="12"/>
    <x v="0"/>
    <x v="1"/>
    <n v="0"/>
    <x v="108"/>
    <n v="0"/>
    <x v="110"/>
    <n v="0"/>
    <n v="5863.3999999999969"/>
    <m/>
  </r>
  <r>
    <s v="Gear Assembly 1 (BS4)2020-21Q1"/>
    <x v="0"/>
    <s v="BS4"/>
    <x v="13"/>
    <x v="0"/>
    <x v="1"/>
    <n v="6860"/>
    <x v="109"/>
    <n v="484.00000000000006"/>
    <x v="111"/>
    <n v="1029"/>
    <n v="6273.7999999999975"/>
    <m/>
  </r>
  <r>
    <s v="Gear Assembly 2 (BS4)2020-21Q1"/>
    <x v="1"/>
    <s v="BS4"/>
    <x v="13"/>
    <x v="0"/>
    <x v="1"/>
    <n v="9980"/>
    <x v="110"/>
    <n v="423.50000000000006"/>
    <x v="112"/>
    <n v="1497"/>
    <n v="5014.9999999999982"/>
    <m/>
  </r>
  <r>
    <s v="Gear Assembly 3 (BS4/6)2020-21Q1"/>
    <x v="2"/>
    <s v="BS4/BS6"/>
    <x v="13"/>
    <x v="0"/>
    <x v="1"/>
    <n v="8240"/>
    <x v="111"/>
    <n v="623.15000000000009"/>
    <x v="113"/>
    <n v="1236"/>
    <n v="6187.0999999999985"/>
    <m/>
  </r>
  <r>
    <s v="Gear Assembly 4 (BS4/6)2020-21Q1"/>
    <x v="3"/>
    <s v="BS4/BS6"/>
    <x v="13"/>
    <x v="0"/>
    <x v="1"/>
    <n v="1000"/>
    <x v="112"/>
    <n v="519.09"/>
    <x v="114"/>
    <n v="150"/>
    <n v="4820.7999999999993"/>
    <m/>
  </r>
  <r>
    <s v="Gear Assembly 5 (BS4/6)2020-21Q1"/>
    <x v="4"/>
    <s v="BS4/BS6"/>
    <x v="13"/>
    <x v="0"/>
    <x v="1"/>
    <n v="3240"/>
    <x v="113"/>
    <n v="375.1"/>
    <x v="115"/>
    <n v="486"/>
    <n v="3971.6999999999985"/>
    <m/>
  </r>
  <r>
    <s v="Gear Assembly 6 (BS4/6)2020-21Q1"/>
    <x v="5"/>
    <s v="BS4/BS6"/>
    <x v="13"/>
    <x v="0"/>
    <x v="1"/>
    <n v="7680"/>
    <x v="114"/>
    <n v="217.8"/>
    <x v="116"/>
    <n v="1152"/>
    <n v="6846.9999999999982"/>
    <m/>
  </r>
  <r>
    <s v="Gear Assembly 7 (BS4/6)2020-21Q1"/>
    <x v="6"/>
    <s v="BS4/BS6"/>
    <x v="13"/>
    <x v="0"/>
    <x v="1"/>
    <n v="3650"/>
    <x v="115"/>
    <n v="847.00000000000011"/>
    <x v="117"/>
    <n v="547.5"/>
    <n v="4078.0999999999995"/>
    <m/>
  </r>
  <r>
    <s v="Gear Assembly 8 (BS4/6)2020-21Q1"/>
    <x v="7"/>
    <s v="BS4/BS6"/>
    <x v="13"/>
    <x v="0"/>
    <x v="1"/>
    <n v="3690"/>
    <x v="116"/>
    <n v="692.12000000000012"/>
    <x v="118"/>
    <n v="553.5"/>
    <n v="5454.3999999999987"/>
    <m/>
  </r>
  <r>
    <s v="Gear Assembly 9 (BS6)2020-21Q1"/>
    <x v="8"/>
    <s v="BS6"/>
    <x v="13"/>
    <x v="0"/>
    <x v="1"/>
    <n v="3430"/>
    <x v="117"/>
    <n v="393.25000000000006"/>
    <x v="119"/>
    <n v="514.5"/>
    <n v="5503.7999999999975"/>
    <m/>
  </r>
  <r>
    <s v="Gear Assmbly 10 (BS6)2020-21Q1"/>
    <x v="9"/>
    <s v="BS6"/>
    <x v="13"/>
    <x v="0"/>
    <x v="1"/>
    <n v="9980"/>
    <x v="110"/>
    <n v="511.83000000000004"/>
    <x v="120"/>
    <n v="1497"/>
    <n v="7360.3999999999969"/>
    <m/>
  </r>
  <r>
    <s v="Gear Assembly 1 (BS4)2020-21Q1"/>
    <x v="0"/>
    <s v="BS4"/>
    <x v="14"/>
    <x v="0"/>
    <x v="1"/>
    <n v="3350"/>
    <x v="118"/>
    <n v="484.00000000000006"/>
    <x v="121"/>
    <n v="502.5"/>
    <n v="6776.2999999999975"/>
    <m/>
  </r>
  <r>
    <s v="Gear Assembly 2 (BS4)2020-21Q1"/>
    <x v="1"/>
    <s v="BS4"/>
    <x v="14"/>
    <x v="0"/>
    <x v="1"/>
    <n v="9310"/>
    <x v="119"/>
    <n v="423.50000000000006"/>
    <x v="122"/>
    <n v="1396.5"/>
    <n v="6411.4999999999982"/>
    <m/>
  </r>
  <r>
    <s v="Gear Assembly 3 (BS4/6)2020-21Q1"/>
    <x v="2"/>
    <s v="BS4/BS6"/>
    <x v="14"/>
    <x v="0"/>
    <x v="1"/>
    <n v="3170"/>
    <x v="120"/>
    <n v="623.15000000000009"/>
    <x v="123"/>
    <n v="475.5"/>
    <n v="6662.5999999999985"/>
    <m/>
  </r>
  <r>
    <s v="Gear Assembly 4 (BS4/6)2020-21Q1"/>
    <x v="3"/>
    <s v="BS4/BS6"/>
    <x v="14"/>
    <x v="0"/>
    <x v="1"/>
    <n v="6260"/>
    <x v="121"/>
    <n v="519.09"/>
    <x v="124"/>
    <n v="939"/>
    <n v="5759.7999999999993"/>
    <m/>
  </r>
  <r>
    <s v="Gear Assembly 5 (BS4/6)2020-21Q1"/>
    <x v="4"/>
    <s v="BS4/BS6"/>
    <x v="14"/>
    <x v="0"/>
    <x v="1"/>
    <n v="5290"/>
    <x v="122"/>
    <n v="375.1"/>
    <x v="125"/>
    <n v="793.5"/>
    <n v="4765.1999999999989"/>
    <m/>
  </r>
  <r>
    <s v="Gear Assembly 6 (BS4/6)2020-21Q1"/>
    <x v="5"/>
    <s v="BS4/BS6"/>
    <x v="14"/>
    <x v="0"/>
    <x v="1"/>
    <n v="1060"/>
    <x v="123"/>
    <n v="217.8"/>
    <x v="126"/>
    <n v="159"/>
    <n v="7005.9999999999982"/>
    <m/>
  </r>
  <r>
    <s v="Gear Assembly 7 (BS4/6)2020-21Q1"/>
    <x v="6"/>
    <s v="BS4/BS6"/>
    <x v="14"/>
    <x v="0"/>
    <x v="1"/>
    <n v="7740"/>
    <x v="124"/>
    <n v="847.00000000000011"/>
    <x v="127"/>
    <n v="1161"/>
    <n v="5239.0999999999995"/>
    <m/>
  </r>
  <r>
    <s v="Gear Assembly 8 (BS4/6)2020-21Q1"/>
    <x v="7"/>
    <s v="BS4/BS6"/>
    <x v="14"/>
    <x v="0"/>
    <x v="1"/>
    <n v="870"/>
    <x v="125"/>
    <n v="692.12000000000012"/>
    <x v="128"/>
    <n v="130.5"/>
    <n v="5584.8999999999987"/>
    <m/>
  </r>
  <r>
    <s v="Gear Assembly 9 (BS6)2020-21Q1"/>
    <x v="8"/>
    <s v="BS6"/>
    <x v="14"/>
    <x v="0"/>
    <x v="1"/>
    <n v="5090"/>
    <x v="126"/>
    <n v="393.25000000000006"/>
    <x v="129"/>
    <n v="763.5"/>
    <n v="6267.2999999999975"/>
    <m/>
  </r>
  <r>
    <s v="Gear Assmbly 10 (BS6)2020-21Q1"/>
    <x v="9"/>
    <s v="BS6"/>
    <x v="14"/>
    <x v="0"/>
    <x v="1"/>
    <n v="4710"/>
    <x v="127"/>
    <n v="511.83000000000004"/>
    <x v="130"/>
    <n v="706.5"/>
    <n v="8066.8999999999969"/>
    <m/>
  </r>
  <r>
    <s v="Gear Assembly 1 (BS4)2020-21Q2"/>
    <x v="0"/>
    <s v="BS4"/>
    <x v="15"/>
    <x v="1"/>
    <x v="1"/>
    <n v="9310"/>
    <x v="128"/>
    <n v="484.00000000000006"/>
    <x v="131"/>
    <n v="651.69999999999891"/>
    <n v="7427.9999999999964"/>
    <m/>
  </r>
  <r>
    <s v="Gear Assembly 2 (BS4)2020-21Q2"/>
    <x v="1"/>
    <s v="BS4"/>
    <x v="15"/>
    <x v="1"/>
    <x v="1"/>
    <n v="4080"/>
    <x v="129"/>
    <n v="423.50000000000006"/>
    <x v="132"/>
    <n v="285.59999999999991"/>
    <n v="6697.0999999999985"/>
    <m/>
  </r>
  <r>
    <s v="Gear Assembly 3 (BS4/6)2020-21Q2"/>
    <x v="2"/>
    <s v="BS4/BS6"/>
    <x v="15"/>
    <x v="1"/>
    <x v="1"/>
    <n v="3080"/>
    <x v="130"/>
    <n v="623.15000000000009"/>
    <x v="133"/>
    <n v="215.59999999999991"/>
    <n v="6878.1999999999989"/>
    <m/>
  </r>
  <r>
    <s v="Gear Assembly 4 (BS4/6)2020-21Q2"/>
    <x v="3"/>
    <s v="BS4/BS6"/>
    <x v="15"/>
    <x v="1"/>
    <x v="1"/>
    <n v="5560"/>
    <x v="131"/>
    <n v="519.09"/>
    <x v="134"/>
    <n v="389.19999999999982"/>
    <n v="6148.9999999999991"/>
    <m/>
  </r>
  <r>
    <s v="Gear Assembly 5 (BS4/6)2020-21Q2"/>
    <x v="4"/>
    <s v="BS4/BS6"/>
    <x v="15"/>
    <x v="1"/>
    <x v="1"/>
    <n v="4930"/>
    <x v="132"/>
    <n v="375.1"/>
    <x v="135"/>
    <n v="345.09999999999945"/>
    <n v="5110.2999999999984"/>
    <m/>
  </r>
  <r>
    <s v="Gear Assembly 6 (BS4/6)2020-21Q2"/>
    <x v="5"/>
    <s v="BS4/BS6"/>
    <x v="15"/>
    <x v="1"/>
    <x v="1"/>
    <n v="8820"/>
    <x v="133"/>
    <n v="217.8"/>
    <x v="136"/>
    <n v="617.39999999999964"/>
    <n v="7623.3999999999978"/>
    <m/>
  </r>
  <r>
    <s v="Gear Assembly 7 (BS4/6)2020-21Q2"/>
    <x v="6"/>
    <s v="BS4/BS6"/>
    <x v="15"/>
    <x v="1"/>
    <x v="1"/>
    <n v="1780"/>
    <x v="134"/>
    <n v="847.00000000000011"/>
    <x v="137"/>
    <n v="124.59999999999991"/>
    <n v="5363.6999999999989"/>
    <m/>
  </r>
  <r>
    <s v="Gear Assembly 8 (BS4/6)2020-21Q2"/>
    <x v="7"/>
    <s v="BS4/BS6"/>
    <x v="15"/>
    <x v="1"/>
    <x v="1"/>
    <n v="8270"/>
    <x v="135"/>
    <n v="692.12000000000012"/>
    <x v="138"/>
    <n v="578.89999999999964"/>
    <n v="6163.7999999999984"/>
    <m/>
  </r>
  <r>
    <s v="Gear Assembly 9 (BS6)2020-21Q2"/>
    <x v="8"/>
    <s v="BS6"/>
    <x v="15"/>
    <x v="1"/>
    <x v="1"/>
    <n v="4630"/>
    <x v="136"/>
    <n v="393.25000000000006"/>
    <x v="139"/>
    <n v="324.09999999999945"/>
    <n v="6591.3999999999969"/>
    <m/>
  </r>
  <r>
    <s v="Gear Assmbly 10 (BS6)2020-21Q2"/>
    <x v="9"/>
    <s v="BS6"/>
    <x v="15"/>
    <x v="1"/>
    <x v="1"/>
    <n v="8460"/>
    <x v="137"/>
    <n v="511.83000000000004"/>
    <x v="140"/>
    <n v="592.19999999999982"/>
    <n v="8659.0999999999967"/>
    <m/>
  </r>
  <r>
    <s v="Gear Assembly 1 (BS4)2020-21Q2"/>
    <x v="0"/>
    <s v="BS4"/>
    <x v="16"/>
    <x v="1"/>
    <x v="1"/>
    <n v="630"/>
    <x v="138"/>
    <n v="484.00000000000006"/>
    <x v="141"/>
    <n v="44.100000000000023"/>
    <n v="7472.0999999999967"/>
    <m/>
  </r>
  <r>
    <s v="Gear Assembly 2 (BS4)2020-21Q2"/>
    <x v="1"/>
    <s v="BS4"/>
    <x v="16"/>
    <x v="1"/>
    <x v="1"/>
    <n v="5130"/>
    <x v="139"/>
    <n v="423.50000000000006"/>
    <x v="142"/>
    <n v="359.09999999999945"/>
    <n v="7056.199999999998"/>
    <m/>
  </r>
  <r>
    <s v="Gear Assembly 3 (BS4/6)2020-21Q2"/>
    <x v="2"/>
    <s v="BS4/BS6"/>
    <x v="16"/>
    <x v="1"/>
    <x v="1"/>
    <n v="4240"/>
    <x v="140"/>
    <n v="623.15000000000009"/>
    <x v="143"/>
    <n v="296.79999999999973"/>
    <n v="7174.9999999999982"/>
    <m/>
  </r>
  <r>
    <s v="Gear Assembly 4 (BS4/6)2020-21Q2"/>
    <x v="3"/>
    <s v="BS4/BS6"/>
    <x v="16"/>
    <x v="1"/>
    <x v="1"/>
    <n v="7820"/>
    <x v="141"/>
    <n v="519.09"/>
    <x v="144"/>
    <n v="547.39999999999964"/>
    <n v="6696.3999999999987"/>
    <m/>
  </r>
  <r>
    <s v="Gear Assembly 5 (BS4/6)2020-21Q2"/>
    <x v="4"/>
    <s v="BS4/BS6"/>
    <x v="16"/>
    <x v="1"/>
    <x v="1"/>
    <n v="2390"/>
    <x v="142"/>
    <n v="375.1"/>
    <x v="145"/>
    <n v="167.29999999999973"/>
    <n v="5277.5999999999985"/>
    <m/>
  </r>
  <r>
    <s v="Gear Assembly 6 (BS4/6)2020-21Q2"/>
    <x v="5"/>
    <s v="BS4/BS6"/>
    <x v="16"/>
    <x v="1"/>
    <x v="1"/>
    <n v="280"/>
    <x v="143"/>
    <n v="217.8"/>
    <x v="146"/>
    <n v="19.599999999999966"/>
    <n v="7642.9999999999982"/>
    <m/>
  </r>
  <r>
    <s v="Gear Assembly 7 (BS4/6)2020-21Q2"/>
    <x v="6"/>
    <s v="BS4/BS6"/>
    <x v="16"/>
    <x v="1"/>
    <x v="1"/>
    <n v="7680"/>
    <x v="144"/>
    <n v="847.00000000000011"/>
    <x v="147"/>
    <n v="537.59999999999945"/>
    <n v="5901.2999999999984"/>
    <m/>
  </r>
  <r>
    <s v="Gear Assembly 8 (BS4/6)2020-21Q2"/>
    <x v="7"/>
    <s v="BS4/BS6"/>
    <x v="16"/>
    <x v="1"/>
    <x v="1"/>
    <n v="5970"/>
    <x v="145"/>
    <n v="692.12000000000012"/>
    <x v="148"/>
    <n v="417.89999999999964"/>
    <n v="6581.699999999998"/>
    <m/>
  </r>
  <r>
    <s v="Gear Assembly 9 (BS6)2020-21Q2"/>
    <x v="8"/>
    <s v="BS6"/>
    <x v="16"/>
    <x v="1"/>
    <x v="1"/>
    <n v="470"/>
    <x v="146"/>
    <n v="393.25000000000006"/>
    <x v="149"/>
    <n v="32.899999999999977"/>
    <n v="6624.2999999999965"/>
    <m/>
  </r>
  <r>
    <s v="Gear Assmbly 10 (BS6)2020-21Q2"/>
    <x v="9"/>
    <s v="BS6"/>
    <x v="16"/>
    <x v="1"/>
    <x v="1"/>
    <n v="5590"/>
    <x v="147"/>
    <n v="511.83000000000004"/>
    <x v="150"/>
    <n v="391.29999999999927"/>
    <n v="9050.399999999996"/>
    <m/>
  </r>
  <r>
    <s v="Gear Assembly 1 (BS4)2020-21Q2"/>
    <x v="0"/>
    <s v="BS4"/>
    <x v="17"/>
    <x v="1"/>
    <x v="1"/>
    <n v="7060"/>
    <x v="148"/>
    <n v="484.00000000000006"/>
    <x v="151"/>
    <n v="494.19999999999982"/>
    <n v="7966.2999999999965"/>
    <m/>
  </r>
  <r>
    <s v="Gear Assembly 2 (BS4)2020-21Q2"/>
    <x v="1"/>
    <s v="BS4"/>
    <x v="17"/>
    <x v="1"/>
    <x v="1"/>
    <n v="1440"/>
    <x v="149"/>
    <n v="423.50000000000006"/>
    <x v="152"/>
    <n v="100.79999999999995"/>
    <n v="7156.9999999999982"/>
    <m/>
  </r>
  <r>
    <s v="Gear Assembly 3 (BS4/6)2020-21Q2"/>
    <x v="2"/>
    <s v="BS4/BS6"/>
    <x v="17"/>
    <x v="1"/>
    <x v="1"/>
    <n v="4920"/>
    <x v="150"/>
    <n v="623.15000000000009"/>
    <x v="153"/>
    <n v="344.39999999999964"/>
    <n v="7519.3999999999978"/>
    <m/>
  </r>
  <r>
    <s v="Gear Assembly 4 (BS4/6)2020-21Q2"/>
    <x v="3"/>
    <s v="BS4/BS6"/>
    <x v="17"/>
    <x v="1"/>
    <x v="1"/>
    <n v="4380"/>
    <x v="151"/>
    <n v="519.09"/>
    <x v="154"/>
    <n v="306.59999999999991"/>
    <n v="7002.9999999999982"/>
    <m/>
  </r>
  <r>
    <s v="Gear Assembly 5 (BS4/6)2020-21Q2"/>
    <x v="4"/>
    <s v="BS4/BS6"/>
    <x v="17"/>
    <x v="1"/>
    <x v="1"/>
    <n v="6290"/>
    <x v="152"/>
    <n v="375.1"/>
    <x v="155"/>
    <n v="440.29999999999927"/>
    <n v="5717.8999999999978"/>
    <m/>
  </r>
  <r>
    <s v="Gear Assembly 6 (BS4/6)2020-21Q2"/>
    <x v="5"/>
    <s v="BS4/BS6"/>
    <x v="17"/>
    <x v="1"/>
    <x v="1"/>
    <n v="5490"/>
    <x v="153"/>
    <n v="217.8"/>
    <x v="156"/>
    <n v="384.30000000000018"/>
    <n v="8027.2999999999984"/>
    <m/>
  </r>
  <r>
    <s v="Gear Assembly 7 (BS4/6)2020-21Q2"/>
    <x v="6"/>
    <s v="BS4/BS6"/>
    <x v="17"/>
    <x v="1"/>
    <x v="1"/>
    <n v="7730"/>
    <x v="154"/>
    <n v="847.00000000000011"/>
    <x v="157"/>
    <n v="541.09999999999945"/>
    <n v="6442.3999999999978"/>
    <m/>
  </r>
  <r>
    <s v="Gear Assembly 8 (BS4/6)2020-21Q2"/>
    <x v="7"/>
    <s v="BS4/BS6"/>
    <x v="17"/>
    <x v="1"/>
    <x v="1"/>
    <n v="1930"/>
    <x v="155"/>
    <n v="692.12000000000012"/>
    <x v="158"/>
    <n v="135.09999999999991"/>
    <n v="6716.7999999999975"/>
    <m/>
  </r>
  <r>
    <s v="Gear Assembly 9 (BS6)2020-21Q2"/>
    <x v="8"/>
    <s v="BS6"/>
    <x v="17"/>
    <x v="1"/>
    <x v="1"/>
    <n v="9330"/>
    <x v="156"/>
    <n v="393.25000000000006"/>
    <x v="159"/>
    <n v="653.10000000000036"/>
    <n v="7277.3999999999969"/>
    <m/>
  </r>
  <r>
    <s v="Gear Assmbly 10 (BS6)2020-21Q2"/>
    <x v="9"/>
    <s v="BS6"/>
    <x v="17"/>
    <x v="1"/>
    <x v="1"/>
    <n v="6400"/>
    <x v="157"/>
    <n v="511.83000000000004"/>
    <x v="160"/>
    <n v="448"/>
    <n v="9498.399999999996"/>
    <m/>
  </r>
  <r>
    <s v="Gear Assembly 1 (BS4)2020-21Q3"/>
    <x v="0"/>
    <s v="BS4"/>
    <x v="18"/>
    <x v="2"/>
    <x v="1"/>
    <n v="5060"/>
    <x v="158"/>
    <n v="484.00000000000006"/>
    <x v="161"/>
    <n v="354.19999999999982"/>
    <n v="8320.4999999999964"/>
    <m/>
  </r>
  <r>
    <s v="Gear Assembly 2 (BS4)2020-21Q3"/>
    <x v="1"/>
    <s v="BS4"/>
    <x v="18"/>
    <x v="2"/>
    <x v="1"/>
    <n v="240"/>
    <x v="159"/>
    <n v="423.50000000000006"/>
    <x v="162"/>
    <n v="16.799999999999983"/>
    <n v="7173.7999999999984"/>
    <m/>
  </r>
  <r>
    <s v="Gear Assembly 3 (BS4/6)2020-21Q3"/>
    <x v="2"/>
    <s v="BS4/BS6"/>
    <x v="18"/>
    <x v="2"/>
    <x v="1"/>
    <n v="2520"/>
    <x v="160"/>
    <n v="623.15000000000009"/>
    <x v="163"/>
    <n v="176.40000000000009"/>
    <n v="7695.7999999999975"/>
    <m/>
  </r>
  <r>
    <s v="Gear Assembly 4 (BS4/6)2020-21Q3"/>
    <x v="3"/>
    <s v="BS4/BS6"/>
    <x v="18"/>
    <x v="2"/>
    <x v="1"/>
    <n v="9000"/>
    <x v="161"/>
    <n v="519.09"/>
    <x v="164"/>
    <n v="630"/>
    <n v="7632.9999999999982"/>
    <m/>
  </r>
  <r>
    <s v="Gear Assembly 5 (BS4/6)2020-21Q3"/>
    <x v="4"/>
    <s v="BS4/BS6"/>
    <x v="18"/>
    <x v="2"/>
    <x v="1"/>
    <n v="8910"/>
    <x v="162"/>
    <n v="375.1"/>
    <x v="165"/>
    <n v="623.69999999999891"/>
    <n v="6341.5999999999967"/>
    <m/>
  </r>
  <r>
    <s v="Gear Assembly 6 (BS4/6)2020-21Q3"/>
    <x v="5"/>
    <s v="BS4/BS6"/>
    <x v="18"/>
    <x v="2"/>
    <x v="1"/>
    <n v="9450"/>
    <x v="163"/>
    <n v="217.8"/>
    <x v="166"/>
    <n v="661.5"/>
    <n v="8688.7999999999993"/>
    <m/>
  </r>
  <r>
    <s v="Gear Assembly 7 (BS4/6)2020-21Q3"/>
    <x v="6"/>
    <s v="BS4/BS6"/>
    <x v="18"/>
    <x v="2"/>
    <x v="1"/>
    <n v="7850"/>
    <x v="164"/>
    <n v="847.00000000000011"/>
    <x v="167"/>
    <n v="549.5"/>
    <n v="6991.8999999999978"/>
    <m/>
  </r>
  <r>
    <s v="Gear Assembly 8 (BS4/6)2020-21Q3"/>
    <x v="7"/>
    <s v="BS4/BS6"/>
    <x v="18"/>
    <x v="2"/>
    <x v="1"/>
    <n v="5030"/>
    <x v="165"/>
    <n v="692.12000000000012"/>
    <x v="168"/>
    <n v="352.09999999999945"/>
    <n v="7068.8999999999969"/>
    <m/>
  </r>
  <r>
    <s v="Gear Assembly 9 (BS6)2020-21Q3"/>
    <x v="8"/>
    <s v="BS6"/>
    <x v="18"/>
    <x v="2"/>
    <x v="1"/>
    <n v="200"/>
    <x v="166"/>
    <n v="393.25000000000006"/>
    <x v="169"/>
    <n v="14"/>
    <n v="7291.3999999999969"/>
    <m/>
  </r>
  <r>
    <s v="Gear Assmbly 10 (BS6)2020-21Q3"/>
    <x v="9"/>
    <s v="BS6"/>
    <x v="18"/>
    <x v="2"/>
    <x v="1"/>
    <n v="4070"/>
    <x v="167"/>
    <n v="511.83000000000004"/>
    <x v="170"/>
    <n v="284.89999999999964"/>
    <n v="9783.2999999999956"/>
    <m/>
  </r>
  <r>
    <s v="Gear Assembly 1 (BS4)2020-21Q3"/>
    <x v="0"/>
    <s v="BS4"/>
    <x v="19"/>
    <x v="2"/>
    <x v="1"/>
    <n v="280"/>
    <x v="143"/>
    <n v="484.00000000000006"/>
    <x v="171"/>
    <n v="19.599999999999966"/>
    <n v="8340.0999999999967"/>
    <m/>
  </r>
  <r>
    <s v="Gear Assembly 2 (BS4)2020-21Q3"/>
    <x v="1"/>
    <s v="BS4"/>
    <x v="19"/>
    <x v="2"/>
    <x v="1"/>
    <n v="3660"/>
    <x v="168"/>
    <n v="423.50000000000006"/>
    <x v="172"/>
    <n v="256.19999999999982"/>
    <n v="7429.9999999999982"/>
    <m/>
  </r>
  <r>
    <s v="Gear Assembly 3 (BS4/6)2020-21Q3"/>
    <x v="2"/>
    <s v="BS4/BS6"/>
    <x v="19"/>
    <x v="2"/>
    <x v="1"/>
    <n v="4390"/>
    <x v="169"/>
    <n v="623.15000000000009"/>
    <x v="173"/>
    <n v="307.29999999999973"/>
    <n v="8003.0999999999967"/>
    <m/>
  </r>
  <r>
    <s v="Gear Assembly 4 (BS4/6)2020-21Q3"/>
    <x v="3"/>
    <s v="BS4/BS6"/>
    <x v="19"/>
    <x v="2"/>
    <x v="1"/>
    <n v="2050"/>
    <x v="170"/>
    <n v="519.09"/>
    <x v="174"/>
    <n v="143.5"/>
    <n v="7776.4999999999982"/>
    <m/>
  </r>
  <r>
    <s v="Gear Assembly 5 (BS4/6)2020-21Q3"/>
    <x v="4"/>
    <s v="BS4/BS6"/>
    <x v="19"/>
    <x v="2"/>
    <x v="1"/>
    <n v="9840"/>
    <x v="171"/>
    <n v="375.1"/>
    <x v="175"/>
    <n v="688.79999999999927"/>
    <n v="7030.399999999996"/>
    <m/>
  </r>
  <r>
    <s v="Gear Assembly 6 (BS4/6)2020-21Q3"/>
    <x v="5"/>
    <s v="BS4/BS6"/>
    <x v="19"/>
    <x v="2"/>
    <x v="1"/>
    <n v="1090"/>
    <x v="172"/>
    <n v="217.8"/>
    <x v="176"/>
    <n v="76.299999999999955"/>
    <n v="8765.0999999999985"/>
    <m/>
  </r>
  <r>
    <s v="Gear Assembly 7 (BS4/6)2020-21Q3"/>
    <x v="6"/>
    <s v="BS4/BS6"/>
    <x v="19"/>
    <x v="2"/>
    <x v="1"/>
    <n v="2860"/>
    <x v="173"/>
    <n v="847.00000000000011"/>
    <x v="177"/>
    <n v="200.19999999999982"/>
    <n v="7192.0999999999976"/>
    <m/>
  </r>
  <r>
    <s v="Gear Assembly 8 (BS4/6)2020-21Q3"/>
    <x v="7"/>
    <s v="BS4/BS6"/>
    <x v="19"/>
    <x v="2"/>
    <x v="1"/>
    <n v="4980"/>
    <x v="99"/>
    <n v="692.12000000000012"/>
    <x v="178"/>
    <n v="348.59999999999945"/>
    <n v="7417.4999999999964"/>
    <m/>
  </r>
  <r>
    <s v="Gear Assembly 9 (BS6)2020-21Q3"/>
    <x v="8"/>
    <s v="BS6"/>
    <x v="19"/>
    <x v="2"/>
    <x v="1"/>
    <n v="4380"/>
    <x v="151"/>
    <n v="393.25000000000006"/>
    <x v="179"/>
    <n v="306.59999999999991"/>
    <n v="7597.9999999999964"/>
    <m/>
  </r>
  <r>
    <s v="Gear Assmbly 10 (BS6)2020-21Q3"/>
    <x v="9"/>
    <s v="BS6"/>
    <x v="19"/>
    <x v="2"/>
    <x v="1"/>
    <n v="7520"/>
    <x v="174"/>
    <n v="511.83000000000004"/>
    <x v="180"/>
    <n v="526.39999999999964"/>
    <n v="10309.699999999995"/>
    <m/>
  </r>
  <r>
    <s v="Gear Assembly 1 (BS4)2020-21Q3"/>
    <x v="0"/>
    <s v="BS4"/>
    <x v="20"/>
    <x v="2"/>
    <x v="1"/>
    <n v="3900"/>
    <x v="175"/>
    <n v="484.00000000000006"/>
    <x v="181"/>
    <n v="273"/>
    <n v="8613.0999999999967"/>
    <m/>
  </r>
  <r>
    <s v="Gear Assembly 2 (BS4)2020-21Q3"/>
    <x v="1"/>
    <s v="BS4"/>
    <x v="20"/>
    <x v="2"/>
    <x v="1"/>
    <n v="8910"/>
    <x v="162"/>
    <n v="423.50000000000006"/>
    <x v="182"/>
    <n v="623.69999999999891"/>
    <n v="8053.6999999999971"/>
    <m/>
  </r>
  <r>
    <s v="Gear Assembly 3 (BS4/6)2020-21Q3"/>
    <x v="2"/>
    <s v="BS4/BS6"/>
    <x v="20"/>
    <x v="2"/>
    <x v="1"/>
    <n v="4750"/>
    <x v="176"/>
    <n v="623.15000000000009"/>
    <x v="183"/>
    <n v="332.5"/>
    <n v="8335.5999999999967"/>
    <m/>
  </r>
  <r>
    <s v="Gear Assembly 4 (BS4/6)2020-21Q3"/>
    <x v="3"/>
    <s v="BS4/BS6"/>
    <x v="20"/>
    <x v="2"/>
    <x v="1"/>
    <n v="6480"/>
    <x v="177"/>
    <n v="519.09"/>
    <x v="184"/>
    <n v="453.59999999999945"/>
    <n v="8230.0999999999985"/>
    <m/>
  </r>
  <r>
    <s v="Gear Assembly 5 (BS4/6)2020-21Q3"/>
    <x v="4"/>
    <s v="BS4/BS6"/>
    <x v="20"/>
    <x v="2"/>
    <x v="1"/>
    <n v="9360"/>
    <x v="178"/>
    <n v="375.1"/>
    <x v="185"/>
    <n v="655.19999999999891"/>
    <n v="7685.5999999999949"/>
    <m/>
  </r>
  <r>
    <s v="Gear Assembly 6 (BS4/6)2020-21Q3"/>
    <x v="5"/>
    <s v="BS4/BS6"/>
    <x v="20"/>
    <x v="2"/>
    <x v="1"/>
    <n v="2460"/>
    <x v="179"/>
    <n v="217.8"/>
    <x v="186"/>
    <n v="172.19999999999982"/>
    <n v="8937.2999999999993"/>
    <m/>
  </r>
  <r>
    <s v="Gear Assembly 7 (BS4/6)2020-21Q3"/>
    <x v="6"/>
    <s v="BS4/BS6"/>
    <x v="20"/>
    <x v="2"/>
    <x v="1"/>
    <n v="3400"/>
    <x v="180"/>
    <n v="847.00000000000011"/>
    <x v="187"/>
    <n v="238"/>
    <n v="7430.0999999999976"/>
    <m/>
  </r>
  <r>
    <s v="Gear Assembly 8 (BS4/6)2020-21Q3"/>
    <x v="7"/>
    <s v="BS4/BS6"/>
    <x v="20"/>
    <x v="2"/>
    <x v="1"/>
    <n v="620"/>
    <x v="77"/>
    <n v="692.12000000000012"/>
    <x v="188"/>
    <n v="43.399999999999977"/>
    <n v="7460.899999999996"/>
    <m/>
  </r>
  <r>
    <s v="Gear Assembly 9 (BS6)2020-21Q3"/>
    <x v="8"/>
    <s v="BS6"/>
    <x v="20"/>
    <x v="2"/>
    <x v="1"/>
    <n v="6700"/>
    <x v="181"/>
    <n v="393.25000000000006"/>
    <x v="189"/>
    <n v="469"/>
    <n v="8066.9999999999964"/>
    <m/>
  </r>
  <r>
    <s v="Gear Assmbly 10 (BS6)2020-21Q3"/>
    <x v="9"/>
    <s v="BS6"/>
    <x v="20"/>
    <x v="2"/>
    <x v="1"/>
    <n v="610"/>
    <x v="182"/>
    <n v="511.83000000000004"/>
    <x v="190"/>
    <n v="42.699999999999932"/>
    <n v="10352.399999999996"/>
    <m/>
  </r>
  <r>
    <s v="Gear Assembly 1 (BS4)2020-21Q4"/>
    <x v="0"/>
    <s v="BS4"/>
    <x v="21"/>
    <x v="3"/>
    <x v="1"/>
    <n v="750"/>
    <x v="183"/>
    <n v="484.00000000000006"/>
    <x v="191"/>
    <n v="52.5"/>
    <n v="8665.5999999999967"/>
    <m/>
  </r>
  <r>
    <s v="Gear Assembly 2 (BS4)2020-21Q4"/>
    <x v="1"/>
    <s v="BS4"/>
    <x v="21"/>
    <x v="3"/>
    <x v="1"/>
    <n v="1170"/>
    <x v="184"/>
    <n v="423.50000000000006"/>
    <x v="192"/>
    <n v="81.899999999999864"/>
    <n v="8135.5999999999967"/>
    <m/>
  </r>
  <r>
    <s v="Gear Assembly 3 (BS4/6)2020-21Q4"/>
    <x v="2"/>
    <s v="BS4/BS6"/>
    <x v="21"/>
    <x v="3"/>
    <x v="1"/>
    <n v="4800"/>
    <x v="185"/>
    <n v="623.15000000000009"/>
    <x v="193"/>
    <n v="336"/>
    <n v="8671.5999999999967"/>
    <m/>
  </r>
  <r>
    <s v="Gear Assembly 4 (BS4/6)2020-21Q4"/>
    <x v="3"/>
    <s v="BS4/BS6"/>
    <x v="21"/>
    <x v="3"/>
    <x v="1"/>
    <n v="6840"/>
    <x v="186"/>
    <n v="519.09"/>
    <x v="194"/>
    <n v="478.79999999999927"/>
    <n v="8708.8999999999978"/>
    <m/>
  </r>
  <r>
    <s v="Gear Assembly 5 (BS4/6)2020-21Q4"/>
    <x v="4"/>
    <s v="BS4/BS6"/>
    <x v="21"/>
    <x v="3"/>
    <x v="1"/>
    <n v="2640"/>
    <x v="187"/>
    <n v="375.1"/>
    <x v="195"/>
    <n v="184.79999999999973"/>
    <n v="7870.3999999999942"/>
    <m/>
  </r>
  <r>
    <s v="Gear Assembly 6 (BS4/6)2020-21Q4"/>
    <x v="5"/>
    <s v="BS4/BS6"/>
    <x v="21"/>
    <x v="3"/>
    <x v="1"/>
    <n v="4660"/>
    <x v="188"/>
    <n v="217.8"/>
    <x v="196"/>
    <n v="326.19999999999982"/>
    <n v="9263.5"/>
    <m/>
  </r>
  <r>
    <s v="Gear Assembly 7 (BS4/6)2020-21Q4"/>
    <x v="6"/>
    <s v="BS4/BS6"/>
    <x v="21"/>
    <x v="3"/>
    <x v="1"/>
    <n v="90"/>
    <x v="189"/>
    <n v="847.00000000000011"/>
    <x v="197"/>
    <n v="6.2999999999999972"/>
    <n v="7436.3999999999978"/>
    <m/>
  </r>
  <r>
    <s v="Gear Assembly 8 (BS4/6)2020-21Q4"/>
    <x v="7"/>
    <s v="BS4/BS6"/>
    <x v="21"/>
    <x v="3"/>
    <x v="1"/>
    <n v="8210"/>
    <x v="190"/>
    <n v="692.12000000000012"/>
    <x v="198"/>
    <n v="574.69999999999982"/>
    <n v="8035.5999999999958"/>
    <m/>
  </r>
  <r>
    <s v="Gear Assembly 9 (BS6)2020-21Q4"/>
    <x v="8"/>
    <s v="BS6"/>
    <x v="21"/>
    <x v="3"/>
    <x v="1"/>
    <n v="3780"/>
    <x v="191"/>
    <n v="393.25000000000006"/>
    <x v="199"/>
    <n v="264.59999999999991"/>
    <n v="8331.5999999999967"/>
    <m/>
  </r>
  <r>
    <s v="Gear Assmbly 10 (BS6)2020-21Q4"/>
    <x v="9"/>
    <s v="BS6"/>
    <x v="21"/>
    <x v="3"/>
    <x v="1"/>
    <n v="5690"/>
    <x v="192"/>
    <n v="511.83000000000004"/>
    <x v="200"/>
    <n v="398.29999999999927"/>
    <n v="10750.699999999995"/>
    <m/>
  </r>
  <r>
    <s v="Gear Assembly 1 (BS4)2020-21Q4"/>
    <x v="0"/>
    <s v="BS4"/>
    <x v="22"/>
    <x v="3"/>
    <x v="1"/>
    <n v="9590"/>
    <x v="193"/>
    <n v="484.00000000000006"/>
    <x v="201"/>
    <n v="671.29999999999927"/>
    <n v="9336.899999999996"/>
    <m/>
  </r>
  <r>
    <s v="Gear Assembly 2 (BS4)2020-21Q4"/>
    <x v="1"/>
    <s v="BS4"/>
    <x v="22"/>
    <x v="3"/>
    <x v="1"/>
    <n v="6940"/>
    <x v="194"/>
    <n v="423.50000000000006"/>
    <x v="202"/>
    <n v="485.79999999999927"/>
    <n v="8621.399999999996"/>
    <m/>
  </r>
  <r>
    <s v="Gear Assembly 3 (BS4/6)2020-21Q4"/>
    <x v="2"/>
    <s v="BS4/BS6"/>
    <x v="22"/>
    <x v="3"/>
    <x v="1"/>
    <n v="6710"/>
    <x v="195"/>
    <n v="623.15000000000009"/>
    <x v="203"/>
    <n v="469.69999999999982"/>
    <n v="9141.2999999999956"/>
    <m/>
  </r>
  <r>
    <s v="Gear Assembly 4 (BS4/6)2020-21Q4"/>
    <x v="3"/>
    <s v="BS4/BS6"/>
    <x v="22"/>
    <x v="3"/>
    <x v="1"/>
    <n v="7210"/>
    <x v="73"/>
    <n v="519.09"/>
    <x v="204"/>
    <n v="504.69999999999982"/>
    <n v="9213.5999999999985"/>
    <m/>
  </r>
  <r>
    <s v="Gear Assembly 5 (BS4/6)2020-21Q4"/>
    <x v="4"/>
    <s v="BS4/BS6"/>
    <x v="22"/>
    <x v="3"/>
    <x v="1"/>
    <n v="210"/>
    <x v="196"/>
    <n v="375.1"/>
    <x v="205"/>
    <n v="14.699999999999989"/>
    <n v="7885.099999999994"/>
    <m/>
  </r>
  <r>
    <s v="Gear Assembly 6 (BS4/6)2020-21Q4"/>
    <x v="5"/>
    <s v="BS4/BS6"/>
    <x v="22"/>
    <x v="3"/>
    <x v="1"/>
    <n v="100"/>
    <x v="197"/>
    <n v="217.8"/>
    <x v="206"/>
    <n v="7"/>
    <n v="9270.5"/>
    <m/>
  </r>
  <r>
    <s v="Gear Assembly 7 (BS4/6)2020-21Q4"/>
    <x v="6"/>
    <s v="BS4/BS6"/>
    <x v="22"/>
    <x v="3"/>
    <x v="1"/>
    <n v="210"/>
    <x v="196"/>
    <n v="847.00000000000011"/>
    <x v="207"/>
    <n v="14.699999999999989"/>
    <n v="7451.0999999999976"/>
    <m/>
  </r>
  <r>
    <s v="Gear Assembly 8 (BS4/6)2020-21Q4"/>
    <x v="7"/>
    <s v="BS4/BS6"/>
    <x v="22"/>
    <x v="3"/>
    <x v="1"/>
    <n v="620"/>
    <x v="77"/>
    <n v="692.12000000000012"/>
    <x v="188"/>
    <n v="43.399999999999977"/>
    <n v="8078.9999999999955"/>
    <m/>
  </r>
  <r>
    <s v="Gear Assembly 9 (BS6)2020-21Q4"/>
    <x v="8"/>
    <s v="BS6"/>
    <x v="22"/>
    <x v="3"/>
    <x v="1"/>
    <n v="4880"/>
    <x v="198"/>
    <n v="393.25000000000006"/>
    <x v="208"/>
    <n v="341.59999999999945"/>
    <n v="8673.1999999999971"/>
    <m/>
  </r>
  <r>
    <s v="Gear Assmbly 10 (BS6)2020-21Q4"/>
    <x v="9"/>
    <s v="BS6"/>
    <x v="22"/>
    <x v="3"/>
    <x v="1"/>
    <n v="1980"/>
    <x v="199"/>
    <n v="511.83000000000004"/>
    <x v="209"/>
    <n v="138.59999999999991"/>
    <n v="10889.299999999996"/>
    <m/>
  </r>
  <r>
    <s v="Gear Assembly 1 (BS4)2020-21Q4"/>
    <x v="0"/>
    <s v="BS4"/>
    <x v="23"/>
    <x v="3"/>
    <x v="1"/>
    <n v="3900"/>
    <x v="175"/>
    <n v="484.00000000000006"/>
    <x v="181"/>
    <n v="273"/>
    <n v="9609.899999999996"/>
    <m/>
  </r>
  <r>
    <s v="Gear Assembly 2 (BS4)2020-21Q4"/>
    <x v="1"/>
    <s v="BS4"/>
    <x v="23"/>
    <x v="3"/>
    <x v="1"/>
    <n v="3880"/>
    <x v="200"/>
    <n v="423.50000000000006"/>
    <x v="210"/>
    <n v="271.59999999999991"/>
    <n v="8892.9999999999964"/>
    <m/>
  </r>
  <r>
    <s v="Gear Assembly 3 (BS4/6)2020-21Q4"/>
    <x v="2"/>
    <s v="BS4/BS6"/>
    <x v="23"/>
    <x v="3"/>
    <x v="1"/>
    <n v="8260"/>
    <x v="201"/>
    <n v="623.15000000000009"/>
    <x v="211"/>
    <n v="578.19999999999982"/>
    <n v="9719.4999999999964"/>
    <m/>
  </r>
  <r>
    <s v="Gear Assembly 4 (BS4/6)2020-21Q4"/>
    <x v="3"/>
    <s v="BS4/BS6"/>
    <x v="23"/>
    <x v="3"/>
    <x v="1"/>
    <n v="5010"/>
    <x v="202"/>
    <n v="519.09"/>
    <x v="212"/>
    <n v="350.69999999999982"/>
    <n v="9564.2999999999993"/>
    <m/>
  </r>
  <r>
    <s v="Gear Assembly 5 (BS4/6)2020-21Q4"/>
    <x v="4"/>
    <s v="BS4/BS6"/>
    <x v="23"/>
    <x v="3"/>
    <x v="1"/>
    <n v="6790"/>
    <x v="100"/>
    <n v="375.1"/>
    <x v="213"/>
    <n v="475.29999999999927"/>
    <n v="8360.3999999999942"/>
    <m/>
  </r>
  <r>
    <s v="Gear Assembly 6 (BS4/6)2020-21Q4"/>
    <x v="5"/>
    <s v="BS4/BS6"/>
    <x v="23"/>
    <x v="3"/>
    <x v="1"/>
    <n v="1790"/>
    <x v="203"/>
    <n v="217.8"/>
    <x v="214"/>
    <n v="125.29999999999995"/>
    <n v="9395.7999999999993"/>
    <m/>
  </r>
  <r>
    <s v="Gear Assembly 7 (BS4/6)2020-21Q4"/>
    <x v="6"/>
    <s v="BS4/BS6"/>
    <x v="23"/>
    <x v="3"/>
    <x v="1"/>
    <n v="1420"/>
    <x v="204"/>
    <n v="847.00000000000011"/>
    <x v="215"/>
    <n v="99.399999999999864"/>
    <n v="7550.4999999999973"/>
    <m/>
  </r>
  <r>
    <s v="Gear Assembly 8 (BS4/6)2020-21Q4"/>
    <x v="7"/>
    <s v="BS4/BS6"/>
    <x v="23"/>
    <x v="3"/>
    <x v="1"/>
    <n v="6980"/>
    <x v="205"/>
    <n v="692.12000000000012"/>
    <x v="216"/>
    <n v="488.59999999999945"/>
    <n v="8567.5999999999949"/>
    <m/>
  </r>
  <r>
    <s v="Gear Assembly 9 (BS6)2020-21Q4"/>
    <x v="8"/>
    <s v="BS6"/>
    <x v="23"/>
    <x v="3"/>
    <x v="1"/>
    <n v="6670"/>
    <x v="206"/>
    <n v="393.25000000000006"/>
    <x v="217"/>
    <n v="466.89999999999964"/>
    <n v="9140.0999999999967"/>
    <m/>
  </r>
  <r>
    <s v="Gear Assmbly 10 (BS6)2020-21Q4"/>
    <x v="9"/>
    <s v="BS6"/>
    <x v="23"/>
    <x v="3"/>
    <x v="1"/>
    <n v="8620"/>
    <x v="207"/>
    <n v="511.83000000000004"/>
    <x v="218"/>
    <n v="603.39999999999964"/>
    <n v="11492.699999999995"/>
    <m/>
  </r>
  <r>
    <s v="Gear Assembly 1 (BS4)2021-22Q1"/>
    <x v="0"/>
    <s v="BS4"/>
    <x v="24"/>
    <x v="0"/>
    <x v="2"/>
    <n v="990"/>
    <x v="208"/>
    <n v="532.40000000000009"/>
    <x v="219"/>
    <n v="148.5"/>
    <n v="9758.399999999996"/>
    <m/>
  </r>
  <r>
    <s v="Gear Assembly 2 (BS4)2021-22Q1"/>
    <x v="1"/>
    <s v="BS4"/>
    <x v="24"/>
    <x v="0"/>
    <x v="2"/>
    <n v="3990"/>
    <x v="209"/>
    <n v="465.85"/>
    <x v="220"/>
    <n v="598.5"/>
    <n v="9491.4999999999964"/>
    <m/>
  </r>
  <r>
    <s v="Gear Assembly 3 (BS4/6)2021-22Q1"/>
    <x v="2"/>
    <s v="BS4/BS6"/>
    <x v="24"/>
    <x v="0"/>
    <x v="2"/>
    <n v="7650"/>
    <x v="210"/>
    <n v="685.46500000000003"/>
    <x v="221"/>
    <n v="1147.5"/>
    <n v="10866.999999999996"/>
    <m/>
  </r>
  <r>
    <s v="Gear Assembly 4 (BS4/6)2021-22Q1"/>
    <x v="3"/>
    <s v="BS4/BS6"/>
    <x v="24"/>
    <x v="0"/>
    <x v="2"/>
    <n v="8420"/>
    <x v="211"/>
    <n v="570.99899999999991"/>
    <x v="222"/>
    <n v="1263"/>
    <n v="10827.3"/>
    <m/>
  </r>
  <r>
    <s v="Gear Assembly 5 (BS4/6)2021-22Q1"/>
    <x v="4"/>
    <s v="BS4/BS6"/>
    <x v="24"/>
    <x v="0"/>
    <x v="2"/>
    <n v="320"/>
    <x v="212"/>
    <n v="412.61000000000007"/>
    <x v="223"/>
    <n v="48"/>
    <n v="8408.3999999999942"/>
    <m/>
  </r>
  <r>
    <s v="Gear Assembly 6 (BS4/6)2021-22Q1"/>
    <x v="5"/>
    <s v="BS4/BS6"/>
    <x v="24"/>
    <x v="0"/>
    <x v="2"/>
    <n v="1260"/>
    <x v="213"/>
    <n v="239.58000000000004"/>
    <x v="224"/>
    <n v="189"/>
    <n v="9584.7999999999993"/>
    <m/>
  </r>
  <r>
    <s v="Gear Assembly 7 (BS4/6)2021-22Q1"/>
    <x v="6"/>
    <s v="BS4/BS6"/>
    <x v="24"/>
    <x v="0"/>
    <x v="2"/>
    <n v="1430"/>
    <x v="214"/>
    <n v="931.7"/>
    <x v="225"/>
    <n v="214.5"/>
    <n v="7764.9999999999973"/>
    <m/>
  </r>
  <r>
    <s v="Gear Assembly 8 (BS4/6)2021-22Q1"/>
    <x v="7"/>
    <s v="BS4/BS6"/>
    <x v="24"/>
    <x v="0"/>
    <x v="2"/>
    <n v="2990"/>
    <x v="215"/>
    <n v="761.33200000000011"/>
    <x v="226"/>
    <n v="448.5"/>
    <n v="9016.0999999999949"/>
    <m/>
  </r>
  <r>
    <s v="Gear Assembly 9 (BS6)2021-22Q1"/>
    <x v="8"/>
    <s v="BS6"/>
    <x v="24"/>
    <x v="0"/>
    <x v="2"/>
    <n v="6960"/>
    <x v="216"/>
    <n v="432.57500000000005"/>
    <x v="227"/>
    <n v="1044"/>
    <n v="10184.099999999997"/>
    <m/>
  </r>
  <r>
    <s v="Gear Assmbly 10 (BS6)2021-22Q1"/>
    <x v="9"/>
    <s v="BS6"/>
    <x v="24"/>
    <x v="0"/>
    <x v="2"/>
    <n v="6040"/>
    <x v="217"/>
    <n v="563.01300000000015"/>
    <x v="228"/>
    <n v="906"/>
    <n v="12398.699999999995"/>
    <m/>
  </r>
  <r>
    <s v="Gear Assembly 1 (BS4)2021-22Q1"/>
    <x v="0"/>
    <s v="BS4"/>
    <x v="25"/>
    <x v="0"/>
    <x v="2"/>
    <n v="3770"/>
    <x v="218"/>
    <n v="532.40000000000009"/>
    <x v="229"/>
    <n v="565.5"/>
    <n v="10323.899999999996"/>
    <m/>
  </r>
  <r>
    <s v="Gear Assembly 2 (BS4)2021-22Q1"/>
    <x v="1"/>
    <s v="BS4"/>
    <x v="25"/>
    <x v="0"/>
    <x v="2"/>
    <n v="2580"/>
    <x v="219"/>
    <n v="465.85"/>
    <x v="230"/>
    <n v="387"/>
    <n v="9878.4999999999964"/>
    <m/>
  </r>
  <r>
    <s v="Gear Assembly 3 (BS4/6)2021-22Q1"/>
    <x v="2"/>
    <s v="BS4/BS6"/>
    <x v="25"/>
    <x v="0"/>
    <x v="2"/>
    <n v="2270"/>
    <x v="220"/>
    <n v="685.46500000000003"/>
    <x v="231"/>
    <n v="340.5"/>
    <n v="11207.499999999996"/>
    <m/>
  </r>
  <r>
    <s v="Gear Assembly 4 (BS4/6)2021-22Q1"/>
    <x v="3"/>
    <s v="BS4/BS6"/>
    <x v="25"/>
    <x v="0"/>
    <x v="2"/>
    <n v="3350"/>
    <x v="118"/>
    <n v="570.99899999999991"/>
    <x v="232"/>
    <n v="502.5"/>
    <n v="11329.8"/>
    <m/>
  </r>
  <r>
    <s v="Gear Assembly 5 (BS4/6)2021-22Q1"/>
    <x v="4"/>
    <s v="BS4/BS6"/>
    <x v="25"/>
    <x v="0"/>
    <x v="2"/>
    <n v="4080"/>
    <x v="221"/>
    <n v="412.61000000000007"/>
    <x v="233"/>
    <n v="612"/>
    <n v="9020.3999999999942"/>
    <m/>
  </r>
  <r>
    <s v="Gear Assembly 6 (BS4/6)2021-22Q1"/>
    <x v="5"/>
    <s v="BS4/BS6"/>
    <x v="25"/>
    <x v="0"/>
    <x v="2"/>
    <n v="3940"/>
    <x v="222"/>
    <n v="239.58000000000004"/>
    <x v="234"/>
    <n v="591"/>
    <n v="10175.799999999999"/>
    <m/>
  </r>
  <r>
    <s v="Gear Assembly 7 (BS4/6)2021-22Q1"/>
    <x v="6"/>
    <s v="BS4/BS6"/>
    <x v="25"/>
    <x v="0"/>
    <x v="2"/>
    <n v="6000"/>
    <x v="223"/>
    <n v="931.7"/>
    <x v="235"/>
    <n v="900"/>
    <n v="8664.9999999999964"/>
    <m/>
  </r>
  <r>
    <s v="Gear Assembly 8 (BS4/6)2021-22Q1"/>
    <x v="7"/>
    <s v="BS4/BS6"/>
    <x v="25"/>
    <x v="0"/>
    <x v="2"/>
    <n v="1120"/>
    <x v="224"/>
    <n v="761.33200000000011"/>
    <x v="236"/>
    <n v="168"/>
    <n v="9184.0999999999949"/>
    <m/>
  </r>
  <r>
    <s v="Gear Assembly 9 (BS6)2021-22Q1"/>
    <x v="8"/>
    <s v="BS6"/>
    <x v="25"/>
    <x v="0"/>
    <x v="2"/>
    <n v="5210"/>
    <x v="225"/>
    <n v="432.57500000000005"/>
    <x v="237"/>
    <n v="781.5"/>
    <n v="10965.599999999997"/>
    <m/>
  </r>
  <r>
    <s v="Gear Assmbly 10 (BS6)2021-22Q1"/>
    <x v="9"/>
    <s v="BS6"/>
    <x v="25"/>
    <x v="0"/>
    <x v="2"/>
    <n v="9870"/>
    <x v="226"/>
    <n v="563.01300000000015"/>
    <x v="238"/>
    <n v="1480.5"/>
    <n v="13879.199999999995"/>
    <m/>
  </r>
  <r>
    <s v="Gear Assembly 1 (BS4)2021-22Q1"/>
    <x v="0"/>
    <s v="BS4"/>
    <x v="26"/>
    <x v="0"/>
    <x v="2"/>
    <n v="8610"/>
    <x v="227"/>
    <n v="532.40000000000009"/>
    <x v="239"/>
    <n v="1291.5"/>
    <n v="11615.399999999996"/>
    <m/>
  </r>
  <r>
    <s v="Gear Assembly 2 (BS4)2021-22Q1"/>
    <x v="1"/>
    <s v="BS4"/>
    <x v="26"/>
    <x v="0"/>
    <x v="2"/>
    <n v="6930"/>
    <x v="228"/>
    <n v="465.85"/>
    <x v="240"/>
    <n v="1039.5"/>
    <n v="10917.999999999996"/>
    <m/>
  </r>
  <r>
    <s v="Gear Assembly 3 (BS4/6)2021-22Q1"/>
    <x v="2"/>
    <s v="BS4/BS6"/>
    <x v="26"/>
    <x v="0"/>
    <x v="2"/>
    <n v="7620"/>
    <x v="229"/>
    <n v="685.46500000000003"/>
    <x v="241"/>
    <n v="1143"/>
    <n v="12350.499999999996"/>
    <m/>
  </r>
  <r>
    <s v="Gear Assembly 4 (BS4/6)2021-22Q1"/>
    <x v="3"/>
    <s v="BS4/BS6"/>
    <x v="26"/>
    <x v="0"/>
    <x v="2"/>
    <n v="4040"/>
    <x v="230"/>
    <n v="570.99899999999991"/>
    <x v="242"/>
    <n v="606"/>
    <n v="11935.8"/>
    <m/>
  </r>
  <r>
    <s v="Gear Assembly 5 (BS4/6)2021-22Q1"/>
    <x v="4"/>
    <s v="BS4/BS6"/>
    <x v="26"/>
    <x v="0"/>
    <x v="2"/>
    <n v="6850"/>
    <x v="231"/>
    <n v="412.61000000000007"/>
    <x v="243"/>
    <n v="1027.5"/>
    <n v="10047.899999999994"/>
    <m/>
  </r>
  <r>
    <s v="Gear Assembly 6 (BS4/6)2021-22Q1"/>
    <x v="5"/>
    <s v="BS4/BS6"/>
    <x v="26"/>
    <x v="0"/>
    <x v="2"/>
    <n v="570"/>
    <x v="232"/>
    <n v="239.58000000000004"/>
    <x v="244"/>
    <n v="85.5"/>
    <n v="10261.299999999999"/>
    <m/>
  </r>
  <r>
    <s v="Gear Assembly 7 (BS4/6)2021-22Q1"/>
    <x v="6"/>
    <s v="BS4/BS6"/>
    <x v="26"/>
    <x v="0"/>
    <x v="2"/>
    <n v="1340"/>
    <x v="233"/>
    <n v="931.7"/>
    <x v="245"/>
    <n v="201"/>
    <n v="8865.9999999999964"/>
    <m/>
  </r>
  <r>
    <s v="Gear Assembly 8 (BS4/6)2021-22Q1"/>
    <x v="7"/>
    <s v="BS4/BS6"/>
    <x v="26"/>
    <x v="0"/>
    <x v="2"/>
    <n v="6860"/>
    <x v="109"/>
    <n v="761.33200000000011"/>
    <x v="246"/>
    <n v="1029"/>
    <n v="10213.099999999995"/>
    <m/>
  </r>
  <r>
    <s v="Gear Assembly 9 (BS6)2021-22Q1"/>
    <x v="8"/>
    <s v="BS6"/>
    <x v="26"/>
    <x v="0"/>
    <x v="2"/>
    <n v="2500"/>
    <x v="234"/>
    <n v="432.57500000000005"/>
    <x v="247"/>
    <n v="375"/>
    <n v="11340.599999999997"/>
    <m/>
  </r>
  <r>
    <s v="Gear Assmbly 10 (BS6)2021-22Q1"/>
    <x v="9"/>
    <s v="BS6"/>
    <x v="26"/>
    <x v="0"/>
    <x v="2"/>
    <n v="610"/>
    <x v="235"/>
    <n v="563.01300000000015"/>
    <x v="248"/>
    <n v="91.5"/>
    <n v="13970.699999999995"/>
    <m/>
  </r>
  <r>
    <s v="Gear Assembly 1 (BS4)2021-22Q2"/>
    <x v="0"/>
    <s v="BS4"/>
    <x v="27"/>
    <x v="1"/>
    <x v="2"/>
    <n v="1300"/>
    <x v="236"/>
    <n v="532.40000000000009"/>
    <x v="249"/>
    <n v="91"/>
    <n v="11706.399999999996"/>
    <m/>
  </r>
  <r>
    <s v="Gear Assembly 2 (BS4)2021-22Q2"/>
    <x v="1"/>
    <s v="BS4"/>
    <x v="27"/>
    <x v="1"/>
    <x v="2"/>
    <n v="6610"/>
    <x v="63"/>
    <n v="465.85"/>
    <x v="250"/>
    <n v="462.69999999999982"/>
    <n v="11380.699999999997"/>
    <m/>
  </r>
  <r>
    <s v="Gear Assembly 3 (BS4/6)2021-22Q2"/>
    <x v="2"/>
    <s v="BS4/BS6"/>
    <x v="27"/>
    <x v="1"/>
    <x v="2"/>
    <n v="7970"/>
    <x v="237"/>
    <n v="685.46500000000003"/>
    <x v="251"/>
    <n v="557.89999999999964"/>
    <n v="12908.399999999996"/>
    <m/>
  </r>
  <r>
    <s v="Gear Assembly 4 (BS4/6)2021-22Q2"/>
    <x v="3"/>
    <s v="BS4/BS6"/>
    <x v="27"/>
    <x v="1"/>
    <x v="2"/>
    <n v="650"/>
    <x v="238"/>
    <n v="570.99899999999991"/>
    <x v="252"/>
    <n v="45.5"/>
    <n v="11981.3"/>
    <m/>
  </r>
  <r>
    <s v="Gear Assembly 5 (BS4/6)2021-22Q2"/>
    <x v="4"/>
    <s v="BS4/BS6"/>
    <x v="27"/>
    <x v="1"/>
    <x v="2"/>
    <n v="6020"/>
    <x v="239"/>
    <n v="412.61000000000007"/>
    <x v="253"/>
    <n v="421.39999999999964"/>
    <n v="10469.299999999994"/>
    <m/>
  </r>
  <r>
    <s v="Gear Assembly 6 (BS4/6)2021-22Q2"/>
    <x v="5"/>
    <s v="BS4/BS6"/>
    <x v="27"/>
    <x v="1"/>
    <x v="2"/>
    <n v="6900"/>
    <x v="240"/>
    <n v="239.58000000000004"/>
    <x v="254"/>
    <n v="483"/>
    <n v="10744.3"/>
    <m/>
  </r>
  <r>
    <s v="Gear Assembly 7 (BS4/6)2021-22Q2"/>
    <x v="6"/>
    <s v="BS4/BS6"/>
    <x v="27"/>
    <x v="1"/>
    <x v="2"/>
    <n v="4100"/>
    <x v="241"/>
    <n v="931.7"/>
    <x v="255"/>
    <n v="287"/>
    <n v="9152.9999999999964"/>
    <m/>
  </r>
  <r>
    <s v="Gear Assembly 8 (BS4/6)2021-22Q2"/>
    <x v="7"/>
    <s v="BS4/BS6"/>
    <x v="27"/>
    <x v="1"/>
    <x v="2"/>
    <n v="6260"/>
    <x v="242"/>
    <n v="761.33200000000011"/>
    <x v="256"/>
    <n v="438.19999999999982"/>
    <n v="10651.299999999996"/>
    <m/>
  </r>
  <r>
    <s v="Gear Assembly 9 (BS6)2021-22Q2"/>
    <x v="8"/>
    <s v="BS6"/>
    <x v="27"/>
    <x v="1"/>
    <x v="2"/>
    <n v="2050"/>
    <x v="170"/>
    <n v="432.57500000000005"/>
    <x v="257"/>
    <n v="143.5"/>
    <n v="11484.099999999997"/>
    <m/>
  </r>
  <r>
    <s v="Gear Assmbly 10 (BS6)2021-22Q2"/>
    <x v="9"/>
    <s v="BS6"/>
    <x v="27"/>
    <x v="1"/>
    <x v="2"/>
    <n v="2080"/>
    <x v="243"/>
    <n v="563.01300000000015"/>
    <x v="258"/>
    <n v="145.59999999999991"/>
    <n v="14116.299999999996"/>
    <m/>
  </r>
  <r>
    <s v="Gear Assembly 1 (BS4)2021-22Q2"/>
    <x v="0"/>
    <s v="BS4"/>
    <x v="28"/>
    <x v="1"/>
    <x v="2"/>
    <n v="5760"/>
    <x v="244"/>
    <n v="532.40000000000009"/>
    <x v="259"/>
    <n v="403.19999999999982"/>
    <n v="12109.599999999995"/>
    <m/>
  </r>
  <r>
    <s v="Gear Assembly 2 (BS4)2021-22Q2"/>
    <x v="1"/>
    <s v="BS4"/>
    <x v="28"/>
    <x v="1"/>
    <x v="2"/>
    <n v="3590"/>
    <x v="245"/>
    <n v="465.85"/>
    <x v="260"/>
    <n v="251.29999999999973"/>
    <n v="11631.999999999996"/>
    <m/>
  </r>
  <r>
    <s v="Gear Assembly 3 (BS4/6)2021-22Q2"/>
    <x v="2"/>
    <s v="BS4/BS6"/>
    <x v="28"/>
    <x v="1"/>
    <x v="2"/>
    <n v="2320"/>
    <x v="246"/>
    <n v="685.46500000000003"/>
    <x v="261"/>
    <n v="162.40000000000009"/>
    <n v="13070.799999999996"/>
    <m/>
  </r>
  <r>
    <s v="Gear Assembly 4 (BS4/6)2021-22Q2"/>
    <x v="3"/>
    <s v="BS4/BS6"/>
    <x v="28"/>
    <x v="1"/>
    <x v="2"/>
    <n v="2260"/>
    <x v="247"/>
    <n v="570.99899999999991"/>
    <x v="262"/>
    <n v="158.19999999999982"/>
    <n v="12139.5"/>
    <m/>
  </r>
  <r>
    <s v="Gear Assembly 5 (BS4/6)2021-22Q2"/>
    <x v="4"/>
    <s v="BS4/BS6"/>
    <x v="28"/>
    <x v="1"/>
    <x v="2"/>
    <n v="9820"/>
    <x v="248"/>
    <n v="412.61000000000007"/>
    <x v="263"/>
    <n v="687.39999999999964"/>
    <n v="11156.699999999993"/>
    <m/>
  </r>
  <r>
    <s v="Gear Assembly 6 (BS4/6)2021-22Q2"/>
    <x v="5"/>
    <s v="BS4/BS6"/>
    <x v="28"/>
    <x v="1"/>
    <x v="2"/>
    <n v="2170"/>
    <x v="249"/>
    <n v="239.58000000000004"/>
    <x v="264"/>
    <n v="151.89999999999986"/>
    <n v="10896.199999999999"/>
    <m/>
  </r>
  <r>
    <s v="Gear Assembly 7 (BS4/6)2021-22Q2"/>
    <x v="6"/>
    <s v="BS4/BS6"/>
    <x v="28"/>
    <x v="1"/>
    <x v="2"/>
    <n v="5200"/>
    <x v="250"/>
    <n v="931.7"/>
    <x v="265"/>
    <n v="364"/>
    <n v="9516.9999999999964"/>
    <m/>
  </r>
  <r>
    <s v="Gear Assembly 8 (BS4/6)2021-22Q2"/>
    <x v="7"/>
    <s v="BS4/BS6"/>
    <x v="28"/>
    <x v="1"/>
    <x v="2"/>
    <n v="1980"/>
    <x v="199"/>
    <n v="761.33200000000011"/>
    <x v="266"/>
    <n v="138.59999999999991"/>
    <n v="10789.899999999996"/>
    <m/>
  </r>
  <r>
    <s v="Gear Assembly 9 (BS6)2021-22Q2"/>
    <x v="8"/>
    <s v="BS6"/>
    <x v="28"/>
    <x v="1"/>
    <x v="2"/>
    <n v="5420"/>
    <x v="251"/>
    <n v="432.57500000000005"/>
    <x v="267"/>
    <n v="379.39999999999964"/>
    <n v="11863.499999999996"/>
    <m/>
  </r>
  <r>
    <s v="Gear Assmbly 10 (BS6)2021-22Q2"/>
    <x v="9"/>
    <s v="BS6"/>
    <x v="28"/>
    <x v="1"/>
    <x v="2"/>
    <n v="4430"/>
    <x v="252"/>
    <n v="563.01300000000015"/>
    <x v="268"/>
    <n v="310.09999999999945"/>
    <n v="14426.39999999999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Gear Assembly 1 (BS4)"/>
    <s v="2019-20"/>
    <x v="0"/>
    <n v="802.5"/>
  </r>
  <r>
    <s v="Gear Assembly 2 (BS4)"/>
    <s v="2019-20"/>
    <x v="0"/>
    <n v="1222.5"/>
  </r>
  <r>
    <s v="Gear Assembly 3 (BS4/6)"/>
    <s v="2019-20"/>
    <x v="0"/>
    <n v="852"/>
  </r>
  <r>
    <s v="Gear Assembly 4 (BS4/6)"/>
    <s v="2019-20"/>
    <x v="0"/>
    <n v="778.5"/>
  </r>
  <r>
    <s v="Gear Assembly 5 (BS4/6)"/>
    <s v="2019-20"/>
    <x v="0"/>
    <n v="483"/>
  </r>
  <r>
    <s v="Gear Assembly 6 (BS4/6)"/>
    <s v="2019-20"/>
    <x v="0"/>
    <n v="1297.5"/>
  </r>
  <r>
    <s v="Gear Assembly 7 (BS4/6)"/>
    <s v="2019-20"/>
    <x v="0"/>
    <n v="172.5"/>
  </r>
  <r>
    <s v="Gear Assembly 8 (BS4/6)"/>
    <s v="2019-20"/>
    <x v="0"/>
    <n v="442.5"/>
  </r>
  <r>
    <s v="Gear Assembly 9 (BS6)"/>
    <s v="2019-20"/>
    <x v="0"/>
    <n v="1381.5"/>
  </r>
  <r>
    <s v="Gear Assmbly 10 (BS6)"/>
    <s v="2019-20"/>
    <x v="0"/>
    <n v="736.5"/>
  </r>
  <r>
    <s v="Gear Assembly 1 (BS4)"/>
    <s v="2019-20"/>
    <x v="1"/>
    <n v="166.59999999999991"/>
  </r>
  <r>
    <s v="Gear Assembly 2 (BS4)"/>
    <s v="2019-20"/>
    <x v="1"/>
    <n v="148.39999999999986"/>
  </r>
  <r>
    <s v="Gear Assembly 3 (BS4/6)"/>
    <s v="2019-20"/>
    <x v="1"/>
    <n v="163.09999999999991"/>
  </r>
  <r>
    <s v="Gear Assembly 4 (BS4/6)"/>
    <s v="2019-20"/>
    <x v="1"/>
    <n v="432.59999999999945"/>
  </r>
  <r>
    <s v="Gear Assembly 5 (BS4/6)"/>
    <s v="2019-20"/>
    <x v="1"/>
    <n v="121.09999999999991"/>
  </r>
  <r>
    <s v="Gear Assembly 6 (BS4/6)"/>
    <s v="2019-20"/>
    <x v="1"/>
    <n v="195.29999999999973"/>
  </r>
  <r>
    <s v="Gear Assembly 7 (BS4/6)"/>
    <s v="2019-20"/>
    <x v="1"/>
    <n v="151.19999999999982"/>
  </r>
  <r>
    <s v="Gear Assembly 8 (BS4/6)"/>
    <s v="2019-20"/>
    <x v="1"/>
    <n v="515.19999999999982"/>
  </r>
  <r>
    <s v="Gear Assembly 9 (BS6)"/>
    <s v="2019-20"/>
    <x v="1"/>
    <n v="466.19999999999982"/>
  </r>
  <r>
    <s v="Gear Assmbly 10 (BS6)"/>
    <s v="2019-20"/>
    <x v="1"/>
    <n v="355.59999999999945"/>
  </r>
  <r>
    <s v="Gear Assembly 1 (BS4)"/>
    <s v="2019-20"/>
    <x v="2"/>
    <n v="235.19999999999982"/>
  </r>
  <r>
    <s v="Gear Assembly 2 (BS4)"/>
    <s v="2019-20"/>
    <x v="2"/>
    <n v="93.099999999999909"/>
  </r>
  <r>
    <s v="Gear Assembly 3 (BS4/6)"/>
    <s v="2019-20"/>
    <x v="2"/>
    <n v="93.799999999999955"/>
  </r>
  <r>
    <s v="Gear Assembly 4 (BS4/6)"/>
    <s v="2019-20"/>
    <x v="2"/>
    <n v="462.69999999999982"/>
  </r>
  <r>
    <s v="Gear Assembly 5 (BS4/6)"/>
    <s v="2019-20"/>
    <x v="2"/>
    <n v="170.79999999999973"/>
  </r>
  <r>
    <s v="Gear Assembly 6 (BS4/6)"/>
    <s v="2019-20"/>
    <x v="2"/>
    <n v="686"/>
  </r>
  <r>
    <s v="Gear Assembly 7 (BS4/6)"/>
    <s v="2019-20"/>
    <x v="2"/>
    <n v="36.399999999999977"/>
  </r>
  <r>
    <s v="Gear Assembly 8 (BS4/6)"/>
    <s v="2019-20"/>
    <x v="2"/>
    <n v="331.80000000000018"/>
  </r>
  <r>
    <s v="Gear Assembly 9 (BS6)"/>
    <s v="2019-20"/>
    <x v="2"/>
    <n v="241.5"/>
  </r>
  <r>
    <s v="Gear Assmbly 10 (BS6)"/>
    <s v="2019-20"/>
    <x v="2"/>
    <n v="632.10000000000036"/>
  </r>
  <r>
    <s v="Gear Assembly 1 (BS4)"/>
    <s v="2019-20"/>
    <x v="3"/>
    <n v="114.09999999999991"/>
  </r>
  <r>
    <s v="Gear Assembly 2 (BS4)"/>
    <s v="2019-20"/>
    <x v="3"/>
    <n v="280.69999999999982"/>
  </r>
  <r>
    <s v="Gear Assembly 3 (BS4/6)"/>
    <s v="2019-20"/>
    <x v="3"/>
    <n v="457.09999999999945"/>
  </r>
  <r>
    <s v="Gear Assembly 4 (BS4/6)"/>
    <s v="2019-20"/>
    <x v="3"/>
    <n v="625.10000000000036"/>
  </r>
  <r>
    <s v="Gear Assembly 5 (BS4/6)"/>
    <s v="2019-20"/>
    <x v="3"/>
    <n v="65.099999999999909"/>
  </r>
  <r>
    <s v="Gear Assembly 6 (BS4/6)"/>
    <s v="2019-20"/>
    <x v="3"/>
    <n v="199.5"/>
  </r>
  <r>
    <s v="Gear Assembly 7 (BS4/6)"/>
    <s v="2019-20"/>
    <x v="3"/>
    <n v="605.5"/>
  </r>
  <r>
    <s v="Gear Assembly 8 (BS4/6)"/>
    <s v="2019-20"/>
    <x v="3"/>
    <n v="334.59999999999945"/>
  </r>
  <r>
    <s v="Gear Assembly 9 (BS6)"/>
    <s v="2019-20"/>
    <x v="3"/>
    <n v="67.899999999999977"/>
  </r>
  <r>
    <s v="Gear Assmbly 10 (BS6)"/>
    <s v="2019-20"/>
    <x v="3"/>
    <n v="348.59999999999945"/>
  </r>
  <r>
    <s v="Gear Assembly 1 (BS4)"/>
    <s v="2020-21"/>
    <x v="0"/>
    <n v="0"/>
  </r>
  <r>
    <s v="Gear Assembly 2 (BS4)"/>
    <s v="2020-21"/>
    <x v="0"/>
    <n v="0"/>
  </r>
  <r>
    <s v="Gear Assembly 3 (BS4/6)"/>
    <s v="2020-21"/>
    <x v="0"/>
    <n v="0"/>
  </r>
  <r>
    <s v="Gear Assembly 4 (BS4/6)"/>
    <s v="2020-21"/>
    <x v="0"/>
    <n v="0"/>
  </r>
  <r>
    <s v="Gear Assembly 5 (BS4/6)"/>
    <s v="2020-21"/>
    <x v="0"/>
    <n v="0"/>
  </r>
  <r>
    <s v="Gear Assembly 6 (BS4/6)"/>
    <s v="2020-21"/>
    <x v="0"/>
    <n v="0"/>
  </r>
  <r>
    <s v="Gear Assembly 7 (BS4/6)"/>
    <s v="2020-21"/>
    <x v="0"/>
    <n v="0"/>
  </r>
  <r>
    <s v="Gear Assembly 8 (BS4/6)"/>
    <s v="2020-21"/>
    <x v="0"/>
    <n v="0"/>
  </r>
  <r>
    <s v="Gear Assembly 9 (BS6)"/>
    <s v="2020-21"/>
    <x v="0"/>
    <n v="0"/>
  </r>
  <r>
    <s v="Gear Assmbly 10 (BS6)"/>
    <s v="2020-21"/>
    <x v="0"/>
    <n v="0"/>
  </r>
  <r>
    <s v="Gear Assembly 1 (BS4)"/>
    <s v="2020-21"/>
    <x v="1"/>
    <n v="651.69999999999891"/>
  </r>
  <r>
    <s v="Gear Assembly 2 (BS4)"/>
    <s v="2020-21"/>
    <x v="1"/>
    <n v="285.59999999999991"/>
  </r>
  <r>
    <s v="Gear Assembly 3 (BS4/6)"/>
    <s v="2020-21"/>
    <x v="1"/>
    <n v="215.59999999999991"/>
  </r>
  <r>
    <s v="Gear Assembly 4 (BS4/6)"/>
    <s v="2020-21"/>
    <x v="1"/>
    <n v="389.19999999999982"/>
  </r>
  <r>
    <s v="Gear Assembly 5 (BS4/6)"/>
    <s v="2020-21"/>
    <x v="1"/>
    <n v="345.09999999999945"/>
  </r>
  <r>
    <s v="Gear Assembly 6 (BS4/6)"/>
    <s v="2020-21"/>
    <x v="1"/>
    <n v="617.39999999999964"/>
  </r>
  <r>
    <s v="Gear Assembly 7 (BS4/6)"/>
    <s v="2020-21"/>
    <x v="1"/>
    <n v="124.59999999999991"/>
  </r>
  <r>
    <s v="Gear Assembly 8 (BS4/6)"/>
    <s v="2020-21"/>
    <x v="1"/>
    <n v="578.89999999999964"/>
  </r>
  <r>
    <s v="Gear Assembly 9 (BS6)"/>
    <s v="2020-21"/>
    <x v="1"/>
    <n v="324.09999999999945"/>
  </r>
  <r>
    <s v="Gear Assmbly 10 (BS6)"/>
    <s v="2020-21"/>
    <x v="1"/>
    <n v="592.19999999999982"/>
  </r>
  <r>
    <s v="Gear Assembly 1 (BS4)"/>
    <s v="2020-21"/>
    <x v="2"/>
    <n v="354.19999999999982"/>
  </r>
  <r>
    <s v="Gear Assembly 2 (BS4)"/>
    <s v="2020-21"/>
    <x v="2"/>
    <n v="16.799999999999983"/>
  </r>
  <r>
    <s v="Gear Assembly 3 (BS4/6)"/>
    <s v="2020-21"/>
    <x v="2"/>
    <n v="176.40000000000009"/>
  </r>
  <r>
    <s v="Gear Assembly 4 (BS4/6)"/>
    <s v="2020-21"/>
    <x v="2"/>
    <n v="630"/>
  </r>
  <r>
    <s v="Gear Assembly 5 (BS4/6)"/>
    <s v="2020-21"/>
    <x v="2"/>
    <n v="623.69999999999891"/>
  </r>
  <r>
    <s v="Gear Assembly 6 (BS4/6)"/>
    <s v="2020-21"/>
    <x v="2"/>
    <n v="661.5"/>
  </r>
  <r>
    <s v="Gear Assembly 7 (BS4/6)"/>
    <s v="2020-21"/>
    <x v="2"/>
    <n v="549.5"/>
  </r>
  <r>
    <s v="Gear Assembly 8 (BS4/6)"/>
    <s v="2020-21"/>
    <x v="2"/>
    <n v="352.09999999999945"/>
  </r>
  <r>
    <s v="Gear Assembly 9 (BS6)"/>
    <s v="2020-21"/>
    <x v="2"/>
    <n v="14"/>
  </r>
  <r>
    <s v="Gear Assmbly 10 (BS6)"/>
    <s v="2020-21"/>
    <x v="2"/>
    <n v="284.89999999999964"/>
  </r>
  <r>
    <s v="Gear Assembly 1 (BS4)"/>
    <s v="2020-21"/>
    <x v="3"/>
    <n v="52.5"/>
  </r>
  <r>
    <s v="Gear Assembly 2 (BS4)"/>
    <s v="2020-21"/>
    <x v="3"/>
    <n v="81.899999999999864"/>
  </r>
  <r>
    <s v="Gear Assembly 3 (BS4/6)"/>
    <s v="2020-21"/>
    <x v="3"/>
    <n v="336"/>
  </r>
  <r>
    <s v="Gear Assembly 4 (BS4/6)"/>
    <s v="2020-21"/>
    <x v="3"/>
    <n v="478.79999999999927"/>
  </r>
  <r>
    <s v="Gear Assembly 5 (BS4/6)"/>
    <s v="2020-21"/>
    <x v="3"/>
    <n v="184.79999999999973"/>
  </r>
  <r>
    <s v="Gear Assembly 6 (BS4/6)"/>
    <s v="2020-21"/>
    <x v="3"/>
    <n v="326.19999999999982"/>
  </r>
  <r>
    <s v="Gear Assembly 7 (BS4/6)"/>
    <s v="2020-21"/>
    <x v="3"/>
    <n v="6.2999999999999972"/>
  </r>
  <r>
    <s v="Gear Assembly 8 (BS4/6)"/>
    <s v="2020-21"/>
    <x v="3"/>
    <n v="574.69999999999982"/>
  </r>
  <r>
    <s v="Gear Assembly 9 (BS6)"/>
    <s v="2020-21"/>
    <x v="3"/>
    <n v="264.59999999999991"/>
  </r>
  <r>
    <s v="Gear Assmbly 10 (BS6)"/>
    <s v="2020-21"/>
    <x v="3"/>
    <n v="398.29999999999927"/>
  </r>
  <r>
    <s v="Gear Assembly 1 (BS4)"/>
    <s v="2021-22"/>
    <x v="0"/>
    <n v="148.5"/>
  </r>
  <r>
    <s v="Gear Assembly 2 (BS4)"/>
    <s v="2021-22"/>
    <x v="0"/>
    <n v="598.5"/>
  </r>
  <r>
    <s v="Gear Assembly 3 (BS4/6)"/>
    <s v="2021-22"/>
    <x v="0"/>
    <n v="1147.5"/>
  </r>
  <r>
    <s v="Gear Assembly 4 (BS4/6)"/>
    <s v="2021-22"/>
    <x v="0"/>
    <n v="1263"/>
  </r>
  <r>
    <s v="Gear Assembly 5 (BS4/6)"/>
    <s v="2021-22"/>
    <x v="0"/>
    <n v="48"/>
  </r>
  <r>
    <s v="Gear Assembly 6 (BS4/6)"/>
    <s v="2021-22"/>
    <x v="0"/>
    <n v="189"/>
  </r>
  <r>
    <s v="Gear Assembly 7 (BS4/6)"/>
    <s v="2021-22"/>
    <x v="0"/>
    <n v="214.5"/>
  </r>
  <r>
    <s v="Gear Assembly 8 (BS4/6)"/>
    <s v="2021-22"/>
    <x v="0"/>
    <n v="448.5"/>
  </r>
  <r>
    <s v="Gear Assembly 9 (BS6)"/>
    <s v="2021-22"/>
    <x v="0"/>
    <n v="1044"/>
  </r>
  <r>
    <s v="Gear Assmbly 10 (BS6)"/>
    <s v="2021-22"/>
    <x v="0"/>
    <n v="906"/>
  </r>
  <r>
    <s v="Gear Assembly 1 (BS4)"/>
    <s v="2021-22"/>
    <x v="1"/>
    <n v="91"/>
  </r>
  <r>
    <s v="Gear Assembly 2 (BS4)"/>
    <s v="2021-22"/>
    <x v="1"/>
    <n v="462.69999999999982"/>
  </r>
  <r>
    <s v="Gear Assembly 3 (BS4/6)"/>
    <s v="2021-22"/>
    <x v="1"/>
    <n v="557.89999999999964"/>
  </r>
  <r>
    <s v="Gear Assembly 4 (BS4/6)"/>
    <s v="2021-22"/>
    <x v="1"/>
    <n v="45.5"/>
  </r>
  <r>
    <s v="Gear Assembly 5 (BS4/6)"/>
    <s v="2021-22"/>
    <x v="1"/>
    <n v="421.39999999999964"/>
  </r>
  <r>
    <s v="Gear Assembly 6 (BS4/6)"/>
    <s v="2021-22"/>
    <x v="1"/>
    <n v="483"/>
  </r>
  <r>
    <s v="Gear Assembly 7 (BS4/6)"/>
    <s v="2021-22"/>
    <x v="1"/>
    <n v="287"/>
  </r>
  <r>
    <s v="Gear Assembly 8 (BS4/6)"/>
    <s v="2021-22"/>
    <x v="1"/>
    <n v="438.19999999999982"/>
  </r>
  <r>
    <s v="Gear Assembly 9 (BS6)"/>
    <s v="2021-22"/>
    <x v="1"/>
    <n v="143.5"/>
  </r>
  <r>
    <s v="Gear Assmbly 10 (BS6)"/>
    <s v="2021-22"/>
    <x v="1"/>
    <n v="145.599999999999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CF3FF-FB81-459D-9956-87ADEC93CB09}" name="PivotTable1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:B16" firstHeaderRow="1" firstDataRow="1" firstDataCol="1"/>
  <pivotFields count="15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numFmtId="2" showAll="0"/>
    <pivotField numFmtId="1" showAll="0"/>
    <pivotField dataField="1" numFmtId="166" showAll="0"/>
    <pivotField numFmtId="1" showAll="0"/>
    <pivotField numFmtId="1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Revenue" fld="9" baseField="1" baseItem="0" numFmtId="166"/>
  </dataFields>
  <formats count="12"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1" type="button" dataOnly="0" labelOnly="1" outline="0" axis="axisRow" fieldPosition="0"/>
    </format>
    <format dxfId="50">
      <pivotArea dataOnly="0" labelOnly="1" fieldPosition="0">
        <references count="1">
          <reference field="1" count="0"/>
        </references>
      </pivotArea>
    </format>
    <format dxfId="49">
      <pivotArea dataOnly="0" labelOnly="1" grandRow="1" outline="0" fieldPosition="0"/>
    </format>
    <format dxfId="48">
      <pivotArea dataOnly="0" labelOnly="1" outline="0" axis="axisValues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1" type="button" dataOnly="0" labelOnly="1" outline="0" axis="axisRow" fieldPosition="0"/>
    </format>
    <format dxfId="44">
      <pivotArea dataOnly="0" labelOnly="1" fieldPosition="0">
        <references count="1">
          <reference field="1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BF258-8AFF-4438-BCF3-6187691E7F3F}" name="PivotTable2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1">
  <location ref="A5:B10" firstHeaderRow="1" firstDataRow="1" firstDataCol="1"/>
  <pivotFields count="15">
    <pivotField compact="0" outline="0" subtotalTop="0" showAll="0" defaultSubtotal="0"/>
    <pivotField compact="0" outline="0" showAll="0" defaultSubtotal="0"/>
    <pivotField compact="0" outline="0" showAll="0" defaultSubtotal="0"/>
    <pivotField compact="0" numFmtId="17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outline="0" showAll="0" defaultSubtotal="0"/>
    <pivotField compact="0" numFmtId="2" outline="0" showAll="0" defaultSubtotal="0"/>
    <pivotField compact="0" numFmtId="1" outline="0" showAll="0" defaultSubtotal="0"/>
    <pivotField dataField="1" compact="0" numFmtId="166" outline="0" showAll="0" defaultSubtotal="0"/>
    <pivotField compact="0" numFmtId="1" outline="0" showAll="0" defaultSubtotal="0"/>
    <pivotField compact="0" numFmtId="1" outline="0" subtotalTop="0" showAll="0" defaultSubtotal="0"/>
    <pivotField compact="0" outline="0" subtotalTop="0" showAll="0" defaultSubtotal="0"/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compact="0" outline="0" subtotalTop="0" showAll="0" defaultSubtotal="0">
      <items count="5">
        <item x="0"/>
        <item x="1"/>
        <item x="2"/>
        <item x="3"/>
        <item x="4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9" baseField="4" baseItem="0" numFmtId="166"/>
  </dataFields>
  <formats count="12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4" type="button" dataOnly="0" labelOnly="1" outline="0" axis="axisRow" fieldPosition="0"/>
    </format>
    <format dxfId="38">
      <pivotArea dataOnly="0" labelOnly="1" outline="0" fieldPosition="0">
        <references count="1">
          <reference field="4" count="0"/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4" type="button" dataOnly="0" labelOnly="1" outline="0" axis="axisRow" fieldPosition="0"/>
    </format>
    <format dxfId="32">
      <pivotArea dataOnly="0" labelOnly="1" outline="0" fieldPosition="0">
        <references count="1">
          <reference field="4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E7673-2F81-4D56-89CC-1581D1FA8179}" name="PivotTable3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1">
  <location ref="A5:B18" firstHeaderRow="1" firstDataRow="1" firstDataCol="1"/>
  <pivotFields count="15">
    <pivotField compact="0" outline="0" subtotalTop="0" showAll="0" defaultSubtotal="0"/>
    <pivotField compact="0" outline="0" showAll="0" defaultSubtotal="0"/>
    <pivotField compact="0" outline="0" showAll="0" defaultSubtotal="0"/>
    <pivotField axis="axisRow" compact="0" numFmtId="17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numFmtId="2" outline="0" showAll="0" defaultSubtotal="0"/>
    <pivotField compact="0" numFmtId="1" outline="0" showAll="0" defaultSubtotal="0"/>
    <pivotField dataField="1" compact="0" numFmtId="166" outline="0" showAll="0" defaultSubtotal="0"/>
    <pivotField compact="0" numFmtId="1" outline="0" showAll="0" defaultSubtotal="0"/>
    <pivotField compact="0" numFmtId="1" outline="0" subtotalTop="0" showAll="0" defaultSubtotal="0"/>
    <pivotField compact="0" outline="0" subtotalTop="0" showAll="0" defaultSubtotal="0"/>
    <pivotField compact="0" outline="0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outline="0" subtotalTop="0"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Revenue" fld="9" baseField="3" baseItem="1" numFmtId="166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3" type="button" dataOnly="0" labelOnly="1" outline="0" axis="axisRow" fieldPosition="0"/>
    </format>
    <format dxfId="26">
      <pivotArea dataOnly="0" labelOnly="1" outline="0" fieldPosition="0">
        <references count="1">
          <reference field="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2E868-4CDB-4DA2-BA19-0AEA5E2EE1FF}" name="PivotTable5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1">
  <location ref="A5:B9" firstHeaderRow="1" firstDataRow="1" firstDataCol="1"/>
  <pivotFields count="15">
    <pivotField compact="0" outline="0" subtotalTop="0" showAll="0" defaultSubtotal="0"/>
    <pivotField compact="0" outline="0" showAll="0" defaultSubtotal="0"/>
    <pivotField compact="0" outline="0" showAll="0" defaultSubtotal="0"/>
    <pivotField compact="0" numFmtId="17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numFmtId="2" outline="0" showAll="0" defaultSubtotal="0"/>
    <pivotField compact="0" numFmtId="1" outline="0" showAll="0" defaultSubtotal="0"/>
    <pivotField compact="0" numFmtId="166" outline="0" showAll="0" defaultSubtotal="0"/>
    <pivotField dataField="1" compact="0" numFmtId="1" outline="0" showAll="0" defaultSubtotal="0"/>
    <pivotField compact="0" numFmtId="1" outline="0" subtotalTop="0" showAll="0" defaultSubtotal="0"/>
    <pivotField compact="0" outline="0" subtotalTop="0" showAll="0" defaultSubtotal="0"/>
    <pivotField compact="0" outline="0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outline="0" subtotalTop="0"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Balance Inventory" fld="10" baseField="0" baseItem="0"/>
  </dataFields>
  <formats count="12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5" type="button" dataOnly="0" labelOnly="1" outline="0" axis="axisRow" fieldPosition="0"/>
    </format>
    <format dxfId="20">
      <pivotArea dataOnly="0" labelOnly="1" outline="0" fieldPosition="0">
        <references count="1">
          <reference field="5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5" type="button" dataOnly="0" labelOnly="1" outline="0" axis="axisRow" fieldPosition="0"/>
    </format>
    <format dxfId="14">
      <pivotArea dataOnly="0" labelOnly="1" outline="0" fieldPosition="0">
        <references count="1">
          <reference field="5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9C107D-57AB-418E-84E3-9490F5EB7030}" name="PivotTable6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F6:G11" firstHeaderRow="1" firstDataRow="1" firstDataCol="1"/>
  <pivotFields count="4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3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outlinePr summaryBelow="0" summaryRight="0"/>
  </sheetPr>
  <dimension ref="A1:Z1000"/>
  <sheetViews>
    <sheetView workbookViewId="0"/>
  </sheetViews>
  <sheetFormatPr defaultColWidth="14.44140625" defaultRowHeight="15.75" customHeight="1"/>
  <cols>
    <col min="1" max="1" width="22.109375" customWidth="1"/>
    <col min="2" max="2" width="12" customWidth="1"/>
    <col min="6" max="6" width="22.5546875" customWidth="1"/>
    <col min="10" max="10" width="16.88671875" customWidth="1"/>
    <col min="11" max="11" width="22.4414062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 t="s">
        <v>11</v>
      </c>
      <c r="B2" s="5" t="s">
        <v>12</v>
      </c>
      <c r="C2" s="6">
        <v>43556</v>
      </c>
      <c r="D2" s="6" t="s">
        <v>13</v>
      </c>
      <c r="E2" s="6" t="s">
        <v>14</v>
      </c>
      <c r="F2" s="7">
        <v>5350</v>
      </c>
      <c r="G2" s="8"/>
      <c r="H2" s="8">
        <v>440.00000000000006</v>
      </c>
      <c r="I2" s="7"/>
      <c r="J2" s="8"/>
      <c r="K2" s="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5" t="s">
        <v>15</v>
      </c>
      <c r="B3" s="5" t="s">
        <v>12</v>
      </c>
      <c r="C3" s="6">
        <v>43556</v>
      </c>
      <c r="D3" s="6" t="s">
        <v>13</v>
      </c>
      <c r="E3" s="6" t="s">
        <v>14</v>
      </c>
      <c r="F3" s="7">
        <v>8150</v>
      </c>
      <c r="G3" s="7"/>
      <c r="H3" s="8">
        <v>385.00000000000006</v>
      </c>
      <c r="I3" s="7"/>
      <c r="J3" s="7"/>
      <c r="K3" s="7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5" t="s">
        <v>16</v>
      </c>
      <c r="B4" s="5" t="s">
        <v>17</v>
      </c>
      <c r="C4" s="6">
        <v>43556</v>
      </c>
      <c r="D4" s="6" t="s">
        <v>13</v>
      </c>
      <c r="E4" s="6" t="s">
        <v>14</v>
      </c>
      <c r="F4" s="7">
        <v>5680</v>
      </c>
      <c r="G4" s="7"/>
      <c r="H4" s="8">
        <v>566.5</v>
      </c>
      <c r="I4" s="7"/>
      <c r="J4" s="7"/>
      <c r="K4" s="7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5" t="s">
        <v>18</v>
      </c>
      <c r="B5" s="5" t="s">
        <v>17</v>
      </c>
      <c r="C5" s="6">
        <v>43556</v>
      </c>
      <c r="D5" s="6" t="s">
        <v>13</v>
      </c>
      <c r="E5" s="6" t="s">
        <v>14</v>
      </c>
      <c r="F5" s="7">
        <v>5190</v>
      </c>
      <c r="G5" s="7"/>
      <c r="H5" s="8">
        <v>471.90000000000003</v>
      </c>
      <c r="I5" s="7"/>
      <c r="J5" s="7"/>
      <c r="K5" s="7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5" t="s">
        <v>19</v>
      </c>
      <c r="B6" s="5" t="s">
        <v>17</v>
      </c>
      <c r="C6" s="6">
        <v>43556</v>
      </c>
      <c r="D6" s="6" t="s">
        <v>13</v>
      </c>
      <c r="E6" s="6" t="s">
        <v>14</v>
      </c>
      <c r="F6" s="7">
        <v>3220</v>
      </c>
      <c r="G6" s="7"/>
      <c r="H6" s="8">
        <v>341</v>
      </c>
      <c r="I6" s="7"/>
      <c r="J6" s="7"/>
      <c r="K6" s="7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5" t="s">
        <v>20</v>
      </c>
      <c r="B7" s="5" t="s">
        <v>17</v>
      </c>
      <c r="C7" s="6">
        <v>43556</v>
      </c>
      <c r="D7" s="6" t="s">
        <v>13</v>
      </c>
      <c r="E7" s="6" t="s">
        <v>14</v>
      </c>
      <c r="F7" s="7">
        <v>8650</v>
      </c>
      <c r="G7" s="7"/>
      <c r="H7" s="8">
        <v>198.00000000000003</v>
      </c>
      <c r="I7" s="7"/>
      <c r="J7" s="7"/>
      <c r="K7" s="7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5" t="s">
        <v>21</v>
      </c>
      <c r="B8" s="5" t="s">
        <v>17</v>
      </c>
      <c r="C8" s="6">
        <v>43556</v>
      </c>
      <c r="D8" s="6" t="s">
        <v>13</v>
      </c>
      <c r="E8" s="6" t="s">
        <v>14</v>
      </c>
      <c r="F8" s="7">
        <v>1150</v>
      </c>
      <c r="G8" s="7"/>
      <c r="H8" s="8">
        <v>770.00000000000011</v>
      </c>
      <c r="I8" s="7"/>
      <c r="J8" s="7"/>
      <c r="K8" s="7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5" t="s">
        <v>22</v>
      </c>
      <c r="B9" s="5" t="s">
        <v>17</v>
      </c>
      <c r="C9" s="6">
        <v>43556</v>
      </c>
      <c r="D9" s="6" t="s">
        <v>13</v>
      </c>
      <c r="E9" s="6" t="s">
        <v>14</v>
      </c>
      <c r="F9" s="7">
        <v>2950</v>
      </c>
      <c r="G9" s="7"/>
      <c r="H9" s="8">
        <v>629.20000000000005</v>
      </c>
      <c r="I9" s="7"/>
      <c r="J9" s="7"/>
      <c r="K9" s="7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5" t="s">
        <v>23</v>
      </c>
      <c r="B10" s="5" t="s">
        <v>24</v>
      </c>
      <c r="C10" s="6">
        <v>43556</v>
      </c>
      <c r="D10" s="6" t="s">
        <v>13</v>
      </c>
      <c r="E10" s="6" t="s">
        <v>14</v>
      </c>
      <c r="F10" s="7">
        <v>9210</v>
      </c>
      <c r="G10" s="7"/>
      <c r="H10" s="8">
        <v>357.50000000000006</v>
      </c>
      <c r="I10" s="7"/>
      <c r="J10" s="7"/>
      <c r="K10" s="7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5" t="s">
        <v>25</v>
      </c>
      <c r="B11" s="5" t="s">
        <v>24</v>
      </c>
      <c r="C11" s="6">
        <v>43556</v>
      </c>
      <c r="D11" s="6" t="s">
        <v>13</v>
      </c>
      <c r="E11" s="6" t="s">
        <v>14</v>
      </c>
      <c r="F11" s="7">
        <v>4910</v>
      </c>
      <c r="G11" s="7"/>
      <c r="H11" s="8">
        <v>465.3</v>
      </c>
      <c r="I11" s="7"/>
      <c r="J11" s="7"/>
      <c r="K11" s="7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5" t="s">
        <v>11</v>
      </c>
      <c r="B12" s="5" t="s">
        <v>12</v>
      </c>
      <c r="C12" s="9">
        <v>43586</v>
      </c>
      <c r="D12" s="6" t="s">
        <v>13</v>
      </c>
      <c r="E12" s="6" t="s">
        <v>14</v>
      </c>
      <c r="F12" s="7">
        <v>190</v>
      </c>
      <c r="G12" s="7"/>
      <c r="H12" s="8">
        <v>440.00000000000006</v>
      </c>
      <c r="I12" s="7"/>
      <c r="J12" s="7"/>
      <c r="K12" s="7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5" t="s">
        <v>15</v>
      </c>
      <c r="B13" s="5" t="s">
        <v>12</v>
      </c>
      <c r="C13" s="9">
        <v>43586</v>
      </c>
      <c r="D13" s="6" t="s">
        <v>13</v>
      </c>
      <c r="E13" s="6" t="s">
        <v>14</v>
      </c>
      <c r="F13" s="7">
        <v>4100</v>
      </c>
      <c r="G13" s="7"/>
      <c r="H13" s="8">
        <v>385.00000000000006</v>
      </c>
      <c r="I13" s="7"/>
      <c r="J13" s="7"/>
      <c r="K13" s="7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5" t="s">
        <v>16</v>
      </c>
      <c r="B14" s="5" t="s">
        <v>17</v>
      </c>
      <c r="C14" s="9">
        <v>43586</v>
      </c>
      <c r="D14" s="6" t="s">
        <v>13</v>
      </c>
      <c r="E14" s="6" t="s">
        <v>14</v>
      </c>
      <c r="F14" s="7">
        <v>5860</v>
      </c>
      <c r="G14" s="7"/>
      <c r="H14" s="8">
        <v>566.5</v>
      </c>
      <c r="I14" s="7"/>
      <c r="J14" s="7"/>
      <c r="K14" s="7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5" t="s">
        <v>18</v>
      </c>
      <c r="B15" s="5" t="s">
        <v>17</v>
      </c>
      <c r="C15" s="9">
        <v>43586</v>
      </c>
      <c r="D15" s="6" t="s">
        <v>13</v>
      </c>
      <c r="E15" s="6" t="s">
        <v>14</v>
      </c>
      <c r="F15" s="7">
        <v>800</v>
      </c>
      <c r="G15" s="7"/>
      <c r="H15" s="8">
        <v>471.90000000000003</v>
      </c>
      <c r="I15" s="7"/>
      <c r="J15" s="7"/>
      <c r="K15" s="7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5" t="s">
        <v>19</v>
      </c>
      <c r="B16" s="5" t="s">
        <v>17</v>
      </c>
      <c r="C16" s="9">
        <v>43586</v>
      </c>
      <c r="D16" s="6" t="s">
        <v>13</v>
      </c>
      <c r="E16" s="6" t="s">
        <v>14</v>
      </c>
      <c r="F16" s="7">
        <v>1020</v>
      </c>
      <c r="G16" s="7"/>
      <c r="H16" s="8">
        <v>341</v>
      </c>
      <c r="I16" s="7"/>
      <c r="J16" s="7"/>
      <c r="K16" s="7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5" t="s">
        <v>20</v>
      </c>
      <c r="B17" s="5" t="s">
        <v>17</v>
      </c>
      <c r="C17" s="9">
        <v>43586</v>
      </c>
      <c r="D17" s="6" t="s">
        <v>13</v>
      </c>
      <c r="E17" s="6" t="s">
        <v>14</v>
      </c>
      <c r="F17" s="7">
        <v>8440</v>
      </c>
      <c r="G17" s="7"/>
      <c r="H17" s="8">
        <v>198.00000000000003</v>
      </c>
      <c r="I17" s="7"/>
      <c r="J17" s="7"/>
      <c r="K17" s="7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5" t="s">
        <v>21</v>
      </c>
      <c r="B18" s="5" t="s">
        <v>17</v>
      </c>
      <c r="C18" s="9">
        <v>43586</v>
      </c>
      <c r="D18" s="6" t="s">
        <v>13</v>
      </c>
      <c r="E18" s="6" t="s">
        <v>14</v>
      </c>
      <c r="F18" s="7">
        <v>1950</v>
      </c>
      <c r="G18" s="7"/>
      <c r="H18" s="8">
        <v>770.00000000000011</v>
      </c>
      <c r="I18" s="7"/>
      <c r="J18" s="7"/>
      <c r="K18" s="7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5" t="s">
        <v>22</v>
      </c>
      <c r="B19" s="5" t="s">
        <v>17</v>
      </c>
      <c r="C19" s="9">
        <v>43586</v>
      </c>
      <c r="D19" s="6" t="s">
        <v>13</v>
      </c>
      <c r="E19" s="6" t="s">
        <v>14</v>
      </c>
      <c r="F19" s="7">
        <v>2820</v>
      </c>
      <c r="G19" s="7"/>
      <c r="H19" s="8">
        <v>629.20000000000005</v>
      </c>
      <c r="I19" s="7"/>
      <c r="J19" s="7"/>
      <c r="K19" s="7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5" t="s">
        <v>23</v>
      </c>
      <c r="B20" s="5" t="s">
        <v>24</v>
      </c>
      <c r="C20" s="9">
        <v>43586</v>
      </c>
      <c r="D20" s="6" t="s">
        <v>13</v>
      </c>
      <c r="E20" s="6" t="s">
        <v>14</v>
      </c>
      <c r="F20" s="7">
        <v>3440</v>
      </c>
      <c r="G20" s="7"/>
      <c r="H20" s="8">
        <v>357.50000000000006</v>
      </c>
      <c r="I20" s="7"/>
      <c r="J20" s="7"/>
      <c r="K20" s="7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5" t="s">
        <v>25</v>
      </c>
      <c r="B21" s="5" t="s">
        <v>24</v>
      </c>
      <c r="C21" s="9">
        <v>43586</v>
      </c>
      <c r="D21" s="6" t="s">
        <v>13</v>
      </c>
      <c r="E21" s="6" t="s">
        <v>14</v>
      </c>
      <c r="F21" s="7">
        <v>3780</v>
      </c>
      <c r="G21" s="7"/>
      <c r="H21" s="8">
        <v>465.3</v>
      </c>
      <c r="I21" s="7"/>
      <c r="J21" s="7"/>
      <c r="K21" s="7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5" t="s">
        <v>11</v>
      </c>
      <c r="B22" s="5" t="s">
        <v>12</v>
      </c>
      <c r="C22" s="9">
        <v>43617</v>
      </c>
      <c r="D22" s="6" t="s">
        <v>13</v>
      </c>
      <c r="E22" s="6" t="s">
        <v>14</v>
      </c>
      <c r="F22" s="7">
        <v>8360</v>
      </c>
      <c r="G22" s="7"/>
      <c r="H22" s="8">
        <v>440.00000000000006</v>
      </c>
      <c r="I22" s="7"/>
      <c r="J22" s="7"/>
      <c r="K22" s="7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5" t="s">
        <v>15</v>
      </c>
      <c r="B23" s="5" t="s">
        <v>12</v>
      </c>
      <c r="C23" s="9">
        <v>43617</v>
      </c>
      <c r="D23" s="6" t="s">
        <v>13</v>
      </c>
      <c r="E23" s="6" t="s">
        <v>14</v>
      </c>
      <c r="F23" s="7">
        <v>1170</v>
      </c>
      <c r="G23" s="7"/>
      <c r="H23" s="8">
        <v>385.00000000000006</v>
      </c>
      <c r="I23" s="7"/>
      <c r="J23" s="7"/>
      <c r="K23" s="7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5" t="s">
        <v>16</v>
      </c>
      <c r="B24" s="5" t="s">
        <v>17</v>
      </c>
      <c r="C24" s="9">
        <v>43617</v>
      </c>
      <c r="D24" s="6" t="s">
        <v>13</v>
      </c>
      <c r="E24" s="6" t="s">
        <v>14</v>
      </c>
      <c r="F24" s="7">
        <v>6590</v>
      </c>
      <c r="G24" s="7"/>
      <c r="H24" s="8">
        <v>566.5</v>
      </c>
      <c r="I24" s="7"/>
      <c r="J24" s="7"/>
      <c r="K24" s="7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5" t="s">
        <v>18</v>
      </c>
      <c r="B25" s="5" t="s">
        <v>17</v>
      </c>
      <c r="C25" s="9">
        <v>43617</v>
      </c>
      <c r="D25" s="6" t="s">
        <v>13</v>
      </c>
      <c r="E25" s="6" t="s">
        <v>14</v>
      </c>
      <c r="F25" s="7">
        <v>6090</v>
      </c>
      <c r="G25" s="7"/>
      <c r="H25" s="8">
        <v>471.90000000000003</v>
      </c>
      <c r="I25" s="7"/>
      <c r="J25" s="7"/>
      <c r="K25" s="7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5" t="s">
        <v>19</v>
      </c>
      <c r="B26" s="5" t="s">
        <v>17</v>
      </c>
      <c r="C26" s="9">
        <v>43617</v>
      </c>
      <c r="D26" s="6" t="s">
        <v>13</v>
      </c>
      <c r="E26" s="6" t="s">
        <v>14</v>
      </c>
      <c r="F26" s="7">
        <v>7770</v>
      </c>
      <c r="G26" s="7"/>
      <c r="H26" s="8">
        <v>341</v>
      </c>
      <c r="I26" s="7"/>
      <c r="J26" s="7"/>
      <c r="K26" s="7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5" t="s">
        <v>20</v>
      </c>
      <c r="B27" s="5" t="s">
        <v>17</v>
      </c>
      <c r="C27" s="9">
        <v>43617</v>
      </c>
      <c r="D27" s="6" t="s">
        <v>13</v>
      </c>
      <c r="E27" s="6" t="s">
        <v>14</v>
      </c>
      <c r="F27" s="7">
        <v>1370</v>
      </c>
      <c r="G27" s="7"/>
      <c r="H27" s="8">
        <v>198.00000000000003</v>
      </c>
      <c r="I27" s="7"/>
      <c r="J27" s="7"/>
      <c r="K27" s="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4">
      <c r="A28" s="5" t="s">
        <v>21</v>
      </c>
      <c r="B28" s="5" t="s">
        <v>17</v>
      </c>
      <c r="C28" s="9">
        <v>43617</v>
      </c>
      <c r="D28" s="6" t="s">
        <v>13</v>
      </c>
      <c r="E28" s="6" t="s">
        <v>14</v>
      </c>
      <c r="F28" s="7">
        <v>6890</v>
      </c>
      <c r="G28" s="7"/>
      <c r="H28" s="8">
        <v>770.00000000000011</v>
      </c>
      <c r="I28" s="7"/>
      <c r="J28" s="7"/>
      <c r="K28" s="7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4">
      <c r="A29" s="5" t="s">
        <v>22</v>
      </c>
      <c r="B29" s="5" t="s">
        <v>17</v>
      </c>
      <c r="C29" s="9">
        <v>43617</v>
      </c>
      <c r="D29" s="6" t="s">
        <v>13</v>
      </c>
      <c r="E29" s="6" t="s">
        <v>14</v>
      </c>
      <c r="F29" s="7">
        <v>8880</v>
      </c>
      <c r="G29" s="7"/>
      <c r="H29" s="8">
        <v>629.20000000000005</v>
      </c>
      <c r="I29" s="7"/>
      <c r="J29" s="7"/>
      <c r="K29" s="7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4">
      <c r="A30" s="5" t="s">
        <v>23</v>
      </c>
      <c r="B30" s="5" t="s">
        <v>24</v>
      </c>
      <c r="C30" s="9">
        <v>43617</v>
      </c>
      <c r="D30" s="6" t="s">
        <v>13</v>
      </c>
      <c r="E30" s="6" t="s">
        <v>14</v>
      </c>
      <c r="F30" s="7">
        <v>1390</v>
      </c>
      <c r="G30" s="7"/>
      <c r="H30" s="8">
        <v>357.50000000000006</v>
      </c>
      <c r="I30" s="7"/>
      <c r="J30" s="7"/>
      <c r="K30" s="7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4">
      <c r="A31" s="5" t="s">
        <v>25</v>
      </c>
      <c r="B31" s="5" t="s">
        <v>24</v>
      </c>
      <c r="C31" s="9">
        <v>43617</v>
      </c>
      <c r="D31" s="6" t="s">
        <v>13</v>
      </c>
      <c r="E31" s="6" t="s">
        <v>14</v>
      </c>
      <c r="F31" s="7">
        <v>5400</v>
      </c>
      <c r="G31" s="7"/>
      <c r="H31" s="8">
        <v>465.3</v>
      </c>
      <c r="I31" s="7"/>
      <c r="J31" s="7"/>
      <c r="K31" s="7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4">
      <c r="A32" s="5" t="s">
        <v>11</v>
      </c>
      <c r="B32" s="5" t="s">
        <v>12</v>
      </c>
      <c r="C32" s="9">
        <v>43647</v>
      </c>
      <c r="D32" s="9" t="s">
        <v>26</v>
      </c>
      <c r="E32" s="9" t="s">
        <v>14</v>
      </c>
      <c r="F32" s="7">
        <v>2380</v>
      </c>
      <c r="G32" s="7"/>
      <c r="H32" s="8">
        <v>440.00000000000006</v>
      </c>
      <c r="I32" s="7"/>
      <c r="J32" s="7"/>
      <c r="K32" s="7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4">
      <c r="A33" s="5" t="s">
        <v>15</v>
      </c>
      <c r="B33" s="5" t="s">
        <v>12</v>
      </c>
      <c r="C33" s="9">
        <v>43647</v>
      </c>
      <c r="D33" s="9" t="s">
        <v>26</v>
      </c>
      <c r="E33" s="9" t="s">
        <v>14</v>
      </c>
      <c r="F33" s="7">
        <v>2120</v>
      </c>
      <c r="G33" s="7"/>
      <c r="H33" s="8">
        <v>385.00000000000006</v>
      </c>
      <c r="I33" s="7"/>
      <c r="J33" s="7"/>
      <c r="K33" s="7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4">
      <c r="A34" s="5" t="s">
        <v>16</v>
      </c>
      <c r="B34" s="5" t="s">
        <v>17</v>
      </c>
      <c r="C34" s="9">
        <v>43647</v>
      </c>
      <c r="D34" s="9" t="s">
        <v>26</v>
      </c>
      <c r="E34" s="9" t="s">
        <v>14</v>
      </c>
      <c r="F34" s="7">
        <v>2330</v>
      </c>
      <c r="G34" s="7"/>
      <c r="H34" s="8">
        <v>566.5</v>
      </c>
      <c r="I34" s="7"/>
      <c r="J34" s="7"/>
      <c r="K34" s="7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4">
      <c r="A35" s="5" t="s">
        <v>18</v>
      </c>
      <c r="B35" s="5" t="s">
        <v>17</v>
      </c>
      <c r="C35" s="9">
        <v>43647</v>
      </c>
      <c r="D35" s="9" t="s">
        <v>26</v>
      </c>
      <c r="E35" s="9" t="s">
        <v>14</v>
      </c>
      <c r="F35" s="7">
        <v>6180</v>
      </c>
      <c r="G35" s="7"/>
      <c r="H35" s="8">
        <v>471.90000000000003</v>
      </c>
      <c r="I35" s="7"/>
      <c r="J35" s="7"/>
      <c r="K35" s="7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4">
      <c r="A36" s="5" t="s">
        <v>19</v>
      </c>
      <c r="B36" s="5" t="s">
        <v>17</v>
      </c>
      <c r="C36" s="9">
        <v>43647</v>
      </c>
      <c r="D36" s="9" t="s">
        <v>26</v>
      </c>
      <c r="E36" s="9" t="s">
        <v>14</v>
      </c>
      <c r="F36" s="7">
        <v>1730</v>
      </c>
      <c r="G36" s="7"/>
      <c r="H36" s="8">
        <v>341</v>
      </c>
      <c r="I36" s="7"/>
      <c r="J36" s="7"/>
      <c r="K36" s="7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4">
      <c r="A37" s="5" t="s">
        <v>20</v>
      </c>
      <c r="B37" s="5" t="s">
        <v>17</v>
      </c>
      <c r="C37" s="9">
        <v>43647</v>
      </c>
      <c r="D37" s="9" t="s">
        <v>26</v>
      </c>
      <c r="E37" s="9" t="s">
        <v>14</v>
      </c>
      <c r="F37" s="7">
        <v>2790</v>
      </c>
      <c r="G37" s="7"/>
      <c r="H37" s="8">
        <v>198.00000000000003</v>
      </c>
      <c r="I37" s="7"/>
      <c r="J37" s="7"/>
      <c r="K37" s="7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4">
      <c r="A38" s="5" t="s">
        <v>21</v>
      </c>
      <c r="B38" s="5" t="s">
        <v>17</v>
      </c>
      <c r="C38" s="9">
        <v>43647</v>
      </c>
      <c r="D38" s="9" t="s">
        <v>26</v>
      </c>
      <c r="E38" s="9" t="s">
        <v>14</v>
      </c>
      <c r="F38" s="7">
        <v>2160</v>
      </c>
      <c r="G38" s="7"/>
      <c r="H38" s="8">
        <v>770.00000000000011</v>
      </c>
      <c r="I38" s="7"/>
      <c r="J38" s="7"/>
      <c r="K38" s="7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4">
      <c r="A39" s="5" t="s">
        <v>22</v>
      </c>
      <c r="B39" s="5" t="s">
        <v>17</v>
      </c>
      <c r="C39" s="9">
        <v>43647</v>
      </c>
      <c r="D39" s="9" t="s">
        <v>26</v>
      </c>
      <c r="E39" s="9" t="s">
        <v>14</v>
      </c>
      <c r="F39" s="7">
        <v>7360</v>
      </c>
      <c r="G39" s="7"/>
      <c r="H39" s="8">
        <v>629.20000000000005</v>
      </c>
      <c r="I39" s="7"/>
      <c r="J39" s="7"/>
      <c r="K39" s="7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4">
      <c r="A40" s="5" t="s">
        <v>23</v>
      </c>
      <c r="B40" s="5" t="s">
        <v>24</v>
      </c>
      <c r="C40" s="9">
        <v>43647</v>
      </c>
      <c r="D40" s="9" t="s">
        <v>26</v>
      </c>
      <c r="E40" s="9" t="s">
        <v>14</v>
      </c>
      <c r="F40" s="7">
        <v>6660</v>
      </c>
      <c r="G40" s="7"/>
      <c r="H40" s="8">
        <v>357.50000000000006</v>
      </c>
      <c r="I40" s="7"/>
      <c r="J40" s="7"/>
      <c r="K40" s="7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4">
      <c r="A41" s="5" t="s">
        <v>25</v>
      </c>
      <c r="B41" s="5" t="s">
        <v>24</v>
      </c>
      <c r="C41" s="9">
        <v>43647</v>
      </c>
      <c r="D41" s="9" t="s">
        <v>26</v>
      </c>
      <c r="E41" s="9" t="s">
        <v>14</v>
      </c>
      <c r="F41" s="7">
        <v>5080</v>
      </c>
      <c r="G41" s="7"/>
      <c r="H41" s="8">
        <v>465.3</v>
      </c>
      <c r="I41" s="7"/>
      <c r="J41" s="7"/>
      <c r="K41" s="7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4">
      <c r="A42" s="5" t="s">
        <v>11</v>
      </c>
      <c r="B42" s="5" t="s">
        <v>12</v>
      </c>
      <c r="C42" s="9">
        <v>43678</v>
      </c>
      <c r="D42" s="9" t="s">
        <v>26</v>
      </c>
      <c r="E42" s="9" t="s">
        <v>14</v>
      </c>
      <c r="F42" s="7">
        <v>3790</v>
      </c>
      <c r="G42" s="7"/>
      <c r="H42" s="8">
        <v>440.00000000000006</v>
      </c>
      <c r="I42" s="7"/>
      <c r="J42" s="7"/>
      <c r="K42" s="7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4">
      <c r="A43" s="5" t="s">
        <v>15</v>
      </c>
      <c r="B43" s="5" t="s">
        <v>12</v>
      </c>
      <c r="C43" s="9">
        <v>43678</v>
      </c>
      <c r="D43" s="9" t="s">
        <v>26</v>
      </c>
      <c r="E43" s="9" t="s">
        <v>14</v>
      </c>
      <c r="F43" s="7">
        <v>3340</v>
      </c>
      <c r="G43" s="7"/>
      <c r="H43" s="8">
        <v>385.00000000000006</v>
      </c>
      <c r="I43" s="7"/>
      <c r="J43" s="7"/>
      <c r="K43" s="7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4">
      <c r="A44" s="5" t="s">
        <v>16</v>
      </c>
      <c r="B44" s="5" t="s">
        <v>17</v>
      </c>
      <c r="C44" s="9">
        <v>43678</v>
      </c>
      <c r="D44" s="9" t="s">
        <v>26</v>
      </c>
      <c r="E44" s="9" t="s">
        <v>14</v>
      </c>
      <c r="F44" s="7">
        <v>550</v>
      </c>
      <c r="G44" s="7"/>
      <c r="H44" s="8">
        <v>566.5</v>
      </c>
      <c r="I44" s="7"/>
      <c r="J44" s="7"/>
      <c r="K44" s="7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4">
      <c r="A45" s="5" t="s">
        <v>18</v>
      </c>
      <c r="B45" s="5" t="s">
        <v>17</v>
      </c>
      <c r="C45" s="9">
        <v>43678</v>
      </c>
      <c r="D45" s="9" t="s">
        <v>26</v>
      </c>
      <c r="E45" s="9" t="s">
        <v>14</v>
      </c>
      <c r="F45" s="7">
        <v>1640</v>
      </c>
      <c r="G45" s="7"/>
      <c r="H45" s="8">
        <v>471.90000000000003</v>
      </c>
      <c r="I45" s="7"/>
      <c r="J45" s="7"/>
      <c r="K45" s="7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4">
      <c r="A46" s="5" t="s">
        <v>19</v>
      </c>
      <c r="B46" s="5" t="s">
        <v>17</v>
      </c>
      <c r="C46" s="9">
        <v>43678</v>
      </c>
      <c r="D46" s="9" t="s">
        <v>26</v>
      </c>
      <c r="E46" s="9" t="s">
        <v>14</v>
      </c>
      <c r="F46" s="7">
        <v>3510</v>
      </c>
      <c r="G46" s="7"/>
      <c r="H46" s="8">
        <v>341</v>
      </c>
      <c r="I46" s="7"/>
      <c r="J46" s="7"/>
      <c r="K46" s="7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4">
      <c r="A47" s="5" t="s">
        <v>20</v>
      </c>
      <c r="B47" s="5" t="s">
        <v>17</v>
      </c>
      <c r="C47" s="9">
        <v>43678</v>
      </c>
      <c r="D47" s="9" t="s">
        <v>26</v>
      </c>
      <c r="E47" s="9" t="s">
        <v>14</v>
      </c>
      <c r="F47" s="7">
        <v>6440</v>
      </c>
      <c r="G47" s="7"/>
      <c r="H47" s="8">
        <v>198.00000000000003</v>
      </c>
      <c r="I47" s="7"/>
      <c r="J47" s="7"/>
      <c r="K47" s="7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4">
      <c r="A48" s="5" t="s">
        <v>21</v>
      </c>
      <c r="B48" s="5" t="s">
        <v>17</v>
      </c>
      <c r="C48" s="9">
        <v>43678</v>
      </c>
      <c r="D48" s="9" t="s">
        <v>26</v>
      </c>
      <c r="E48" s="9" t="s">
        <v>14</v>
      </c>
      <c r="F48" s="7">
        <v>2280</v>
      </c>
      <c r="G48" s="7"/>
      <c r="H48" s="8">
        <v>770.00000000000011</v>
      </c>
      <c r="I48" s="7"/>
      <c r="J48" s="7"/>
      <c r="K48" s="7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4">
      <c r="A49" s="5" t="s">
        <v>22</v>
      </c>
      <c r="B49" s="5" t="s">
        <v>17</v>
      </c>
      <c r="C49" s="9">
        <v>43678</v>
      </c>
      <c r="D49" s="9" t="s">
        <v>26</v>
      </c>
      <c r="E49" s="9" t="s">
        <v>14</v>
      </c>
      <c r="F49" s="7">
        <v>7780</v>
      </c>
      <c r="G49" s="7"/>
      <c r="H49" s="8">
        <v>629.20000000000005</v>
      </c>
      <c r="I49" s="7"/>
      <c r="J49" s="7"/>
      <c r="K49" s="7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4">
      <c r="A50" s="5" t="s">
        <v>23</v>
      </c>
      <c r="B50" s="5" t="s">
        <v>24</v>
      </c>
      <c r="C50" s="9">
        <v>43678</v>
      </c>
      <c r="D50" s="9" t="s">
        <v>26</v>
      </c>
      <c r="E50" s="9" t="s">
        <v>14</v>
      </c>
      <c r="F50" s="7">
        <v>3870</v>
      </c>
      <c r="G50" s="7"/>
      <c r="H50" s="8">
        <v>357.50000000000006</v>
      </c>
      <c r="I50" s="7"/>
      <c r="J50" s="7"/>
      <c r="K50" s="7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4">
      <c r="A51" s="5" t="s">
        <v>25</v>
      </c>
      <c r="B51" s="5" t="s">
        <v>24</v>
      </c>
      <c r="C51" s="9">
        <v>43678</v>
      </c>
      <c r="D51" s="9" t="s">
        <v>26</v>
      </c>
      <c r="E51" s="9" t="s">
        <v>14</v>
      </c>
      <c r="F51" s="7">
        <v>5930</v>
      </c>
      <c r="G51" s="7"/>
      <c r="H51" s="8">
        <v>465.3</v>
      </c>
      <c r="I51" s="7"/>
      <c r="J51" s="7"/>
      <c r="K51" s="7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4">
      <c r="A52" s="5" t="s">
        <v>11</v>
      </c>
      <c r="B52" s="5" t="s">
        <v>12</v>
      </c>
      <c r="C52" s="9">
        <v>43709</v>
      </c>
      <c r="D52" s="9" t="s">
        <v>26</v>
      </c>
      <c r="E52" s="9" t="s">
        <v>14</v>
      </c>
      <c r="F52" s="7">
        <v>8100</v>
      </c>
      <c r="G52" s="7"/>
      <c r="H52" s="8">
        <v>440.00000000000006</v>
      </c>
      <c r="I52" s="7"/>
      <c r="J52" s="7"/>
      <c r="K52" s="7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4">
      <c r="A53" s="5" t="s">
        <v>15</v>
      </c>
      <c r="B53" s="5" t="s">
        <v>12</v>
      </c>
      <c r="C53" s="9">
        <v>43709</v>
      </c>
      <c r="D53" s="9" t="s">
        <v>26</v>
      </c>
      <c r="E53" s="9" t="s">
        <v>14</v>
      </c>
      <c r="F53" s="7">
        <v>500</v>
      </c>
      <c r="G53" s="7"/>
      <c r="H53" s="8">
        <v>385.00000000000006</v>
      </c>
      <c r="I53" s="7"/>
      <c r="J53" s="7"/>
      <c r="K53" s="7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4">
      <c r="A54" s="5" t="s">
        <v>16</v>
      </c>
      <c r="B54" s="5" t="s">
        <v>17</v>
      </c>
      <c r="C54" s="9">
        <v>43709</v>
      </c>
      <c r="D54" s="9" t="s">
        <v>26</v>
      </c>
      <c r="E54" s="9" t="s">
        <v>14</v>
      </c>
      <c r="F54" s="7">
        <v>7650</v>
      </c>
      <c r="G54" s="7"/>
      <c r="H54" s="8">
        <v>566.5</v>
      </c>
      <c r="I54" s="7"/>
      <c r="J54" s="7"/>
      <c r="K54" s="7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4">
      <c r="A55" s="5" t="s">
        <v>18</v>
      </c>
      <c r="B55" s="5" t="s">
        <v>17</v>
      </c>
      <c r="C55" s="9">
        <v>43709</v>
      </c>
      <c r="D55" s="9" t="s">
        <v>26</v>
      </c>
      <c r="E55" s="9" t="s">
        <v>14</v>
      </c>
      <c r="F55" s="7">
        <v>4150</v>
      </c>
      <c r="G55" s="7"/>
      <c r="H55" s="8">
        <v>471.90000000000003</v>
      </c>
      <c r="I55" s="7"/>
      <c r="J55" s="7"/>
      <c r="K55" s="7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4">
      <c r="A56" s="5" t="s">
        <v>19</v>
      </c>
      <c r="B56" s="5" t="s">
        <v>17</v>
      </c>
      <c r="C56" s="9">
        <v>43709</v>
      </c>
      <c r="D56" s="9" t="s">
        <v>26</v>
      </c>
      <c r="E56" s="9" t="s">
        <v>14</v>
      </c>
      <c r="F56" s="7">
        <v>3270</v>
      </c>
      <c r="G56" s="7"/>
      <c r="H56" s="8">
        <v>341</v>
      </c>
      <c r="I56" s="7"/>
      <c r="J56" s="7"/>
      <c r="K56" s="7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4">
      <c r="A57" s="5" t="s">
        <v>20</v>
      </c>
      <c r="B57" s="5" t="s">
        <v>17</v>
      </c>
      <c r="C57" s="9">
        <v>43709</v>
      </c>
      <c r="D57" s="9" t="s">
        <v>26</v>
      </c>
      <c r="E57" s="9" t="s">
        <v>14</v>
      </c>
      <c r="F57" s="7">
        <v>1570</v>
      </c>
      <c r="G57" s="7"/>
      <c r="H57" s="8">
        <v>198.00000000000003</v>
      </c>
      <c r="I57" s="7"/>
      <c r="J57" s="7"/>
      <c r="K57" s="7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4">
      <c r="A58" s="5" t="s">
        <v>21</v>
      </c>
      <c r="B58" s="5" t="s">
        <v>17</v>
      </c>
      <c r="C58" s="9">
        <v>43709</v>
      </c>
      <c r="D58" s="9" t="s">
        <v>26</v>
      </c>
      <c r="E58" s="9" t="s">
        <v>14</v>
      </c>
      <c r="F58" s="7">
        <v>1230</v>
      </c>
      <c r="G58" s="7"/>
      <c r="H58" s="8">
        <v>770.00000000000011</v>
      </c>
      <c r="I58" s="7"/>
      <c r="J58" s="7"/>
      <c r="K58" s="7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4">
      <c r="A59" s="5" t="s">
        <v>22</v>
      </c>
      <c r="B59" s="5" t="s">
        <v>17</v>
      </c>
      <c r="C59" s="9">
        <v>43709</v>
      </c>
      <c r="D59" s="9" t="s">
        <v>26</v>
      </c>
      <c r="E59" s="9" t="s">
        <v>14</v>
      </c>
      <c r="F59" s="7">
        <v>3710</v>
      </c>
      <c r="G59" s="7"/>
      <c r="H59" s="8">
        <v>629.20000000000005</v>
      </c>
      <c r="I59" s="7"/>
      <c r="J59" s="7"/>
      <c r="K59" s="7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4">
      <c r="A60" s="5" t="s">
        <v>23</v>
      </c>
      <c r="B60" s="5" t="s">
        <v>24</v>
      </c>
      <c r="C60" s="9">
        <v>43709</v>
      </c>
      <c r="D60" s="9" t="s">
        <v>26</v>
      </c>
      <c r="E60" s="9" t="s">
        <v>14</v>
      </c>
      <c r="F60" s="7">
        <v>4770</v>
      </c>
      <c r="G60" s="7"/>
      <c r="H60" s="8">
        <v>357.50000000000006</v>
      </c>
      <c r="I60" s="7"/>
      <c r="J60" s="7"/>
      <c r="K60" s="7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4">
      <c r="A61" s="5" t="s">
        <v>25</v>
      </c>
      <c r="B61" s="5" t="s">
        <v>24</v>
      </c>
      <c r="C61" s="9">
        <v>43709</v>
      </c>
      <c r="D61" s="9" t="s">
        <v>26</v>
      </c>
      <c r="E61" s="9" t="s">
        <v>14</v>
      </c>
      <c r="F61" s="7">
        <v>6780</v>
      </c>
      <c r="G61" s="7"/>
      <c r="H61" s="8">
        <v>465.3</v>
      </c>
      <c r="I61" s="7"/>
      <c r="J61" s="7"/>
      <c r="K61" s="7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4">
      <c r="A62" s="5" t="s">
        <v>11</v>
      </c>
      <c r="B62" s="5" t="s">
        <v>12</v>
      </c>
      <c r="C62" s="9">
        <v>43739</v>
      </c>
      <c r="D62" s="9" t="s">
        <v>27</v>
      </c>
      <c r="E62" s="9" t="s">
        <v>14</v>
      </c>
      <c r="F62" s="7">
        <v>3360</v>
      </c>
      <c r="G62" s="7"/>
      <c r="H62" s="8">
        <v>440.00000000000006</v>
      </c>
      <c r="I62" s="7"/>
      <c r="J62" s="7"/>
      <c r="K62" s="7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4">
      <c r="A63" s="5" t="s">
        <v>15</v>
      </c>
      <c r="B63" s="5" t="s">
        <v>12</v>
      </c>
      <c r="C63" s="9">
        <v>43739</v>
      </c>
      <c r="D63" s="9" t="s">
        <v>27</v>
      </c>
      <c r="E63" s="9" t="s">
        <v>14</v>
      </c>
      <c r="F63" s="7">
        <v>1330</v>
      </c>
      <c r="G63" s="7"/>
      <c r="H63" s="8">
        <v>385.00000000000006</v>
      </c>
      <c r="I63" s="7"/>
      <c r="J63" s="7"/>
      <c r="K63" s="7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4">
      <c r="A64" s="5" t="s">
        <v>16</v>
      </c>
      <c r="B64" s="5" t="s">
        <v>17</v>
      </c>
      <c r="C64" s="9">
        <v>43739</v>
      </c>
      <c r="D64" s="9" t="s">
        <v>27</v>
      </c>
      <c r="E64" s="9" t="s">
        <v>14</v>
      </c>
      <c r="F64" s="7">
        <v>1340</v>
      </c>
      <c r="G64" s="7"/>
      <c r="H64" s="8">
        <v>566.5</v>
      </c>
      <c r="I64" s="7"/>
      <c r="J64" s="7"/>
      <c r="K64" s="7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4">
      <c r="A65" s="5" t="s">
        <v>18</v>
      </c>
      <c r="B65" s="5" t="s">
        <v>17</v>
      </c>
      <c r="C65" s="9">
        <v>43739</v>
      </c>
      <c r="D65" s="9" t="s">
        <v>27</v>
      </c>
      <c r="E65" s="9" t="s">
        <v>14</v>
      </c>
      <c r="F65" s="7">
        <v>6610</v>
      </c>
      <c r="G65" s="7"/>
      <c r="H65" s="8">
        <v>471.90000000000003</v>
      </c>
      <c r="I65" s="7"/>
      <c r="J65" s="7"/>
      <c r="K65" s="7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4">
      <c r="A66" s="5" t="s">
        <v>19</v>
      </c>
      <c r="B66" s="5" t="s">
        <v>17</v>
      </c>
      <c r="C66" s="9">
        <v>43739</v>
      </c>
      <c r="D66" s="9" t="s">
        <v>27</v>
      </c>
      <c r="E66" s="9" t="s">
        <v>14</v>
      </c>
      <c r="F66" s="7">
        <v>2440</v>
      </c>
      <c r="G66" s="7"/>
      <c r="H66" s="8">
        <v>341</v>
      </c>
      <c r="I66" s="7"/>
      <c r="J66" s="7"/>
      <c r="K66" s="7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4">
      <c r="A67" s="5" t="s">
        <v>20</v>
      </c>
      <c r="B67" s="5" t="s">
        <v>17</v>
      </c>
      <c r="C67" s="9">
        <v>43739</v>
      </c>
      <c r="D67" s="9" t="s">
        <v>27</v>
      </c>
      <c r="E67" s="9" t="s">
        <v>14</v>
      </c>
      <c r="F67" s="7">
        <v>9800</v>
      </c>
      <c r="G67" s="7"/>
      <c r="H67" s="8">
        <v>198.00000000000003</v>
      </c>
      <c r="I67" s="7"/>
      <c r="J67" s="7"/>
      <c r="K67" s="7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4">
      <c r="A68" s="5" t="s">
        <v>21</v>
      </c>
      <c r="B68" s="5" t="s">
        <v>17</v>
      </c>
      <c r="C68" s="9">
        <v>43739</v>
      </c>
      <c r="D68" s="9" t="s">
        <v>27</v>
      </c>
      <c r="E68" s="9" t="s">
        <v>14</v>
      </c>
      <c r="F68" s="7">
        <v>520</v>
      </c>
      <c r="G68" s="7"/>
      <c r="H68" s="8">
        <v>770.00000000000011</v>
      </c>
      <c r="I68" s="7"/>
      <c r="J68" s="7"/>
      <c r="K68" s="7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4">
      <c r="A69" s="5" t="s">
        <v>22</v>
      </c>
      <c r="B69" s="5" t="s">
        <v>17</v>
      </c>
      <c r="C69" s="9">
        <v>43739</v>
      </c>
      <c r="D69" s="9" t="s">
        <v>27</v>
      </c>
      <c r="E69" s="9" t="s">
        <v>14</v>
      </c>
      <c r="F69" s="7">
        <v>4740</v>
      </c>
      <c r="G69" s="7"/>
      <c r="H69" s="8">
        <v>629.20000000000005</v>
      </c>
      <c r="I69" s="7"/>
      <c r="J69" s="7"/>
      <c r="K69" s="7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4">
      <c r="A70" s="5" t="s">
        <v>23</v>
      </c>
      <c r="B70" s="5" t="s">
        <v>24</v>
      </c>
      <c r="C70" s="9">
        <v>43739</v>
      </c>
      <c r="D70" s="9" t="s">
        <v>27</v>
      </c>
      <c r="E70" s="9" t="s">
        <v>14</v>
      </c>
      <c r="F70" s="7">
        <v>3450</v>
      </c>
      <c r="G70" s="7"/>
      <c r="H70" s="8">
        <v>357.50000000000006</v>
      </c>
      <c r="I70" s="7"/>
      <c r="J70" s="7"/>
      <c r="K70" s="7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4">
      <c r="A71" s="5" t="s">
        <v>25</v>
      </c>
      <c r="B71" s="5" t="s">
        <v>24</v>
      </c>
      <c r="C71" s="9">
        <v>43739</v>
      </c>
      <c r="D71" s="9" t="s">
        <v>27</v>
      </c>
      <c r="E71" s="9" t="s">
        <v>14</v>
      </c>
      <c r="F71" s="7">
        <v>9030</v>
      </c>
      <c r="G71" s="7"/>
      <c r="H71" s="8">
        <v>465.3</v>
      </c>
      <c r="I71" s="7"/>
      <c r="J71" s="7"/>
      <c r="K71" s="7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4">
      <c r="A72" s="5" t="s">
        <v>11</v>
      </c>
      <c r="B72" s="5" t="s">
        <v>12</v>
      </c>
      <c r="C72" s="9">
        <v>43770</v>
      </c>
      <c r="D72" s="9" t="s">
        <v>27</v>
      </c>
      <c r="E72" s="9" t="s">
        <v>14</v>
      </c>
      <c r="F72" s="7">
        <v>9890</v>
      </c>
      <c r="G72" s="7"/>
      <c r="H72" s="8">
        <v>440.00000000000006</v>
      </c>
      <c r="I72" s="7"/>
      <c r="J72" s="7"/>
      <c r="K72" s="7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4">
      <c r="A73" s="5" t="s">
        <v>15</v>
      </c>
      <c r="B73" s="5" t="s">
        <v>12</v>
      </c>
      <c r="C73" s="9">
        <v>43770</v>
      </c>
      <c r="D73" s="9" t="s">
        <v>27</v>
      </c>
      <c r="E73" s="9" t="s">
        <v>14</v>
      </c>
      <c r="F73" s="7">
        <v>7640</v>
      </c>
      <c r="G73" s="7"/>
      <c r="H73" s="8">
        <v>385.00000000000006</v>
      </c>
      <c r="I73" s="7"/>
      <c r="J73" s="7"/>
      <c r="K73" s="7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4">
      <c r="A74" s="5" t="s">
        <v>16</v>
      </c>
      <c r="B74" s="5" t="s">
        <v>17</v>
      </c>
      <c r="C74" s="9">
        <v>43770</v>
      </c>
      <c r="D74" s="9" t="s">
        <v>27</v>
      </c>
      <c r="E74" s="9" t="s">
        <v>14</v>
      </c>
      <c r="F74" s="7">
        <v>9680</v>
      </c>
      <c r="G74" s="7"/>
      <c r="H74" s="8">
        <v>566.5</v>
      </c>
      <c r="I74" s="7"/>
      <c r="J74" s="7"/>
      <c r="K74" s="7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4">
      <c r="A75" s="5" t="s">
        <v>18</v>
      </c>
      <c r="B75" s="5" t="s">
        <v>17</v>
      </c>
      <c r="C75" s="9">
        <v>43770</v>
      </c>
      <c r="D75" s="9" t="s">
        <v>27</v>
      </c>
      <c r="E75" s="9" t="s">
        <v>14</v>
      </c>
      <c r="F75" s="7">
        <v>7210</v>
      </c>
      <c r="G75" s="7"/>
      <c r="H75" s="8">
        <v>471.90000000000003</v>
      </c>
      <c r="I75" s="7"/>
      <c r="J75" s="7"/>
      <c r="K75" s="7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4">
      <c r="A76" s="5" t="s">
        <v>19</v>
      </c>
      <c r="B76" s="5" t="s">
        <v>17</v>
      </c>
      <c r="C76" s="9">
        <v>43770</v>
      </c>
      <c r="D76" s="9" t="s">
        <v>27</v>
      </c>
      <c r="E76" s="9" t="s">
        <v>14</v>
      </c>
      <c r="F76" s="7">
        <v>4460</v>
      </c>
      <c r="G76" s="7"/>
      <c r="H76" s="8">
        <v>341</v>
      </c>
      <c r="I76" s="7"/>
      <c r="J76" s="7"/>
      <c r="K76" s="7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4">
      <c r="A77" s="5" t="s">
        <v>20</v>
      </c>
      <c r="B77" s="5" t="s">
        <v>17</v>
      </c>
      <c r="C77" s="9">
        <v>43770</v>
      </c>
      <c r="D77" s="9" t="s">
        <v>27</v>
      </c>
      <c r="E77" s="9" t="s">
        <v>14</v>
      </c>
      <c r="F77" s="7">
        <v>6190</v>
      </c>
      <c r="G77" s="7"/>
      <c r="H77" s="8">
        <v>198.00000000000003</v>
      </c>
      <c r="I77" s="7"/>
      <c r="J77" s="7"/>
      <c r="K77" s="7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4">
      <c r="A78" s="5" t="s">
        <v>21</v>
      </c>
      <c r="B78" s="5" t="s">
        <v>17</v>
      </c>
      <c r="C78" s="9">
        <v>43770</v>
      </c>
      <c r="D78" s="9" t="s">
        <v>27</v>
      </c>
      <c r="E78" s="9" t="s">
        <v>14</v>
      </c>
      <c r="F78" s="7">
        <v>4090</v>
      </c>
      <c r="G78" s="7"/>
      <c r="H78" s="8">
        <v>770.00000000000011</v>
      </c>
      <c r="I78" s="7"/>
      <c r="J78" s="7"/>
      <c r="K78" s="7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4">
      <c r="A79" s="5" t="s">
        <v>22</v>
      </c>
      <c r="B79" s="5" t="s">
        <v>17</v>
      </c>
      <c r="C79" s="9">
        <v>43770</v>
      </c>
      <c r="D79" s="9" t="s">
        <v>27</v>
      </c>
      <c r="E79" s="9" t="s">
        <v>14</v>
      </c>
      <c r="F79" s="7">
        <v>620</v>
      </c>
      <c r="G79" s="7"/>
      <c r="H79" s="8">
        <v>629.20000000000005</v>
      </c>
      <c r="I79" s="7"/>
      <c r="J79" s="7"/>
      <c r="K79" s="7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4">
      <c r="A80" s="5" t="s">
        <v>23</v>
      </c>
      <c r="B80" s="5" t="s">
        <v>24</v>
      </c>
      <c r="C80" s="9">
        <v>43770</v>
      </c>
      <c r="D80" s="9" t="s">
        <v>27</v>
      </c>
      <c r="E80" s="9" t="s">
        <v>14</v>
      </c>
      <c r="F80" s="7">
        <v>7010</v>
      </c>
      <c r="G80" s="7"/>
      <c r="H80" s="8">
        <v>357.50000000000006</v>
      </c>
      <c r="I80" s="7"/>
      <c r="J80" s="7"/>
      <c r="K80" s="7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4">
      <c r="A81" s="5" t="s">
        <v>25</v>
      </c>
      <c r="B81" s="5" t="s">
        <v>24</v>
      </c>
      <c r="C81" s="9">
        <v>43770</v>
      </c>
      <c r="D81" s="9" t="s">
        <v>27</v>
      </c>
      <c r="E81" s="9" t="s">
        <v>14</v>
      </c>
      <c r="F81" s="7">
        <v>8670</v>
      </c>
      <c r="G81" s="7"/>
      <c r="H81" s="8">
        <v>465.3</v>
      </c>
      <c r="I81" s="7"/>
      <c r="J81" s="7"/>
      <c r="K81" s="7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4">
      <c r="A82" s="5" t="s">
        <v>11</v>
      </c>
      <c r="B82" s="5" t="s">
        <v>12</v>
      </c>
      <c r="C82" s="9">
        <v>43800</v>
      </c>
      <c r="D82" s="9" t="s">
        <v>27</v>
      </c>
      <c r="E82" s="9" t="s">
        <v>14</v>
      </c>
      <c r="F82" s="7">
        <v>9200</v>
      </c>
      <c r="G82" s="7"/>
      <c r="H82" s="8">
        <v>440.00000000000006</v>
      </c>
      <c r="I82" s="7"/>
      <c r="J82" s="7"/>
      <c r="K82" s="7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4">
      <c r="A83" s="5" t="s">
        <v>15</v>
      </c>
      <c r="B83" s="5" t="s">
        <v>12</v>
      </c>
      <c r="C83" s="9">
        <v>43800</v>
      </c>
      <c r="D83" s="9" t="s">
        <v>27</v>
      </c>
      <c r="E83" s="9" t="s">
        <v>14</v>
      </c>
      <c r="F83" s="7">
        <v>1180</v>
      </c>
      <c r="G83" s="7"/>
      <c r="H83" s="8">
        <v>385.00000000000006</v>
      </c>
      <c r="I83" s="7"/>
      <c r="J83" s="7"/>
      <c r="K83" s="7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4">
      <c r="A84" s="5" t="s">
        <v>16</v>
      </c>
      <c r="B84" s="5" t="s">
        <v>17</v>
      </c>
      <c r="C84" s="9">
        <v>43800</v>
      </c>
      <c r="D84" s="9" t="s">
        <v>27</v>
      </c>
      <c r="E84" s="9" t="s">
        <v>14</v>
      </c>
      <c r="F84" s="7">
        <v>1010</v>
      </c>
      <c r="G84" s="7"/>
      <c r="H84" s="8">
        <v>566.5</v>
      </c>
      <c r="I84" s="7"/>
      <c r="J84" s="7"/>
      <c r="K84" s="7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4">
      <c r="A85" s="5" t="s">
        <v>18</v>
      </c>
      <c r="B85" s="5" t="s">
        <v>17</v>
      </c>
      <c r="C85" s="9">
        <v>43800</v>
      </c>
      <c r="D85" s="9" t="s">
        <v>27</v>
      </c>
      <c r="E85" s="9" t="s">
        <v>14</v>
      </c>
      <c r="F85" s="7">
        <v>2660</v>
      </c>
      <c r="G85" s="7"/>
      <c r="H85" s="8">
        <v>471.90000000000003</v>
      </c>
      <c r="I85" s="7"/>
      <c r="J85" s="7"/>
      <c r="K85" s="7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4">
      <c r="A86" s="5" t="s">
        <v>19</v>
      </c>
      <c r="B86" s="5" t="s">
        <v>17</v>
      </c>
      <c r="C86" s="9">
        <v>43800</v>
      </c>
      <c r="D86" s="9" t="s">
        <v>27</v>
      </c>
      <c r="E86" s="9" t="s">
        <v>14</v>
      </c>
      <c r="F86" s="7">
        <v>4230</v>
      </c>
      <c r="G86" s="7"/>
      <c r="H86" s="8">
        <v>341</v>
      </c>
      <c r="I86" s="7"/>
      <c r="J86" s="7"/>
      <c r="K86" s="7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4">
      <c r="A87" s="5" t="s">
        <v>20</v>
      </c>
      <c r="B87" s="5" t="s">
        <v>17</v>
      </c>
      <c r="C87" s="9">
        <v>43800</v>
      </c>
      <c r="D87" s="9" t="s">
        <v>27</v>
      </c>
      <c r="E87" s="9" t="s">
        <v>14</v>
      </c>
      <c r="F87" s="7">
        <v>8360</v>
      </c>
      <c r="G87" s="7"/>
      <c r="H87" s="8">
        <v>198.00000000000003</v>
      </c>
      <c r="I87" s="7"/>
      <c r="J87" s="7"/>
      <c r="K87" s="7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4">
      <c r="A88" s="5" t="s">
        <v>21</v>
      </c>
      <c r="B88" s="5" t="s">
        <v>17</v>
      </c>
      <c r="C88" s="9">
        <v>43800</v>
      </c>
      <c r="D88" s="9" t="s">
        <v>27</v>
      </c>
      <c r="E88" s="9" t="s">
        <v>14</v>
      </c>
      <c r="F88" s="7">
        <v>8110</v>
      </c>
      <c r="G88" s="7"/>
      <c r="H88" s="8">
        <v>770.00000000000011</v>
      </c>
      <c r="I88" s="7"/>
      <c r="J88" s="7"/>
      <c r="K88" s="7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4">
      <c r="A89" s="5" t="s">
        <v>22</v>
      </c>
      <c r="B89" s="5" t="s">
        <v>17</v>
      </c>
      <c r="C89" s="9">
        <v>43800</v>
      </c>
      <c r="D89" s="9" t="s">
        <v>27</v>
      </c>
      <c r="E89" s="9" t="s">
        <v>14</v>
      </c>
      <c r="F89" s="7">
        <v>920</v>
      </c>
      <c r="G89" s="7"/>
      <c r="H89" s="8">
        <v>629.20000000000005</v>
      </c>
      <c r="I89" s="7"/>
      <c r="J89" s="7"/>
      <c r="K89" s="7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4">
      <c r="A90" s="5" t="s">
        <v>23</v>
      </c>
      <c r="B90" s="5" t="s">
        <v>24</v>
      </c>
      <c r="C90" s="9">
        <v>43800</v>
      </c>
      <c r="D90" s="9" t="s">
        <v>27</v>
      </c>
      <c r="E90" s="9" t="s">
        <v>14</v>
      </c>
      <c r="F90" s="7">
        <v>6930</v>
      </c>
      <c r="G90" s="7"/>
      <c r="H90" s="8">
        <v>357.50000000000006</v>
      </c>
      <c r="I90" s="7"/>
      <c r="J90" s="7"/>
      <c r="K90" s="7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4">
      <c r="A91" s="5" t="s">
        <v>25</v>
      </c>
      <c r="B91" s="5" t="s">
        <v>24</v>
      </c>
      <c r="C91" s="9">
        <v>43800</v>
      </c>
      <c r="D91" s="9" t="s">
        <v>27</v>
      </c>
      <c r="E91" s="9" t="s">
        <v>14</v>
      </c>
      <c r="F91" s="7">
        <v>9640</v>
      </c>
      <c r="G91" s="7"/>
      <c r="H91" s="8">
        <v>465.3</v>
      </c>
      <c r="I91" s="7"/>
      <c r="J91" s="7"/>
      <c r="K91" s="7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4">
      <c r="A92" s="5" t="s">
        <v>11</v>
      </c>
      <c r="B92" s="5" t="s">
        <v>12</v>
      </c>
      <c r="C92" s="9">
        <v>43831</v>
      </c>
      <c r="D92" s="9" t="s">
        <v>28</v>
      </c>
      <c r="E92" s="9" t="s">
        <v>14</v>
      </c>
      <c r="F92" s="7">
        <v>1630</v>
      </c>
      <c r="G92" s="7"/>
      <c r="H92" s="8">
        <v>440.00000000000006</v>
      </c>
      <c r="I92" s="7"/>
      <c r="J92" s="7"/>
      <c r="K92" s="7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4">
      <c r="A93" s="5" t="s">
        <v>15</v>
      </c>
      <c r="B93" s="5" t="s">
        <v>12</v>
      </c>
      <c r="C93" s="9">
        <v>43831</v>
      </c>
      <c r="D93" s="9" t="s">
        <v>28</v>
      </c>
      <c r="E93" s="9" t="s">
        <v>14</v>
      </c>
      <c r="F93" s="7">
        <v>4010</v>
      </c>
      <c r="G93" s="7"/>
      <c r="H93" s="8">
        <v>385.00000000000006</v>
      </c>
      <c r="I93" s="7"/>
      <c r="J93" s="7"/>
      <c r="K93" s="7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4">
      <c r="A94" s="5" t="s">
        <v>16</v>
      </c>
      <c r="B94" s="5" t="s">
        <v>17</v>
      </c>
      <c r="C94" s="9">
        <v>43831</v>
      </c>
      <c r="D94" s="9" t="s">
        <v>28</v>
      </c>
      <c r="E94" s="9" t="s">
        <v>14</v>
      </c>
      <c r="F94" s="7">
        <v>6530</v>
      </c>
      <c r="G94" s="7"/>
      <c r="H94" s="8">
        <v>566.5</v>
      </c>
      <c r="I94" s="7"/>
      <c r="J94" s="7"/>
      <c r="K94" s="7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4">
      <c r="A95" s="5" t="s">
        <v>18</v>
      </c>
      <c r="B95" s="5" t="s">
        <v>17</v>
      </c>
      <c r="C95" s="9">
        <v>43831</v>
      </c>
      <c r="D95" s="9" t="s">
        <v>28</v>
      </c>
      <c r="E95" s="9" t="s">
        <v>14</v>
      </c>
      <c r="F95" s="7">
        <v>8930</v>
      </c>
      <c r="G95" s="7"/>
      <c r="H95" s="8">
        <v>471.90000000000003</v>
      </c>
      <c r="I95" s="7"/>
      <c r="J95" s="7"/>
      <c r="K95" s="7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4">
      <c r="A96" s="5" t="s">
        <v>19</v>
      </c>
      <c r="B96" s="5" t="s">
        <v>17</v>
      </c>
      <c r="C96" s="9">
        <v>43831</v>
      </c>
      <c r="D96" s="9" t="s">
        <v>28</v>
      </c>
      <c r="E96" s="9" t="s">
        <v>14</v>
      </c>
      <c r="F96" s="7">
        <v>930</v>
      </c>
      <c r="G96" s="7"/>
      <c r="H96" s="8">
        <v>341</v>
      </c>
      <c r="I96" s="7"/>
      <c r="J96" s="7"/>
      <c r="K96" s="7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4">
      <c r="A97" s="5" t="s">
        <v>20</v>
      </c>
      <c r="B97" s="5" t="s">
        <v>17</v>
      </c>
      <c r="C97" s="9">
        <v>43831</v>
      </c>
      <c r="D97" s="9" t="s">
        <v>28</v>
      </c>
      <c r="E97" s="9" t="s">
        <v>14</v>
      </c>
      <c r="F97" s="7">
        <v>2850</v>
      </c>
      <c r="G97" s="7"/>
      <c r="H97" s="8">
        <v>198.00000000000003</v>
      </c>
      <c r="I97" s="7"/>
      <c r="J97" s="7"/>
      <c r="K97" s="7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4">
      <c r="A98" s="5" t="s">
        <v>21</v>
      </c>
      <c r="B98" s="5" t="s">
        <v>17</v>
      </c>
      <c r="C98" s="9">
        <v>43831</v>
      </c>
      <c r="D98" s="9" t="s">
        <v>28</v>
      </c>
      <c r="E98" s="9" t="s">
        <v>14</v>
      </c>
      <c r="F98" s="7">
        <v>8650</v>
      </c>
      <c r="G98" s="7"/>
      <c r="H98" s="8">
        <v>770.00000000000011</v>
      </c>
      <c r="I98" s="7"/>
      <c r="J98" s="7"/>
      <c r="K98" s="7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4">
      <c r="A99" s="5" t="s">
        <v>22</v>
      </c>
      <c r="B99" s="5" t="s">
        <v>17</v>
      </c>
      <c r="C99" s="9">
        <v>43831</v>
      </c>
      <c r="D99" s="9" t="s">
        <v>28</v>
      </c>
      <c r="E99" s="9" t="s">
        <v>14</v>
      </c>
      <c r="F99" s="7">
        <v>4780</v>
      </c>
      <c r="G99" s="7"/>
      <c r="H99" s="8">
        <v>629.20000000000005</v>
      </c>
      <c r="I99" s="7"/>
      <c r="J99" s="7"/>
      <c r="K99" s="7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4">
      <c r="A100" s="5" t="s">
        <v>23</v>
      </c>
      <c r="B100" s="5" t="s">
        <v>24</v>
      </c>
      <c r="C100" s="9">
        <v>43831</v>
      </c>
      <c r="D100" s="9" t="s">
        <v>28</v>
      </c>
      <c r="E100" s="9" t="s">
        <v>14</v>
      </c>
      <c r="F100" s="7">
        <v>970</v>
      </c>
      <c r="G100" s="7"/>
      <c r="H100" s="8">
        <v>357.50000000000006</v>
      </c>
      <c r="I100" s="7"/>
      <c r="J100" s="7"/>
      <c r="K100" s="7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4">
      <c r="A101" s="5" t="s">
        <v>25</v>
      </c>
      <c r="B101" s="5" t="s">
        <v>24</v>
      </c>
      <c r="C101" s="9">
        <v>43831</v>
      </c>
      <c r="D101" s="9" t="s">
        <v>28</v>
      </c>
      <c r="E101" s="9" t="s">
        <v>14</v>
      </c>
      <c r="F101" s="7">
        <v>4980</v>
      </c>
      <c r="G101" s="7"/>
      <c r="H101" s="8">
        <v>465.3</v>
      </c>
      <c r="I101" s="7"/>
      <c r="J101" s="7"/>
      <c r="K101" s="7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4">
      <c r="A102" s="5" t="s">
        <v>11</v>
      </c>
      <c r="B102" s="5" t="s">
        <v>12</v>
      </c>
      <c r="C102" s="9">
        <v>43862</v>
      </c>
      <c r="D102" s="9" t="s">
        <v>28</v>
      </c>
      <c r="E102" s="9" t="s">
        <v>14</v>
      </c>
      <c r="F102" s="7">
        <v>6790</v>
      </c>
      <c r="G102" s="7"/>
      <c r="H102" s="8">
        <v>440.00000000000006</v>
      </c>
      <c r="I102" s="7"/>
      <c r="J102" s="7"/>
      <c r="K102" s="7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4">
      <c r="A103" s="5" t="s">
        <v>15</v>
      </c>
      <c r="B103" s="5" t="s">
        <v>12</v>
      </c>
      <c r="C103" s="9">
        <v>43862</v>
      </c>
      <c r="D103" s="9" t="s">
        <v>28</v>
      </c>
      <c r="E103" s="9" t="s">
        <v>14</v>
      </c>
      <c r="F103" s="7">
        <v>1380</v>
      </c>
      <c r="G103" s="7"/>
      <c r="H103" s="8">
        <v>385.00000000000006</v>
      </c>
      <c r="I103" s="7"/>
      <c r="J103" s="7"/>
      <c r="K103" s="7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4">
      <c r="A104" s="5" t="s">
        <v>16</v>
      </c>
      <c r="B104" s="5" t="s">
        <v>17</v>
      </c>
      <c r="C104" s="9">
        <v>43862</v>
      </c>
      <c r="D104" s="9" t="s">
        <v>28</v>
      </c>
      <c r="E104" s="9" t="s">
        <v>14</v>
      </c>
      <c r="F104" s="7">
        <v>2790</v>
      </c>
      <c r="G104" s="7"/>
      <c r="H104" s="8">
        <v>566.5</v>
      </c>
      <c r="I104" s="7"/>
      <c r="J104" s="7"/>
      <c r="K104" s="7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4">
      <c r="A105" s="5" t="s">
        <v>18</v>
      </c>
      <c r="B105" s="5" t="s">
        <v>17</v>
      </c>
      <c r="C105" s="9">
        <v>43862</v>
      </c>
      <c r="D105" s="9" t="s">
        <v>28</v>
      </c>
      <c r="E105" s="9" t="s">
        <v>14</v>
      </c>
      <c r="F105" s="7">
        <v>3460</v>
      </c>
      <c r="G105" s="7"/>
      <c r="H105" s="8">
        <v>471.90000000000003</v>
      </c>
      <c r="I105" s="7"/>
      <c r="J105" s="7"/>
      <c r="K105" s="7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4">
      <c r="A106" s="5" t="s">
        <v>19</v>
      </c>
      <c r="B106" s="5" t="s">
        <v>17</v>
      </c>
      <c r="C106" s="9">
        <v>43862</v>
      </c>
      <c r="D106" s="9" t="s">
        <v>28</v>
      </c>
      <c r="E106" s="9" t="s">
        <v>14</v>
      </c>
      <c r="F106" s="7">
        <v>3490</v>
      </c>
      <c r="G106" s="7"/>
      <c r="H106" s="8">
        <v>341</v>
      </c>
      <c r="I106" s="7"/>
      <c r="J106" s="7"/>
      <c r="K106" s="7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4">
      <c r="A107" s="5" t="s">
        <v>20</v>
      </c>
      <c r="B107" s="5" t="s">
        <v>17</v>
      </c>
      <c r="C107" s="9">
        <v>43862</v>
      </c>
      <c r="D107" s="9" t="s">
        <v>28</v>
      </c>
      <c r="E107" s="9" t="s">
        <v>14</v>
      </c>
      <c r="F107" s="7">
        <v>3800</v>
      </c>
      <c r="G107" s="7"/>
      <c r="H107" s="8">
        <v>198.00000000000003</v>
      </c>
      <c r="I107" s="7"/>
      <c r="J107" s="7"/>
      <c r="K107" s="7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4">
      <c r="A108" s="5" t="s">
        <v>21</v>
      </c>
      <c r="B108" s="5" t="s">
        <v>17</v>
      </c>
      <c r="C108" s="9">
        <v>43862</v>
      </c>
      <c r="D108" s="9" t="s">
        <v>28</v>
      </c>
      <c r="E108" s="9" t="s">
        <v>14</v>
      </c>
      <c r="F108" s="7">
        <v>1990</v>
      </c>
      <c r="G108" s="7"/>
      <c r="H108" s="8">
        <v>770.00000000000011</v>
      </c>
      <c r="I108" s="7"/>
      <c r="J108" s="7"/>
      <c r="K108" s="7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4">
      <c r="A109" s="5" t="s">
        <v>22</v>
      </c>
      <c r="B109" s="5" t="s">
        <v>17</v>
      </c>
      <c r="C109" s="9">
        <v>43862</v>
      </c>
      <c r="D109" s="9" t="s">
        <v>28</v>
      </c>
      <c r="E109" s="9" t="s">
        <v>14</v>
      </c>
      <c r="F109" s="7">
        <v>8710</v>
      </c>
      <c r="G109" s="7"/>
      <c r="H109" s="8">
        <v>629.20000000000005</v>
      </c>
      <c r="I109" s="7"/>
      <c r="J109" s="7"/>
      <c r="K109" s="7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4">
      <c r="A110" s="5" t="s">
        <v>23</v>
      </c>
      <c r="B110" s="5" t="s">
        <v>24</v>
      </c>
      <c r="C110" s="9">
        <v>43862</v>
      </c>
      <c r="D110" s="9" t="s">
        <v>28</v>
      </c>
      <c r="E110" s="9" t="s">
        <v>14</v>
      </c>
      <c r="F110" s="7">
        <v>7530</v>
      </c>
      <c r="G110" s="7"/>
      <c r="H110" s="8">
        <v>357.50000000000006</v>
      </c>
      <c r="I110" s="7"/>
      <c r="J110" s="7"/>
      <c r="K110" s="7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4">
      <c r="A111" s="5" t="s">
        <v>25</v>
      </c>
      <c r="B111" s="5" t="s">
        <v>24</v>
      </c>
      <c r="C111" s="9">
        <v>43862</v>
      </c>
      <c r="D111" s="9" t="s">
        <v>28</v>
      </c>
      <c r="E111" s="9" t="s">
        <v>14</v>
      </c>
      <c r="F111" s="7">
        <v>3460</v>
      </c>
      <c r="G111" s="7"/>
      <c r="H111" s="8">
        <v>465.3</v>
      </c>
      <c r="I111" s="7"/>
      <c r="J111" s="7"/>
      <c r="K111" s="7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4">
      <c r="A112" s="5" t="s">
        <v>11</v>
      </c>
      <c r="B112" s="5" t="s">
        <v>12</v>
      </c>
      <c r="C112" s="9">
        <v>43891</v>
      </c>
      <c r="D112" s="9" t="s">
        <v>28</v>
      </c>
      <c r="E112" s="9" t="s">
        <v>14</v>
      </c>
      <c r="F112" s="7">
        <v>0</v>
      </c>
      <c r="G112" s="7"/>
      <c r="H112" s="10">
        <v>0</v>
      </c>
      <c r="I112" s="7"/>
      <c r="J112" s="7"/>
      <c r="K112" s="7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4">
      <c r="A113" s="5" t="s">
        <v>15</v>
      </c>
      <c r="B113" s="5" t="s">
        <v>12</v>
      </c>
      <c r="C113" s="9">
        <v>43891</v>
      </c>
      <c r="D113" s="9" t="s">
        <v>28</v>
      </c>
      <c r="E113" s="9" t="s">
        <v>14</v>
      </c>
      <c r="F113" s="7">
        <v>0</v>
      </c>
      <c r="G113" s="7"/>
      <c r="H113" s="10">
        <v>0</v>
      </c>
      <c r="I113" s="7"/>
      <c r="J113" s="7"/>
      <c r="K113" s="7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4">
      <c r="A114" s="5" t="s">
        <v>16</v>
      </c>
      <c r="B114" s="5" t="s">
        <v>17</v>
      </c>
      <c r="C114" s="9">
        <v>43891</v>
      </c>
      <c r="D114" s="9" t="s">
        <v>28</v>
      </c>
      <c r="E114" s="9" t="s">
        <v>14</v>
      </c>
      <c r="F114" s="7">
        <v>0</v>
      </c>
      <c r="G114" s="7"/>
      <c r="H114" s="10">
        <v>0</v>
      </c>
      <c r="I114" s="7"/>
      <c r="J114" s="7"/>
      <c r="K114" s="7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4">
      <c r="A115" s="5" t="s">
        <v>18</v>
      </c>
      <c r="B115" s="5" t="s">
        <v>17</v>
      </c>
      <c r="C115" s="9">
        <v>43891</v>
      </c>
      <c r="D115" s="9" t="s">
        <v>28</v>
      </c>
      <c r="E115" s="9" t="s">
        <v>14</v>
      </c>
      <c r="F115" s="7">
        <v>0</v>
      </c>
      <c r="G115" s="7"/>
      <c r="H115" s="10">
        <v>0</v>
      </c>
      <c r="I115" s="7"/>
      <c r="J115" s="7"/>
      <c r="K115" s="7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4">
      <c r="A116" s="5" t="s">
        <v>19</v>
      </c>
      <c r="B116" s="5" t="s">
        <v>17</v>
      </c>
      <c r="C116" s="9">
        <v>43891</v>
      </c>
      <c r="D116" s="9" t="s">
        <v>28</v>
      </c>
      <c r="E116" s="9" t="s">
        <v>14</v>
      </c>
      <c r="F116" s="7">
        <v>0</v>
      </c>
      <c r="G116" s="7"/>
      <c r="H116" s="10">
        <v>0</v>
      </c>
      <c r="I116" s="7"/>
      <c r="J116" s="7"/>
      <c r="K116" s="7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4">
      <c r="A117" s="5" t="s">
        <v>20</v>
      </c>
      <c r="B117" s="5" t="s">
        <v>17</v>
      </c>
      <c r="C117" s="9">
        <v>43891</v>
      </c>
      <c r="D117" s="9" t="s">
        <v>28</v>
      </c>
      <c r="E117" s="9" t="s">
        <v>14</v>
      </c>
      <c r="F117" s="7">
        <v>0</v>
      </c>
      <c r="G117" s="7"/>
      <c r="H117" s="10">
        <v>0</v>
      </c>
      <c r="I117" s="7"/>
      <c r="J117" s="7"/>
      <c r="K117" s="7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4">
      <c r="A118" s="5" t="s">
        <v>21</v>
      </c>
      <c r="B118" s="5" t="s">
        <v>17</v>
      </c>
      <c r="C118" s="9">
        <v>43891</v>
      </c>
      <c r="D118" s="9" t="s">
        <v>28</v>
      </c>
      <c r="E118" s="9" t="s">
        <v>14</v>
      </c>
      <c r="F118" s="7">
        <v>0</v>
      </c>
      <c r="G118" s="7"/>
      <c r="H118" s="10">
        <v>0</v>
      </c>
      <c r="I118" s="7"/>
      <c r="J118" s="7"/>
      <c r="K118" s="7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4">
      <c r="A119" s="5" t="s">
        <v>22</v>
      </c>
      <c r="B119" s="5" t="s">
        <v>17</v>
      </c>
      <c r="C119" s="9">
        <v>43891</v>
      </c>
      <c r="D119" s="9" t="s">
        <v>28</v>
      </c>
      <c r="E119" s="9" t="s">
        <v>14</v>
      </c>
      <c r="F119" s="7">
        <v>0</v>
      </c>
      <c r="G119" s="7"/>
      <c r="H119" s="10">
        <v>0</v>
      </c>
      <c r="I119" s="7"/>
      <c r="J119" s="7"/>
      <c r="K119" s="7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4">
      <c r="A120" s="5" t="s">
        <v>23</v>
      </c>
      <c r="B120" s="5" t="s">
        <v>24</v>
      </c>
      <c r="C120" s="9">
        <v>43891</v>
      </c>
      <c r="D120" s="9" t="s">
        <v>28</v>
      </c>
      <c r="E120" s="9" t="s">
        <v>14</v>
      </c>
      <c r="F120" s="7">
        <v>0</v>
      </c>
      <c r="G120" s="7"/>
      <c r="H120" s="10">
        <v>0</v>
      </c>
      <c r="I120" s="7"/>
      <c r="J120" s="7"/>
      <c r="K120" s="7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4">
      <c r="A121" s="5" t="s">
        <v>25</v>
      </c>
      <c r="B121" s="5" t="s">
        <v>24</v>
      </c>
      <c r="C121" s="9">
        <v>43891</v>
      </c>
      <c r="D121" s="9" t="s">
        <v>28</v>
      </c>
      <c r="E121" s="9" t="s">
        <v>14</v>
      </c>
      <c r="F121" s="7">
        <v>0</v>
      </c>
      <c r="G121" s="7"/>
      <c r="H121" s="10">
        <v>0</v>
      </c>
      <c r="I121" s="7"/>
      <c r="J121" s="7"/>
      <c r="K121" s="7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4">
      <c r="A122" s="5" t="s">
        <v>11</v>
      </c>
      <c r="B122" s="5" t="s">
        <v>12</v>
      </c>
      <c r="C122" s="9">
        <v>43922</v>
      </c>
      <c r="D122" s="9" t="s">
        <v>13</v>
      </c>
      <c r="E122" s="9" t="s">
        <v>29</v>
      </c>
      <c r="F122" s="7">
        <v>0</v>
      </c>
      <c r="G122" s="7"/>
      <c r="H122" s="11">
        <v>0</v>
      </c>
      <c r="I122" s="7"/>
      <c r="J122" s="7"/>
      <c r="K122" s="7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4">
      <c r="A123" s="5" t="s">
        <v>15</v>
      </c>
      <c r="B123" s="5" t="s">
        <v>12</v>
      </c>
      <c r="C123" s="9">
        <v>43922</v>
      </c>
      <c r="D123" s="9" t="s">
        <v>13</v>
      </c>
      <c r="E123" s="9" t="s">
        <v>29</v>
      </c>
      <c r="F123" s="7">
        <v>0</v>
      </c>
      <c r="G123" s="7"/>
      <c r="H123" s="11">
        <v>0</v>
      </c>
      <c r="I123" s="7"/>
      <c r="J123" s="7"/>
      <c r="K123" s="7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4">
      <c r="A124" s="5" t="s">
        <v>16</v>
      </c>
      <c r="B124" s="5" t="s">
        <v>17</v>
      </c>
      <c r="C124" s="9">
        <v>43922</v>
      </c>
      <c r="D124" s="9" t="s">
        <v>13</v>
      </c>
      <c r="E124" s="9" t="s">
        <v>29</v>
      </c>
      <c r="F124" s="7">
        <v>0</v>
      </c>
      <c r="G124" s="7"/>
      <c r="H124" s="10">
        <v>0</v>
      </c>
      <c r="I124" s="7"/>
      <c r="J124" s="7"/>
      <c r="K124" s="7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4">
      <c r="A125" s="5" t="s">
        <v>18</v>
      </c>
      <c r="B125" s="5" t="s">
        <v>17</v>
      </c>
      <c r="C125" s="9">
        <v>43922</v>
      </c>
      <c r="D125" s="9" t="s">
        <v>13</v>
      </c>
      <c r="E125" s="9" t="s">
        <v>29</v>
      </c>
      <c r="F125" s="7">
        <v>0</v>
      </c>
      <c r="G125" s="7"/>
      <c r="H125" s="10">
        <v>0</v>
      </c>
      <c r="I125" s="7"/>
      <c r="J125" s="7"/>
      <c r="K125" s="7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4">
      <c r="A126" s="5" t="s">
        <v>19</v>
      </c>
      <c r="B126" s="5" t="s">
        <v>17</v>
      </c>
      <c r="C126" s="9">
        <v>43922</v>
      </c>
      <c r="D126" s="9" t="s">
        <v>13</v>
      </c>
      <c r="E126" s="9" t="s">
        <v>29</v>
      </c>
      <c r="F126" s="7">
        <v>0</v>
      </c>
      <c r="G126" s="7"/>
      <c r="H126" s="10">
        <v>0</v>
      </c>
      <c r="I126" s="7"/>
      <c r="J126" s="7"/>
      <c r="K126" s="7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4">
      <c r="A127" s="5" t="s">
        <v>20</v>
      </c>
      <c r="B127" s="5" t="s">
        <v>17</v>
      </c>
      <c r="C127" s="9">
        <v>43922</v>
      </c>
      <c r="D127" s="9" t="s">
        <v>13</v>
      </c>
      <c r="E127" s="9" t="s">
        <v>29</v>
      </c>
      <c r="F127" s="7">
        <v>0</v>
      </c>
      <c r="G127" s="7"/>
      <c r="H127" s="10">
        <v>0</v>
      </c>
      <c r="I127" s="7"/>
      <c r="J127" s="7"/>
      <c r="K127" s="7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4">
      <c r="A128" s="5" t="s">
        <v>21</v>
      </c>
      <c r="B128" s="5" t="s">
        <v>17</v>
      </c>
      <c r="C128" s="9">
        <v>43922</v>
      </c>
      <c r="D128" s="9" t="s">
        <v>13</v>
      </c>
      <c r="E128" s="9" t="s">
        <v>29</v>
      </c>
      <c r="F128" s="7">
        <v>0</v>
      </c>
      <c r="G128" s="7"/>
      <c r="H128" s="10">
        <v>0</v>
      </c>
      <c r="I128" s="7"/>
      <c r="J128" s="7"/>
      <c r="K128" s="7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4">
      <c r="A129" s="5" t="s">
        <v>22</v>
      </c>
      <c r="B129" s="5" t="s">
        <v>17</v>
      </c>
      <c r="C129" s="9">
        <v>43922</v>
      </c>
      <c r="D129" s="9" t="s">
        <v>13</v>
      </c>
      <c r="E129" s="9" t="s">
        <v>29</v>
      </c>
      <c r="F129" s="7">
        <v>0</v>
      </c>
      <c r="G129" s="7"/>
      <c r="H129" s="10">
        <v>0</v>
      </c>
      <c r="I129" s="7"/>
      <c r="J129" s="7"/>
      <c r="K129" s="7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4">
      <c r="A130" s="5" t="s">
        <v>23</v>
      </c>
      <c r="B130" s="5" t="s">
        <v>24</v>
      </c>
      <c r="C130" s="9">
        <v>43922</v>
      </c>
      <c r="D130" s="9" t="s">
        <v>13</v>
      </c>
      <c r="E130" s="9" t="s">
        <v>29</v>
      </c>
      <c r="F130" s="7">
        <v>0</v>
      </c>
      <c r="G130" s="7"/>
      <c r="H130" s="10">
        <v>0</v>
      </c>
      <c r="I130" s="7"/>
      <c r="J130" s="7"/>
      <c r="K130" s="7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4">
      <c r="A131" s="5" t="s">
        <v>25</v>
      </c>
      <c r="B131" s="5" t="s">
        <v>24</v>
      </c>
      <c r="C131" s="9">
        <v>43922</v>
      </c>
      <c r="D131" s="9" t="s">
        <v>13</v>
      </c>
      <c r="E131" s="9" t="s">
        <v>29</v>
      </c>
      <c r="F131" s="7">
        <v>0</v>
      </c>
      <c r="G131" s="7"/>
      <c r="H131" s="10">
        <v>0</v>
      </c>
      <c r="I131" s="7"/>
      <c r="J131" s="7"/>
      <c r="K131" s="7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4">
      <c r="A132" s="5" t="s">
        <v>11</v>
      </c>
      <c r="B132" s="5" t="s">
        <v>12</v>
      </c>
      <c r="C132" s="9">
        <v>43952</v>
      </c>
      <c r="D132" s="9" t="s">
        <v>13</v>
      </c>
      <c r="E132" s="9" t="s">
        <v>29</v>
      </c>
      <c r="F132" s="7">
        <v>6860</v>
      </c>
      <c r="G132" s="7"/>
      <c r="H132" s="8">
        <v>484.00000000000006</v>
      </c>
      <c r="I132" s="7"/>
      <c r="J132" s="7"/>
      <c r="K132" s="7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4">
      <c r="A133" s="5" t="s">
        <v>15</v>
      </c>
      <c r="B133" s="5" t="s">
        <v>12</v>
      </c>
      <c r="C133" s="9">
        <v>43952</v>
      </c>
      <c r="D133" s="9" t="s">
        <v>13</v>
      </c>
      <c r="E133" s="9" t="s">
        <v>29</v>
      </c>
      <c r="F133" s="7">
        <v>9980</v>
      </c>
      <c r="G133" s="7"/>
      <c r="H133" s="8">
        <v>423.50000000000006</v>
      </c>
      <c r="I133" s="7"/>
      <c r="J133" s="7"/>
      <c r="K133" s="7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4">
      <c r="A134" s="5" t="s">
        <v>16</v>
      </c>
      <c r="B134" s="5" t="s">
        <v>17</v>
      </c>
      <c r="C134" s="9">
        <v>43952</v>
      </c>
      <c r="D134" s="9" t="s">
        <v>13</v>
      </c>
      <c r="E134" s="9" t="s">
        <v>29</v>
      </c>
      <c r="F134" s="7">
        <v>8240</v>
      </c>
      <c r="G134" s="7"/>
      <c r="H134" s="8">
        <v>623.15000000000009</v>
      </c>
      <c r="I134" s="7"/>
      <c r="J134" s="7"/>
      <c r="K134" s="7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4">
      <c r="A135" s="5" t="s">
        <v>18</v>
      </c>
      <c r="B135" s="5" t="s">
        <v>17</v>
      </c>
      <c r="C135" s="9">
        <v>43952</v>
      </c>
      <c r="D135" s="9" t="s">
        <v>13</v>
      </c>
      <c r="E135" s="9" t="s">
        <v>29</v>
      </c>
      <c r="F135" s="7">
        <v>1000</v>
      </c>
      <c r="G135" s="7"/>
      <c r="H135" s="8">
        <v>519.09</v>
      </c>
      <c r="I135" s="7"/>
      <c r="J135" s="7"/>
      <c r="K135" s="7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4">
      <c r="A136" s="5" t="s">
        <v>19</v>
      </c>
      <c r="B136" s="5" t="s">
        <v>17</v>
      </c>
      <c r="C136" s="9">
        <v>43952</v>
      </c>
      <c r="D136" s="9" t="s">
        <v>13</v>
      </c>
      <c r="E136" s="9" t="s">
        <v>29</v>
      </c>
      <c r="F136" s="7">
        <v>3240</v>
      </c>
      <c r="G136" s="7"/>
      <c r="H136" s="8">
        <v>375.1</v>
      </c>
      <c r="I136" s="7"/>
      <c r="J136" s="7"/>
      <c r="K136" s="7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4">
      <c r="A137" s="5" t="s">
        <v>20</v>
      </c>
      <c r="B137" s="5" t="s">
        <v>17</v>
      </c>
      <c r="C137" s="9">
        <v>43952</v>
      </c>
      <c r="D137" s="9" t="s">
        <v>13</v>
      </c>
      <c r="E137" s="9" t="s">
        <v>29</v>
      </c>
      <c r="F137" s="7">
        <v>7680</v>
      </c>
      <c r="G137" s="7"/>
      <c r="H137" s="8">
        <v>217.8</v>
      </c>
      <c r="I137" s="7"/>
      <c r="J137" s="7"/>
      <c r="K137" s="7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4">
      <c r="A138" s="5" t="s">
        <v>21</v>
      </c>
      <c r="B138" s="5" t="s">
        <v>17</v>
      </c>
      <c r="C138" s="9">
        <v>43952</v>
      </c>
      <c r="D138" s="9" t="s">
        <v>13</v>
      </c>
      <c r="E138" s="9" t="s">
        <v>29</v>
      </c>
      <c r="F138" s="7">
        <v>3650</v>
      </c>
      <c r="G138" s="7"/>
      <c r="H138" s="8">
        <v>847.00000000000011</v>
      </c>
      <c r="I138" s="7"/>
      <c r="J138" s="7"/>
      <c r="K138" s="7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4">
      <c r="A139" s="5" t="s">
        <v>22</v>
      </c>
      <c r="B139" s="5" t="s">
        <v>17</v>
      </c>
      <c r="C139" s="9">
        <v>43952</v>
      </c>
      <c r="D139" s="9" t="s">
        <v>13</v>
      </c>
      <c r="E139" s="9" t="s">
        <v>29</v>
      </c>
      <c r="F139" s="7">
        <v>3690</v>
      </c>
      <c r="G139" s="7"/>
      <c r="H139" s="8">
        <v>692.12000000000012</v>
      </c>
      <c r="I139" s="7"/>
      <c r="J139" s="7"/>
      <c r="K139" s="7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4">
      <c r="A140" s="5" t="s">
        <v>23</v>
      </c>
      <c r="B140" s="5" t="s">
        <v>24</v>
      </c>
      <c r="C140" s="9">
        <v>43952</v>
      </c>
      <c r="D140" s="9" t="s">
        <v>13</v>
      </c>
      <c r="E140" s="9" t="s">
        <v>29</v>
      </c>
      <c r="F140" s="7">
        <v>3430</v>
      </c>
      <c r="G140" s="7"/>
      <c r="H140" s="8">
        <v>393.25000000000006</v>
      </c>
      <c r="I140" s="7"/>
      <c r="J140" s="7"/>
      <c r="K140" s="7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4">
      <c r="A141" s="5" t="s">
        <v>25</v>
      </c>
      <c r="B141" s="5" t="s">
        <v>24</v>
      </c>
      <c r="C141" s="9">
        <v>43952</v>
      </c>
      <c r="D141" s="9" t="s">
        <v>13</v>
      </c>
      <c r="E141" s="9" t="s">
        <v>29</v>
      </c>
      <c r="F141" s="7">
        <v>9980</v>
      </c>
      <c r="G141" s="7"/>
      <c r="H141" s="8">
        <v>511.83000000000004</v>
      </c>
      <c r="I141" s="7"/>
      <c r="J141" s="7"/>
      <c r="K141" s="7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4">
      <c r="A142" s="5" t="s">
        <v>11</v>
      </c>
      <c r="B142" s="5" t="s">
        <v>12</v>
      </c>
      <c r="C142" s="9">
        <v>43983</v>
      </c>
      <c r="D142" s="9" t="s">
        <v>13</v>
      </c>
      <c r="E142" s="9" t="s">
        <v>29</v>
      </c>
      <c r="F142" s="7">
        <v>3350</v>
      </c>
      <c r="G142" s="7"/>
      <c r="H142" s="8">
        <v>484.00000000000006</v>
      </c>
      <c r="I142" s="7"/>
      <c r="J142" s="7"/>
      <c r="K142" s="7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4">
      <c r="A143" s="5" t="s">
        <v>15</v>
      </c>
      <c r="B143" s="5" t="s">
        <v>12</v>
      </c>
      <c r="C143" s="9">
        <v>43983</v>
      </c>
      <c r="D143" s="9" t="s">
        <v>13</v>
      </c>
      <c r="E143" s="9" t="s">
        <v>29</v>
      </c>
      <c r="F143" s="7">
        <v>9310</v>
      </c>
      <c r="G143" s="7"/>
      <c r="H143" s="8">
        <v>423.50000000000006</v>
      </c>
      <c r="I143" s="7"/>
      <c r="J143" s="7"/>
      <c r="K143" s="7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4">
      <c r="A144" s="5" t="s">
        <v>16</v>
      </c>
      <c r="B144" s="5" t="s">
        <v>17</v>
      </c>
      <c r="C144" s="9">
        <v>43983</v>
      </c>
      <c r="D144" s="9" t="s">
        <v>13</v>
      </c>
      <c r="E144" s="9" t="s">
        <v>29</v>
      </c>
      <c r="F144" s="7">
        <v>3170</v>
      </c>
      <c r="G144" s="7"/>
      <c r="H144" s="8">
        <v>623.15000000000009</v>
      </c>
      <c r="I144" s="7"/>
      <c r="J144" s="7"/>
      <c r="K144" s="7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4">
      <c r="A145" s="5" t="s">
        <v>18</v>
      </c>
      <c r="B145" s="5" t="s">
        <v>17</v>
      </c>
      <c r="C145" s="9">
        <v>43983</v>
      </c>
      <c r="D145" s="9" t="s">
        <v>13</v>
      </c>
      <c r="E145" s="9" t="s">
        <v>29</v>
      </c>
      <c r="F145" s="7">
        <v>6260</v>
      </c>
      <c r="G145" s="7"/>
      <c r="H145" s="8">
        <v>519.09</v>
      </c>
      <c r="I145" s="7"/>
      <c r="J145" s="7"/>
      <c r="K145" s="7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4">
      <c r="A146" s="5" t="s">
        <v>19</v>
      </c>
      <c r="B146" s="5" t="s">
        <v>17</v>
      </c>
      <c r="C146" s="9">
        <v>43983</v>
      </c>
      <c r="D146" s="9" t="s">
        <v>13</v>
      </c>
      <c r="E146" s="9" t="s">
        <v>29</v>
      </c>
      <c r="F146" s="7">
        <v>5290</v>
      </c>
      <c r="G146" s="7"/>
      <c r="H146" s="8">
        <v>375.1</v>
      </c>
      <c r="I146" s="7"/>
      <c r="J146" s="7"/>
      <c r="K146" s="7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4">
      <c r="A147" s="5" t="s">
        <v>20</v>
      </c>
      <c r="B147" s="5" t="s">
        <v>17</v>
      </c>
      <c r="C147" s="9">
        <v>43983</v>
      </c>
      <c r="D147" s="9" t="s">
        <v>13</v>
      </c>
      <c r="E147" s="9" t="s">
        <v>29</v>
      </c>
      <c r="F147" s="7">
        <v>1060</v>
      </c>
      <c r="G147" s="7"/>
      <c r="H147" s="8">
        <v>217.8</v>
      </c>
      <c r="I147" s="7"/>
      <c r="J147" s="7"/>
      <c r="K147" s="7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4">
      <c r="A148" s="5" t="s">
        <v>21</v>
      </c>
      <c r="B148" s="5" t="s">
        <v>17</v>
      </c>
      <c r="C148" s="9">
        <v>43983</v>
      </c>
      <c r="D148" s="9" t="s">
        <v>13</v>
      </c>
      <c r="E148" s="9" t="s">
        <v>29</v>
      </c>
      <c r="F148" s="7">
        <v>7740</v>
      </c>
      <c r="G148" s="7"/>
      <c r="H148" s="8">
        <v>847.00000000000011</v>
      </c>
      <c r="I148" s="7"/>
      <c r="J148" s="7"/>
      <c r="K148" s="7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4">
      <c r="A149" s="5" t="s">
        <v>22</v>
      </c>
      <c r="B149" s="5" t="s">
        <v>17</v>
      </c>
      <c r="C149" s="9">
        <v>43983</v>
      </c>
      <c r="D149" s="9" t="s">
        <v>13</v>
      </c>
      <c r="E149" s="9" t="s">
        <v>29</v>
      </c>
      <c r="F149" s="7">
        <v>870</v>
      </c>
      <c r="G149" s="7"/>
      <c r="H149" s="8">
        <v>692.12000000000012</v>
      </c>
      <c r="I149" s="7"/>
      <c r="J149" s="7"/>
      <c r="K149" s="7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4">
      <c r="A150" s="5" t="s">
        <v>23</v>
      </c>
      <c r="B150" s="5" t="s">
        <v>24</v>
      </c>
      <c r="C150" s="9">
        <v>43983</v>
      </c>
      <c r="D150" s="9" t="s">
        <v>13</v>
      </c>
      <c r="E150" s="9" t="s">
        <v>29</v>
      </c>
      <c r="F150" s="7">
        <v>5090</v>
      </c>
      <c r="G150" s="7"/>
      <c r="H150" s="8">
        <v>393.25000000000006</v>
      </c>
      <c r="I150" s="7"/>
      <c r="J150" s="7"/>
      <c r="K150" s="7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4">
      <c r="A151" s="5" t="s">
        <v>25</v>
      </c>
      <c r="B151" s="5" t="s">
        <v>24</v>
      </c>
      <c r="C151" s="9">
        <v>43983</v>
      </c>
      <c r="D151" s="9" t="s">
        <v>13</v>
      </c>
      <c r="E151" s="9" t="s">
        <v>29</v>
      </c>
      <c r="F151" s="7">
        <v>4710</v>
      </c>
      <c r="G151" s="7"/>
      <c r="H151" s="8">
        <v>511.83000000000004</v>
      </c>
      <c r="I151" s="7"/>
      <c r="J151" s="7"/>
      <c r="K151" s="7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4">
      <c r="A152" s="5" t="s">
        <v>11</v>
      </c>
      <c r="B152" s="5" t="s">
        <v>12</v>
      </c>
      <c r="C152" s="9">
        <v>44013</v>
      </c>
      <c r="D152" s="9" t="s">
        <v>26</v>
      </c>
      <c r="E152" s="9" t="s">
        <v>29</v>
      </c>
      <c r="F152" s="7">
        <v>9310</v>
      </c>
      <c r="G152" s="7"/>
      <c r="H152" s="8">
        <v>484.00000000000006</v>
      </c>
      <c r="I152" s="7"/>
      <c r="J152" s="7"/>
      <c r="K152" s="7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4">
      <c r="A153" s="5" t="s">
        <v>15</v>
      </c>
      <c r="B153" s="5" t="s">
        <v>12</v>
      </c>
      <c r="C153" s="9">
        <v>44013</v>
      </c>
      <c r="D153" s="9" t="s">
        <v>26</v>
      </c>
      <c r="E153" s="9" t="s">
        <v>29</v>
      </c>
      <c r="F153" s="7">
        <v>4080</v>
      </c>
      <c r="G153" s="7"/>
      <c r="H153" s="8">
        <v>423.50000000000006</v>
      </c>
      <c r="I153" s="7"/>
      <c r="J153" s="7"/>
      <c r="K153" s="7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4">
      <c r="A154" s="5" t="s">
        <v>16</v>
      </c>
      <c r="B154" s="5" t="s">
        <v>17</v>
      </c>
      <c r="C154" s="9">
        <v>44013</v>
      </c>
      <c r="D154" s="9" t="s">
        <v>26</v>
      </c>
      <c r="E154" s="9" t="s">
        <v>29</v>
      </c>
      <c r="F154" s="7">
        <v>3080</v>
      </c>
      <c r="G154" s="7"/>
      <c r="H154" s="8">
        <v>623.15000000000009</v>
      </c>
      <c r="I154" s="7"/>
      <c r="J154" s="7"/>
      <c r="K154" s="7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4">
      <c r="A155" s="5" t="s">
        <v>18</v>
      </c>
      <c r="B155" s="5" t="s">
        <v>17</v>
      </c>
      <c r="C155" s="9">
        <v>44013</v>
      </c>
      <c r="D155" s="9" t="s">
        <v>26</v>
      </c>
      <c r="E155" s="9" t="s">
        <v>29</v>
      </c>
      <c r="F155" s="7">
        <v>5560</v>
      </c>
      <c r="G155" s="7"/>
      <c r="H155" s="8">
        <v>519.09</v>
      </c>
      <c r="I155" s="7"/>
      <c r="J155" s="7"/>
      <c r="K155" s="7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4">
      <c r="A156" s="5" t="s">
        <v>19</v>
      </c>
      <c r="B156" s="5" t="s">
        <v>17</v>
      </c>
      <c r="C156" s="9">
        <v>44013</v>
      </c>
      <c r="D156" s="9" t="s">
        <v>26</v>
      </c>
      <c r="E156" s="9" t="s">
        <v>29</v>
      </c>
      <c r="F156" s="7">
        <v>4930</v>
      </c>
      <c r="G156" s="7"/>
      <c r="H156" s="8">
        <v>375.1</v>
      </c>
      <c r="I156" s="7"/>
      <c r="J156" s="7"/>
      <c r="K156" s="7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4">
      <c r="A157" s="5" t="s">
        <v>20</v>
      </c>
      <c r="B157" s="5" t="s">
        <v>17</v>
      </c>
      <c r="C157" s="9">
        <v>44013</v>
      </c>
      <c r="D157" s="9" t="s">
        <v>26</v>
      </c>
      <c r="E157" s="9" t="s">
        <v>29</v>
      </c>
      <c r="F157" s="7">
        <v>8820</v>
      </c>
      <c r="G157" s="7"/>
      <c r="H157" s="8">
        <v>217.8</v>
      </c>
      <c r="I157" s="7"/>
      <c r="J157" s="7"/>
      <c r="K157" s="7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4">
      <c r="A158" s="5" t="s">
        <v>21</v>
      </c>
      <c r="B158" s="5" t="s">
        <v>17</v>
      </c>
      <c r="C158" s="9">
        <v>44013</v>
      </c>
      <c r="D158" s="9" t="s">
        <v>26</v>
      </c>
      <c r="E158" s="9" t="s">
        <v>29</v>
      </c>
      <c r="F158" s="7">
        <v>1780</v>
      </c>
      <c r="G158" s="7"/>
      <c r="H158" s="8">
        <v>847.00000000000011</v>
      </c>
      <c r="I158" s="7"/>
      <c r="J158" s="7"/>
      <c r="K158" s="7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4">
      <c r="A159" s="5" t="s">
        <v>22</v>
      </c>
      <c r="B159" s="5" t="s">
        <v>17</v>
      </c>
      <c r="C159" s="9">
        <v>44013</v>
      </c>
      <c r="D159" s="9" t="s">
        <v>26</v>
      </c>
      <c r="E159" s="9" t="s">
        <v>29</v>
      </c>
      <c r="F159" s="7">
        <v>8270</v>
      </c>
      <c r="G159" s="7"/>
      <c r="H159" s="8">
        <v>692.12000000000012</v>
      </c>
      <c r="I159" s="7"/>
      <c r="J159" s="7"/>
      <c r="K159" s="7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4">
      <c r="A160" s="5" t="s">
        <v>23</v>
      </c>
      <c r="B160" s="5" t="s">
        <v>24</v>
      </c>
      <c r="C160" s="9">
        <v>44013</v>
      </c>
      <c r="D160" s="9" t="s">
        <v>26</v>
      </c>
      <c r="E160" s="9" t="s">
        <v>29</v>
      </c>
      <c r="F160" s="7">
        <v>4630</v>
      </c>
      <c r="G160" s="7"/>
      <c r="H160" s="8">
        <v>393.25000000000006</v>
      </c>
      <c r="I160" s="7"/>
      <c r="J160" s="7"/>
      <c r="K160" s="7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4">
      <c r="A161" s="5" t="s">
        <v>25</v>
      </c>
      <c r="B161" s="5" t="s">
        <v>24</v>
      </c>
      <c r="C161" s="9">
        <v>44013</v>
      </c>
      <c r="D161" s="9" t="s">
        <v>26</v>
      </c>
      <c r="E161" s="9" t="s">
        <v>29</v>
      </c>
      <c r="F161" s="7">
        <v>8460</v>
      </c>
      <c r="G161" s="7"/>
      <c r="H161" s="8">
        <v>511.83000000000004</v>
      </c>
      <c r="I161" s="7"/>
      <c r="J161" s="7"/>
      <c r="K161" s="7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4">
      <c r="A162" s="5" t="s">
        <v>11</v>
      </c>
      <c r="B162" s="5" t="s">
        <v>12</v>
      </c>
      <c r="C162" s="9">
        <v>44044</v>
      </c>
      <c r="D162" s="9" t="s">
        <v>26</v>
      </c>
      <c r="E162" s="9" t="s">
        <v>29</v>
      </c>
      <c r="F162" s="7">
        <v>630</v>
      </c>
      <c r="G162" s="7"/>
      <c r="H162" s="8">
        <v>484.00000000000006</v>
      </c>
      <c r="I162" s="7"/>
      <c r="J162" s="7"/>
      <c r="K162" s="7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4">
      <c r="A163" s="5" t="s">
        <v>15</v>
      </c>
      <c r="B163" s="5" t="s">
        <v>12</v>
      </c>
      <c r="C163" s="9">
        <v>44044</v>
      </c>
      <c r="D163" s="9" t="s">
        <v>26</v>
      </c>
      <c r="E163" s="9" t="s">
        <v>29</v>
      </c>
      <c r="F163" s="7">
        <v>5130</v>
      </c>
      <c r="G163" s="7"/>
      <c r="H163" s="8">
        <v>423.50000000000006</v>
      </c>
      <c r="I163" s="7"/>
      <c r="J163" s="7"/>
      <c r="K163" s="7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4">
      <c r="A164" s="5" t="s">
        <v>16</v>
      </c>
      <c r="B164" s="5" t="s">
        <v>17</v>
      </c>
      <c r="C164" s="9">
        <v>44044</v>
      </c>
      <c r="D164" s="9" t="s">
        <v>26</v>
      </c>
      <c r="E164" s="9" t="s">
        <v>29</v>
      </c>
      <c r="F164" s="7">
        <v>4240</v>
      </c>
      <c r="G164" s="7"/>
      <c r="H164" s="8">
        <v>623.15000000000009</v>
      </c>
      <c r="I164" s="7"/>
      <c r="J164" s="7"/>
      <c r="K164" s="7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4">
      <c r="A165" s="5" t="s">
        <v>18</v>
      </c>
      <c r="B165" s="5" t="s">
        <v>17</v>
      </c>
      <c r="C165" s="9">
        <v>44044</v>
      </c>
      <c r="D165" s="9" t="s">
        <v>26</v>
      </c>
      <c r="E165" s="9" t="s">
        <v>29</v>
      </c>
      <c r="F165" s="7">
        <v>7820</v>
      </c>
      <c r="G165" s="7"/>
      <c r="H165" s="8">
        <v>519.09</v>
      </c>
      <c r="I165" s="7"/>
      <c r="J165" s="7"/>
      <c r="K165" s="7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4">
      <c r="A166" s="5" t="s">
        <v>19</v>
      </c>
      <c r="B166" s="5" t="s">
        <v>17</v>
      </c>
      <c r="C166" s="9">
        <v>44044</v>
      </c>
      <c r="D166" s="9" t="s">
        <v>26</v>
      </c>
      <c r="E166" s="9" t="s">
        <v>29</v>
      </c>
      <c r="F166" s="7">
        <v>2390</v>
      </c>
      <c r="G166" s="7"/>
      <c r="H166" s="8">
        <v>375.1</v>
      </c>
      <c r="I166" s="7"/>
      <c r="J166" s="7"/>
      <c r="K166" s="7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4">
      <c r="A167" s="5" t="s">
        <v>20</v>
      </c>
      <c r="B167" s="5" t="s">
        <v>17</v>
      </c>
      <c r="C167" s="9">
        <v>44044</v>
      </c>
      <c r="D167" s="9" t="s">
        <v>26</v>
      </c>
      <c r="E167" s="9" t="s">
        <v>29</v>
      </c>
      <c r="F167" s="7">
        <v>280</v>
      </c>
      <c r="G167" s="7"/>
      <c r="H167" s="8">
        <v>217.8</v>
      </c>
      <c r="I167" s="7"/>
      <c r="J167" s="7"/>
      <c r="K167" s="7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4">
      <c r="A168" s="5" t="s">
        <v>21</v>
      </c>
      <c r="B168" s="5" t="s">
        <v>17</v>
      </c>
      <c r="C168" s="9">
        <v>44044</v>
      </c>
      <c r="D168" s="9" t="s">
        <v>26</v>
      </c>
      <c r="E168" s="9" t="s">
        <v>29</v>
      </c>
      <c r="F168" s="7">
        <v>7680</v>
      </c>
      <c r="G168" s="7"/>
      <c r="H168" s="8">
        <v>847.00000000000011</v>
      </c>
      <c r="I168" s="7"/>
      <c r="J168" s="7"/>
      <c r="K168" s="7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4">
      <c r="A169" s="5" t="s">
        <v>22</v>
      </c>
      <c r="B169" s="5" t="s">
        <v>17</v>
      </c>
      <c r="C169" s="9">
        <v>44044</v>
      </c>
      <c r="D169" s="9" t="s">
        <v>26</v>
      </c>
      <c r="E169" s="9" t="s">
        <v>29</v>
      </c>
      <c r="F169" s="7">
        <v>5970</v>
      </c>
      <c r="G169" s="7"/>
      <c r="H169" s="8">
        <v>692.12000000000012</v>
      </c>
      <c r="I169" s="7"/>
      <c r="J169" s="7"/>
      <c r="K169" s="7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4">
      <c r="A170" s="5" t="s">
        <v>23</v>
      </c>
      <c r="B170" s="5" t="s">
        <v>24</v>
      </c>
      <c r="C170" s="9">
        <v>44044</v>
      </c>
      <c r="D170" s="9" t="s">
        <v>26</v>
      </c>
      <c r="E170" s="9" t="s">
        <v>29</v>
      </c>
      <c r="F170" s="7">
        <v>470</v>
      </c>
      <c r="G170" s="7"/>
      <c r="H170" s="8">
        <v>393.25000000000006</v>
      </c>
      <c r="I170" s="7"/>
      <c r="J170" s="7"/>
      <c r="K170" s="7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4">
      <c r="A171" s="5" t="s">
        <v>25</v>
      </c>
      <c r="B171" s="5" t="s">
        <v>24</v>
      </c>
      <c r="C171" s="9">
        <v>44044</v>
      </c>
      <c r="D171" s="9" t="s">
        <v>26</v>
      </c>
      <c r="E171" s="9" t="s">
        <v>29</v>
      </c>
      <c r="F171" s="7">
        <v>5590</v>
      </c>
      <c r="G171" s="7"/>
      <c r="H171" s="8">
        <v>511.83000000000004</v>
      </c>
      <c r="I171" s="7"/>
      <c r="J171" s="7"/>
      <c r="K171" s="7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4">
      <c r="A172" s="5" t="s">
        <v>11</v>
      </c>
      <c r="B172" s="5" t="s">
        <v>12</v>
      </c>
      <c r="C172" s="9">
        <v>44075</v>
      </c>
      <c r="D172" s="9" t="s">
        <v>26</v>
      </c>
      <c r="E172" s="9" t="s">
        <v>29</v>
      </c>
      <c r="F172" s="7">
        <v>7060</v>
      </c>
      <c r="G172" s="7"/>
      <c r="H172" s="8">
        <v>484.00000000000006</v>
      </c>
      <c r="I172" s="7"/>
      <c r="J172" s="7"/>
      <c r="K172" s="7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4">
      <c r="A173" s="5" t="s">
        <v>15</v>
      </c>
      <c r="B173" s="5" t="s">
        <v>12</v>
      </c>
      <c r="C173" s="9">
        <v>44075</v>
      </c>
      <c r="D173" s="9" t="s">
        <v>26</v>
      </c>
      <c r="E173" s="9" t="s">
        <v>29</v>
      </c>
      <c r="F173" s="7">
        <v>1440</v>
      </c>
      <c r="G173" s="7"/>
      <c r="H173" s="8">
        <v>423.50000000000006</v>
      </c>
      <c r="I173" s="7"/>
      <c r="J173" s="7"/>
      <c r="K173" s="7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4">
      <c r="A174" s="5" t="s">
        <v>16</v>
      </c>
      <c r="B174" s="5" t="s">
        <v>17</v>
      </c>
      <c r="C174" s="9">
        <v>44075</v>
      </c>
      <c r="D174" s="9" t="s">
        <v>26</v>
      </c>
      <c r="E174" s="9" t="s">
        <v>29</v>
      </c>
      <c r="F174" s="7">
        <v>4920</v>
      </c>
      <c r="G174" s="7"/>
      <c r="H174" s="8">
        <v>623.15000000000009</v>
      </c>
      <c r="I174" s="7"/>
      <c r="J174" s="7"/>
      <c r="K174" s="7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4">
      <c r="A175" s="5" t="s">
        <v>18</v>
      </c>
      <c r="B175" s="5" t="s">
        <v>17</v>
      </c>
      <c r="C175" s="9">
        <v>44075</v>
      </c>
      <c r="D175" s="9" t="s">
        <v>26</v>
      </c>
      <c r="E175" s="9" t="s">
        <v>29</v>
      </c>
      <c r="F175" s="7">
        <v>4380</v>
      </c>
      <c r="G175" s="7"/>
      <c r="H175" s="8">
        <v>519.09</v>
      </c>
      <c r="I175" s="7"/>
      <c r="J175" s="7"/>
      <c r="K175" s="7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4">
      <c r="A176" s="5" t="s">
        <v>19</v>
      </c>
      <c r="B176" s="5" t="s">
        <v>17</v>
      </c>
      <c r="C176" s="9">
        <v>44075</v>
      </c>
      <c r="D176" s="9" t="s">
        <v>26</v>
      </c>
      <c r="E176" s="9" t="s">
        <v>29</v>
      </c>
      <c r="F176" s="7">
        <v>6290</v>
      </c>
      <c r="G176" s="7"/>
      <c r="H176" s="8">
        <v>375.1</v>
      </c>
      <c r="I176" s="7"/>
      <c r="J176" s="7"/>
      <c r="K176" s="7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4">
      <c r="A177" s="5" t="s">
        <v>20</v>
      </c>
      <c r="B177" s="5" t="s">
        <v>17</v>
      </c>
      <c r="C177" s="9">
        <v>44075</v>
      </c>
      <c r="D177" s="9" t="s">
        <v>26</v>
      </c>
      <c r="E177" s="9" t="s">
        <v>29</v>
      </c>
      <c r="F177" s="7">
        <v>5490</v>
      </c>
      <c r="G177" s="7"/>
      <c r="H177" s="8">
        <v>217.8</v>
      </c>
      <c r="I177" s="7"/>
      <c r="J177" s="7"/>
      <c r="K177" s="7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4">
      <c r="A178" s="5" t="s">
        <v>21</v>
      </c>
      <c r="B178" s="5" t="s">
        <v>17</v>
      </c>
      <c r="C178" s="9">
        <v>44075</v>
      </c>
      <c r="D178" s="9" t="s">
        <v>26</v>
      </c>
      <c r="E178" s="9" t="s">
        <v>29</v>
      </c>
      <c r="F178" s="7">
        <v>7730</v>
      </c>
      <c r="G178" s="7"/>
      <c r="H178" s="8">
        <v>847.00000000000011</v>
      </c>
      <c r="I178" s="7"/>
      <c r="J178" s="7"/>
      <c r="K178" s="7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4">
      <c r="A179" s="5" t="s">
        <v>22</v>
      </c>
      <c r="B179" s="5" t="s">
        <v>17</v>
      </c>
      <c r="C179" s="9">
        <v>44075</v>
      </c>
      <c r="D179" s="9" t="s">
        <v>26</v>
      </c>
      <c r="E179" s="9" t="s">
        <v>29</v>
      </c>
      <c r="F179" s="7">
        <v>1930</v>
      </c>
      <c r="G179" s="7"/>
      <c r="H179" s="8">
        <v>692.12000000000012</v>
      </c>
      <c r="I179" s="7"/>
      <c r="J179" s="7"/>
      <c r="K179" s="7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4">
      <c r="A180" s="5" t="s">
        <v>23</v>
      </c>
      <c r="B180" s="5" t="s">
        <v>24</v>
      </c>
      <c r="C180" s="9">
        <v>44075</v>
      </c>
      <c r="D180" s="9" t="s">
        <v>26</v>
      </c>
      <c r="E180" s="9" t="s">
        <v>29</v>
      </c>
      <c r="F180" s="7">
        <v>9330</v>
      </c>
      <c r="G180" s="7"/>
      <c r="H180" s="8">
        <v>393.25000000000006</v>
      </c>
      <c r="I180" s="7"/>
      <c r="J180" s="7"/>
      <c r="K180" s="7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4">
      <c r="A181" s="5" t="s">
        <v>25</v>
      </c>
      <c r="B181" s="5" t="s">
        <v>24</v>
      </c>
      <c r="C181" s="9">
        <v>44075</v>
      </c>
      <c r="D181" s="9" t="s">
        <v>26</v>
      </c>
      <c r="E181" s="9" t="s">
        <v>29</v>
      </c>
      <c r="F181" s="7">
        <v>6400</v>
      </c>
      <c r="G181" s="7"/>
      <c r="H181" s="8">
        <v>511.83000000000004</v>
      </c>
      <c r="I181" s="7"/>
      <c r="J181" s="7"/>
      <c r="K181" s="7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4">
      <c r="A182" s="5" t="s">
        <v>11</v>
      </c>
      <c r="B182" s="5" t="s">
        <v>12</v>
      </c>
      <c r="C182" s="9">
        <v>44105</v>
      </c>
      <c r="D182" s="9" t="s">
        <v>27</v>
      </c>
      <c r="E182" s="9" t="s">
        <v>29</v>
      </c>
      <c r="F182" s="7">
        <v>5060</v>
      </c>
      <c r="G182" s="7"/>
      <c r="H182" s="8">
        <v>484.00000000000006</v>
      </c>
      <c r="I182" s="7"/>
      <c r="J182" s="7"/>
      <c r="K182" s="7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4">
      <c r="A183" s="5" t="s">
        <v>15</v>
      </c>
      <c r="B183" s="5" t="s">
        <v>12</v>
      </c>
      <c r="C183" s="9">
        <v>44105</v>
      </c>
      <c r="D183" s="9" t="s">
        <v>27</v>
      </c>
      <c r="E183" s="9" t="s">
        <v>29</v>
      </c>
      <c r="F183" s="7">
        <v>240</v>
      </c>
      <c r="G183" s="7"/>
      <c r="H183" s="8">
        <v>423.50000000000006</v>
      </c>
      <c r="I183" s="7"/>
      <c r="J183" s="7"/>
      <c r="K183" s="7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4">
      <c r="A184" s="5" t="s">
        <v>16</v>
      </c>
      <c r="B184" s="5" t="s">
        <v>17</v>
      </c>
      <c r="C184" s="9">
        <v>44105</v>
      </c>
      <c r="D184" s="9" t="s">
        <v>27</v>
      </c>
      <c r="E184" s="9" t="s">
        <v>29</v>
      </c>
      <c r="F184" s="7">
        <v>2520</v>
      </c>
      <c r="G184" s="7"/>
      <c r="H184" s="8">
        <v>623.15000000000009</v>
      </c>
      <c r="I184" s="7"/>
      <c r="J184" s="7"/>
      <c r="K184" s="7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4">
      <c r="A185" s="5" t="s">
        <v>18</v>
      </c>
      <c r="B185" s="5" t="s">
        <v>17</v>
      </c>
      <c r="C185" s="9">
        <v>44105</v>
      </c>
      <c r="D185" s="9" t="s">
        <v>27</v>
      </c>
      <c r="E185" s="9" t="s">
        <v>29</v>
      </c>
      <c r="F185" s="7">
        <v>9000</v>
      </c>
      <c r="G185" s="7"/>
      <c r="H185" s="8">
        <v>519.09</v>
      </c>
      <c r="I185" s="7"/>
      <c r="J185" s="7"/>
      <c r="K185" s="7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4">
      <c r="A186" s="5" t="s">
        <v>19</v>
      </c>
      <c r="B186" s="5" t="s">
        <v>17</v>
      </c>
      <c r="C186" s="9">
        <v>44105</v>
      </c>
      <c r="D186" s="9" t="s">
        <v>27</v>
      </c>
      <c r="E186" s="9" t="s">
        <v>29</v>
      </c>
      <c r="F186" s="7">
        <v>8910</v>
      </c>
      <c r="G186" s="7"/>
      <c r="H186" s="8">
        <v>375.1</v>
      </c>
      <c r="I186" s="7"/>
      <c r="J186" s="7"/>
      <c r="K186" s="7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4">
      <c r="A187" s="5" t="s">
        <v>20</v>
      </c>
      <c r="B187" s="5" t="s">
        <v>17</v>
      </c>
      <c r="C187" s="9">
        <v>44105</v>
      </c>
      <c r="D187" s="9" t="s">
        <v>27</v>
      </c>
      <c r="E187" s="9" t="s">
        <v>29</v>
      </c>
      <c r="F187" s="7">
        <v>9450</v>
      </c>
      <c r="G187" s="7"/>
      <c r="H187" s="8">
        <v>217.8</v>
      </c>
      <c r="I187" s="7"/>
      <c r="J187" s="7"/>
      <c r="K187" s="7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4">
      <c r="A188" s="5" t="s">
        <v>21</v>
      </c>
      <c r="B188" s="5" t="s">
        <v>17</v>
      </c>
      <c r="C188" s="9">
        <v>44105</v>
      </c>
      <c r="D188" s="9" t="s">
        <v>27</v>
      </c>
      <c r="E188" s="9" t="s">
        <v>29</v>
      </c>
      <c r="F188" s="7">
        <v>7850</v>
      </c>
      <c r="G188" s="7"/>
      <c r="H188" s="8">
        <v>847.00000000000011</v>
      </c>
      <c r="I188" s="7"/>
      <c r="J188" s="7"/>
      <c r="K188" s="7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4">
      <c r="A189" s="5" t="s">
        <v>22</v>
      </c>
      <c r="B189" s="5" t="s">
        <v>17</v>
      </c>
      <c r="C189" s="9">
        <v>44105</v>
      </c>
      <c r="D189" s="9" t="s">
        <v>27</v>
      </c>
      <c r="E189" s="9" t="s">
        <v>29</v>
      </c>
      <c r="F189" s="7">
        <v>5030</v>
      </c>
      <c r="G189" s="7"/>
      <c r="H189" s="8">
        <v>692.12000000000012</v>
      </c>
      <c r="I189" s="7"/>
      <c r="J189" s="7"/>
      <c r="K189" s="7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4">
      <c r="A190" s="5" t="s">
        <v>23</v>
      </c>
      <c r="B190" s="5" t="s">
        <v>24</v>
      </c>
      <c r="C190" s="9">
        <v>44105</v>
      </c>
      <c r="D190" s="9" t="s">
        <v>27</v>
      </c>
      <c r="E190" s="9" t="s">
        <v>29</v>
      </c>
      <c r="F190" s="7">
        <v>200</v>
      </c>
      <c r="G190" s="7"/>
      <c r="H190" s="8">
        <v>393.25000000000006</v>
      </c>
      <c r="I190" s="7"/>
      <c r="J190" s="7"/>
      <c r="K190" s="7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4">
      <c r="A191" s="5" t="s">
        <v>25</v>
      </c>
      <c r="B191" s="5" t="s">
        <v>24</v>
      </c>
      <c r="C191" s="9">
        <v>44105</v>
      </c>
      <c r="D191" s="9" t="s">
        <v>27</v>
      </c>
      <c r="E191" s="9" t="s">
        <v>29</v>
      </c>
      <c r="F191" s="7">
        <v>4070</v>
      </c>
      <c r="G191" s="7"/>
      <c r="H191" s="8">
        <v>511.83000000000004</v>
      </c>
      <c r="I191" s="7"/>
      <c r="J191" s="7"/>
      <c r="K191" s="7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4">
      <c r="A192" s="5" t="s">
        <v>11</v>
      </c>
      <c r="B192" s="5" t="s">
        <v>12</v>
      </c>
      <c r="C192" s="9">
        <v>44136</v>
      </c>
      <c r="D192" s="9" t="s">
        <v>27</v>
      </c>
      <c r="E192" s="9" t="s">
        <v>29</v>
      </c>
      <c r="F192" s="7">
        <v>280</v>
      </c>
      <c r="G192" s="7"/>
      <c r="H192" s="8">
        <v>484.00000000000006</v>
      </c>
      <c r="I192" s="7"/>
      <c r="J192" s="7"/>
      <c r="K192" s="7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4">
      <c r="A193" s="5" t="s">
        <v>15</v>
      </c>
      <c r="B193" s="5" t="s">
        <v>12</v>
      </c>
      <c r="C193" s="9">
        <v>44136</v>
      </c>
      <c r="D193" s="9" t="s">
        <v>27</v>
      </c>
      <c r="E193" s="9" t="s">
        <v>29</v>
      </c>
      <c r="F193" s="7">
        <v>3660</v>
      </c>
      <c r="G193" s="7"/>
      <c r="H193" s="8">
        <v>423.50000000000006</v>
      </c>
      <c r="I193" s="7"/>
      <c r="J193" s="7"/>
      <c r="K193" s="7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4">
      <c r="A194" s="5" t="s">
        <v>16</v>
      </c>
      <c r="B194" s="5" t="s">
        <v>17</v>
      </c>
      <c r="C194" s="9">
        <v>44136</v>
      </c>
      <c r="D194" s="9" t="s">
        <v>27</v>
      </c>
      <c r="E194" s="9" t="s">
        <v>29</v>
      </c>
      <c r="F194" s="7">
        <v>4390</v>
      </c>
      <c r="G194" s="7"/>
      <c r="H194" s="8">
        <v>623.15000000000009</v>
      </c>
      <c r="I194" s="7"/>
      <c r="J194" s="7"/>
      <c r="K194" s="7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4">
      <c r="A195" s="5" t="s">
        <v>18</v>
      </c>
      <c r="B195" s="5" t="s">
        <v>17</v>
      </c>
      <c r="C195" s="9">
        <v>44136</v>
      </c>
      <c r="D195" s="9" t="s">
        <v>27</v>
      </c>
      <c r="E195" s="9" t="s">
        <v>29</v>
      </c>
      <c r="F195" s="7">
        <v>2050</v>
      </c>
      <c r="G195" s="7"/>
      <c r="H195" s="8">
        <v>519.09</v>
      </c>
      <c r="I195" s="7"/>
      <c r="J195" s="7"/>
      <c r="K195" s="7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4">
      <c r="A196" s="5" t="s">
        <v>19</v>
      </c>
      <c r="B196" s="5" t="s">
        <v>17</v>
      </c>
      <c r="C196" s="9">
        <v>44136</v>
      </c>
      <c r="D196" s="9" t="s">
        <v>27</v>
      </c>
      <c r="E196" s="9" t="s">
        <v>29</v>
      </c>
      <c r="F196" s="7">
        <v>9840</v>
      </c>
      <c r="G196" s="7"/>
      <c r="H196" s="8">
        <v>375.1</v>
      </c>
      <c r="I196" s="7"/>
      <c r="J196" s="7"/>
      <c r="K196" s="7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4">
      <c r="A197" s="5" t="s">
        <v>20</v>
      </c>
      <c r="B197" s="5" t="s">
        <v>17</v>
      </c>
      <c r="C197" s="9">
        <v>44136</v>
      </c>
      <c r="D197" s="9" t="s">
        <v>27</v>
      </c>
      <c r="E197" s="9" t="s">
        <v>29</v>
      </c>
      <c r="F197" s="7">
        <v>1090</v>
      </c>
      <c r="G197" s="7"/>
      <c r="H197" s="8">
        <v>217.8</v>
      </c>
      <c r="I197" s="7"/>
      <c r="J197" s="7"/>
      <c r="K197" s="7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4">
      <c r="A198" s="5" t="s">
        <v>21</v>
      </c>
      <c r="B198" s="5" t="s">
        <v>17</v>
      </c>
      <c r="C198" s="9">
        <v>44136</v>
      </c>
      <c r="D198" s="9" t="s">
        <v>27</v>
      </c>
      <c r="E198" s="9" t="s">
        <v>29</v>
      </c>
      <c r="F198" s="7">
        <v>2860</v>
      </c>
      <c r="G198" s="7"/>
      <c r="H198" s="8">
        <v>847.00000000000011</v>
      </c>
      <c r="I198" s="7"/>
      <c r="J198" s="7"/>
      <c r="K198" s="7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4">
      <c r="A199" s="5" t="s">
        <v>22</v>
      </c>
      <c r="B199" s="5" t="s">
        <v>17</v>
      </c>
      <c r="C199" s="9">
        <v>44136</v>
      </c>
      <c r="D199" s="9" t="s">
        <v>27</v>
      </c>
      <c r="E199" s="9" t="s">
        <v>29</v>
      </c>
      <c r="F199" s="7">
        <v>4980</v>
      </c>
      <c r="G199" s="7"/>
      <c r="H199" s="8">
        <v>692.12000000000012</v>
      </c>
      <c r="I199" s="7"/>
      <c r="J199" s="7"/>
      <c r="K199" s="7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4">
      <c r="A200" s="5" t="s">
        <v>23</v>
      </c>
      <c r="B200" s="5" t="s">
        <v>24</v>
      </c>
      <c r="C200" s="9">
        <v>44136</v>
      </c>
      <c r="D200" s="9" t="s">
        <v>27</v>
      </c>
      <c r="E200" s="9" t="s">
        <v>29</v>
      </c>
      <c r="F200" s="7">
        <v>4380</v>
      </c>
      <c r="G200" s="7"/>
      <c r="H200" s="8">
        <v>393.25000000000006</v>
      </c>
      <c r="I200" s="7"/>
      <c r="J200" s="7"/>
      <c r="K200" s="7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4">
      <c r="A201" s="5" t="s">
        <v>25</v>
      </c>
      <c r="B201" s="5" t="s">
        <v>24</v>
      </c>
      <c r="C201" s="9">
        <v>44136</v>
      </c>
      <c r="D201" s="9" t="s">
        <v>27</v>
      </c>
      <c r="E201" s="9" t="s">
        <v>29</v>
      </c>
      <c r="F201" s="7">
        <v>7520</v>
      </c>
      <c r="G201" s="7"/>
      <c r="H201" s="8">
        <v>511.83000000000004</v>
      </c>
      <c r="I201" s="7"/>
      <c r="J201" s="7"/>
      <c r="K201" s="7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4">
      <c r="A202" s="5" t="s">
        <v>11</v>
      </c>
      <c r="B202" s="5" t="s">
        <v>12</v>
      </c>
      <c r="C202" s="9">
        <v>44166</v>
      </c>
      <c r="D202" s="9" t="s">
        <v>27</v>
      </c>
      <c r="E202" s="9" t="s">
        <v>29</v>
      </c>
      <c r="F202" s="7">
        <v>3900</v>
      </c>
      <c r="G202" s="7"/>
      <c r="H202" s="8">
        <v>484.00000000000006</v>
      </c>
      <c r="I202" s="7"/>
      <c r="J202" s="7"/>
      <c r="K202" s="7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4">
      <c r="A203" s="5" t="s">
        <v>15</v>
      </c>
      <c r="B203" s="5" t="s">
        <v>12</v>
      </c>
      <c r="C203" s="9">
        <v>44166</v>
      </c>
      <c r="D203" s="9" t="s">
        <v>27</v>
      </c>
      <c r="E203" s="9" t="s">
        <v>29</v>
      </c>
      <c r="F203" s="7">
        <v>8910</v>
      </c>
      <c r="G203" s="7"/>
      <c r="H203" s="8">
        <v>423.50000000000006</v>
      </c>
      <c r="I203" s="7"/>
      <c r="J203" s="7"/>
      <c r="K203" s="7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4">
      <c r="A204" s="5" t="s">
        <v>16</v>
      </c>
      <c r="B204" s="5" t="s">
        <v>17</v>
      </c>
      <c r="C204" s="9">
        <v>44166</v>
      </c>
      <c r="D204" s="9" t="s">
        <v>27</v>
      </c>
      <c r="E204" s="9" t="s">
        <v>29</v>
      </c>
      <c r="F204" s="7">
        <v>4750</v>
      </c>
      <c r="G204" s="7"/>
      <c r="H204" s="8">
        <v>623.15000000000009</v>
      </c>
      <c r="I204" s="7"/>
      <c r="J204" s="7"/>
      <c r="K204" s="7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4">
      <c r="A205" s="5" t="s">
        <v>18</v>
      </c>
      <c r="B205" s="5" t="s">
        <v>17</v>
      </c>
      <c r="C205" s="9">
        <v>44166</v>
      </c>
      <c r="D205" s="9" t="s">
        <v>27</v>
      </c>
      <c r="E205" s="9" t="s">
        <v>29</v>
      </c>
      <c r="F205" s="7">
        <v>6480</v>
      </c>
      <c r="G205" s="7"/>
      <c r="H205" s="8">
        <v>519.09</v>
      </c>
      <c r="I205" s="7"/>
      <c r="J205" s="7"/>
      <c r="K205" s="7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4">
      <c r="A206" s="5" t="s">
        <v>19</v>
      </c>
      <c r="B206" s="5" t="s">
        <v>17</v>
      </c>
      <c r="C206" s="9">
        <v>44166</v>
      </c>
      <c r="D206" s="9" t="s">
        <v>27</v>
      </c>
      <c r="E206" s="9" t="s">
        <v>29</v>
      </c>
      <c r="F206" s="7">
        <v>9360</v>
      </c>
      <c r="G206" s="7"/>
      <c r="H206" s="8">
        <v>375.1</v>
      </c>
      <c r="I206" s="7"/>
      <c r="J206" s="7"/>
      <c r="K206" s="7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4">
      <c r="A207" s="5" t="s">
        <v>20</v>
      </c>
      <c r="B207" s="5" t="s">
        <v>17</v>
      </c>
      <c r="C207" s="9">
        <v>44166</v>
      </c>
      <c r="D207" s="9" t="s">
        <v>27</v>
      </c>
      <c r="E207" s="9" t="s">
        <v>29</v>
      </c>
      <c r="F207" s="7">
        <v>2460</v>
      </c>
      <c r="G207" s="7"/>
      <c r="H207" s="8">
        <v>217.8</v>
      </c>
      <c r="I207" s="7"/>
      <c r="J207" s="7"/>
      <c r="K207" s="7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4">
      <c r="A208" s="5" t="s">
        <v>21</v>
      </c>
      <c r="B208" s="5" t="s">
        <v>17</v>
      </c>
      <c r="C208" s="9">
        <v>44166</v>
      </c>
      <c r="D208" s="9" t="s">
        <v>27</v>
      </c>
      <c r="E208" s="9" t="s">
        <v>29</v>
      </c>
      <c r="F208" s="7">
        <v>3400</v>
      </c>
      <c r="G208" s="7"/>
      <c r="H208" s="8">
        <v>847.00000000000011</v>
      </c>
      <c r="I208" s="7"/>
      <c r="J208" s="7"/>
      <c r="K208" s="7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4">
      <c r="A209" s="5" t="s">
        <v>22</v>
      </c>
      <c r="B209" s="5" t="s">
        <v>17</v>
      </c>
      <c r="C209" s="9">
        <v>44166</v>
      </c>
      <c r="D209" s="9" t="s">
        <v>27</v>
      </c>
      <c r="E209" s="9" t="s">
        <v>29</v>
      </c>
      <c r="F209" s="7">
        <v>620</v>
      </c>
      <c r="G209" s="7"/>
      <c r="H209" s="8">
        <v>692.12000000000012</v>
      </c>
      <c r="I209" s="7"/>
      <c r="J209" s="7"/>
      <c r="K209" s="7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4">
      <c r="A210" s="5" t="s">
        <v>23</v>
      </c>
      <c r="B210" s="5" t="s">
        <v>24</v>
      </c>
      <c r="C210" s="9">
        <v>44166</v>
      </c>
      <c r="D210" s="9" t="s">
        <v>27</v>
      </c>
      <c r="E210" s="9" t="s">
        <v>29</v>
      </c>
      <c r="F210" s="7">
        <v>6700</v>
      </c>
      <c r="G210" s="7"/>
      <c r="H210" s="8">
        <v>393.25000000000006</v>
      </c>
      <c r="I210" s="7"/>
      <c r="J210" s="7"/>
      <c r="K210" s="7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4">
      <c r="A211" s="5" t="s">
        <v>25</v>
      </c>
      <c r="B211" s="5" t="s">
        <v>24</v>
      </c>
      <c r="C211" s="9">
        <v>44166</v>
      </c>
      <c r="D211" s="9" t="s">
        <v>27</v>
      </c>
      <c r="E211" s="9" t="s">
        <v>29</v>
      </c>
      <c r="F211" s="7">
        <v>610</v>
      </c>
      <c r="G211" s="7"/>
      <c r="H211" s="8">
        <v>511.83000000000004</v>
      </c>
      <c r="I211" s="7"/>
      <c r="J211" s="7"/>
      <c r="K211" s="7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4">
      <c r="A212" s="5" t="s">
        <v>11</v>
      </c>
      <c r="B212" s="5" t="s">
        <v>12</v>
      </c>
      <c r="C212" s="9">
        <v>44197</v>
      </c>
      <c r="D212" s="9" t="s">
        <v>28</v>
      </c>
      <c r="E212" s="9" t="s">
        <v>29</v>
      </c>
      <c r="F212" s="7">
        <v>750</v>
      </c>
      <c r="G212" s="7"/>
      <c r="H212" s="8">
        <v>484.00000000000006</v>
      </c>
      <c r="I212" s="7"/>
      <c r="J212" s="7"/>
      <c r="K212" s="7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4">
      <c r="A213" s="5" t="s">
        <v>15</v>
      </c>
      <c r="B213" s="5" t="s">
        <v>12</v>
      </c>
      <c r="C213" s="9">
        <v>44197</v>
      </c>
      <c r="D213" s="9" t="s">
        <v>28</v>
      </c>
      <c r="E213" s="9" t="s">
        <v>29</v>
      </c>
      <c r="F213" s="7">
        <v>1170</v>
      </c>
      <c r="G213" s="7"/>
      <c r="H213" s="8">
        <v>423.50000000000006</v>
      </c>
      <c r="I213" s="7"/>
      <c r="J213" s="7"/>
      <c r="K213" s="7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4">
      <c r="A214" s="5" t="s">
        <v>16</v>
      </c>
      <c r="B214" s="5" t="s">
        <v>17</v>
      </c>
      <c r="C214" s="9">
        <v>44197</v>
      </c>
      <c r="D214" s="9" t="s">
        <v>28</v>
      </c>
      <c r="E214" s="9" t="s">
        <v>29</v>
      </c>
      <c r="F214" s="7">
        <v>4800</v>
      </c>
      <c r="G214" s="7"/>
      <c r="H214" s="8">
        <v>623.15000000000009</v>
      </c>
      <c r="I214" s="7"/>
      <c r="J214" s="7"/>
      <c r="K214" s="7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4">
      <c r="A215" s="5" t="s">
        <v>18</v>
      </c>
      <c r="B215" s="5" t="s">
        <v>17</v>
      </c>
      <c r="C215" s="9">
        <v>44197</v>
      </c>
      <c r="D215" s="9" t="s">
        <v>28</v>
      </c>
      <c r="E215" s="9" t="s">
        <v>29</v>
      </c>
      <c r="F215" s="7">
        <v>6840</v>
      </c>
      <c r="G215" s="7"/>
      <c r="H215" s="8">
        <v>519.09</v>
      </c>
      <c r="I215" s="7"/>
      <c r="J215" s="7"/>
      <c r="K215" s="7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4">
      <c r="A216" s="5" t="s">
        <v>19</v>
      </c>
      <c r="B216" s="5" t="s">
        <v>17</v>
      </c>
      <c r="C216" s="9">
        <v>44197</v>
      </c>
      <c r="D216" s="9" t="s">
        <v>28</v>
      </c>
      <c r="E216" s="9" t="s">
        <v>29</v>
      </c>
      <c r="F216" s="7">
        <v>2640</v>
      </c>
      <c r="G216" s="7"/>
      <c r="H216" s="8">
        <v>375.1</v>
      </c>
      <c r="I216" s="7"/>
      <c r="J216" s="7"/>
      <c r="K216" s="7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4">
      <c r="A217" s="5" t="s">
        <v>20</v>
      </c>
      <c r="B217" s="5" t="s">
        <v>17</v>
      </c>
      <c r="C217" s="9">
        <v>44197</v>
      </c>
      <c r="D217" s="9" t="s">
        <v>28</v>
      </c>
      <c r="E217" s="9" t="s">
        <v>29</v>
      </c>
      <c r="F217" s="7">
        <v>4660</v>
      </c>
      <c r="G217" s="7"/>
      <c r="H217" s="8">
        <v>217.8</v>
      </c>
      <c r="I217" s="7"/>
      <c r="J217" s="7"/>
      <c r="K217" s="7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4">
      <c r="A218" s="5" t="s">
        <v>21</v>
      </c>
      <c r="B218" s="5" t="s">
        <v>17</v>
      </c>
      <c r="C218" s="9">
        <v>44197</v>
      </c>
      <c r="D218" s="9" t="s">
        <v>28</v>
      </c>
      <c r="E218" s="9" t="s">
        <v>29</v>
      </c>
      <c r="F218" s="7">
        <v>90</v>
      </c>
      <c r="G218" s="7"/>
      <c r="H218" s="8">
        <v>847.00000000000011</v>
      </c>
      <c r="I218" s="7"/>
      <c r="J218" s="7"/>
      <c r="K218" s="7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4">
      <c r="A219" s="5" t="s">
        <v>22</v>
      </c>
      <c r="B219" s="5" t="s">
        <v>17</v>
      </c>
      <c r="C219" s="9">
        <v>44197</v>
      </c>
      <c r="D219" s="9" t="s">
        <v>28</v>
      </c>
      <c r="E219" s="9" t="s">
        <v>29</v>
      </c>
      <c r="F219" s="7">
        <v>8210</v>
      </c>
      <c r="G219" s="7"/>
      <c r="H219" s="8">
        <v>692.12000000000012</v>
      </c>
      <c r="I219" s="7"/>
      <c r="J219" s="7"/>
      <c r="K219" s="7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4">
      <c r="A220" s="5" t="s">
        <v>23</v>
      </c>
      <c r="B220" s="5" t="s">
        <v>24</v>
      </c>
      <c r="C220" s="9">
        <v>44197</v>
      </c>
      <c r="D220" s="9" t="s">
        <v>28</v>
      </c>
      <c r="E220" s="9" t="s">
        <v>29</v>
      </c>
      <c r="F220" s="7">
        <v>3780</v>
      </c>
      <c r="G220" s="7"/>
      <c r="H220" s="8">
        <v>393.25000000000006</v>
      </c>
      <c r="I220" s="7"/>
      <c r="J220" s="7"/>
      <c r="K220" s="7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4">
      <c r="A221" s="5" t="s">
        <v>25</v>
      </c>
      <c r="B221" s="5" t="s">
        <v>24</v>
      </c>
      <c r="C221" s="9">
        <v>44197</v>
      </c>
      <c r="D221" s="9" t="s">
        <v>28</v>
      </c>
      <c r="E221" s="9" t="s">
        <v>29</v>
      </c>
      <c r="F221" s="7">
        <v>5690</v>
      </c>
      <c r="G221" s="7"/>
      <c r="H221" s="8">
        <v>511.83000000000004</v>
      </c>
      <c r="I221" s="7"/>
      <c r="J221" s="7"/>
      <c r="K221" s="7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4">
      <c r="A222" s="5" t="s">
        <v>11</v>
      </c>
      <c r="B222" s="5" t="s">
        <v>12</v>
      </c>
      <c r="C222" s="9">
        <v>44228</v>
      </c>
      <c r="D222" s="9" t="s">
        <v>28</v>
      </c>
      <c r="E222" s="9" t="s">
        <v>29</v>
      </c>
      <c r="F222" s="7">
        <v>9590</v>
      </c>
      <c r="G222" s="7"/>
      <c r="H222" s="8">
        <v>484.00000000000006</v>
      </c>
      <c r="I222" s="7"/>
      <c r="J222" s="7"/>
      <c r="K222" s="7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4">
      <c r="A223" s="5" t="s">
        <v>15</v>
      </c>
      <c r="B223" s="5" t="s">
        <v>12</v>
      </c>
      <c r="C223" s="9">
        <v>44228</v>
      </c>
      <c r="D223" s="9" t="s">
        <v>28</v>
      </c>
      <c r="E223" s="9" t="s">
        <v>29</v>
      </c>
      <c r="F223" s="7">
        <v>6940</v>
      </c>
      <c r="G223" s="7"/>
      <c r="H223" s="8">
        <v>423.50000000000006</v>
      </c>
      <c r="I223" s="7"/>
      <c r="J223" s="7"/>
      <c r="K223" s="7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4">
      <c r="A224" s="5" t="s">
        <v>16</v>
      </c>
      <c r="B224" s="5" t="s">
        <v>17</v>
      </c>
      <c r="C224" s="9">
        <v>44228</v>
      </c>
      <c r="D224" s="9" t="s">
        <v>28</v>
      </c>
      <c r="E224" s="9" t="s">
        <v>29</v>
      </c>
      <c r="F224" s="7">
        <v>6710</v>
      </c>
      <c r="G224" s="7"/>
      <c r="H224" s="8">
        <v>623.15000000000009</v>
      </c>
      <c r="I224" s="7"/>
      <c r="J224" s="7"/>
      <c r="K224" s="7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4">
      <c r="A225" s="5" t="s">
        <v>18</v>
      </c>
      <c r="B225" s="5" t="s">
        <v>17</v>
      </c>
      <c r="C225" s="9">
        <v>44228</v>
      </c>
      <c r="D225" s="9" t="s">
        <v>28</v>
      </c>
      <c r="E225" s="9" t="s">
        <v>29</v>
      </c>
      <c r="F225" s="7">
        <v>7210</v>
      </c>
      <c r="G225" s="7"/>
      <c r="H225" s="8">
        <v>519.09</v>
      </c>
      <c r="I225" s="7"/>
      <c r="J225" s="7"/>
      <c r="K225" s="7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4">
      <c r="A226" s="5" t="s">
        <v>19</v>
      </c>
      <c r="B226" s="5" t="s">
        <v>17</v>
      </c>
      <c r="C226" s="9">
        <v>44228</v>
      </c>
      <c r="D226" s="9" t="s">
        <v>28</v>
      </c>
      <c r="E226" s="9" t="s">
        <v>29</v>
      </c>
      <c r="F226" s="7">
        <v>210</v>
      </c>
      <c r="G226" s="7"/>
      <c r="H226" s="8">
        <v>375.1</v>
      </c>
      <c r="I226" s="7"/>
      <c r="J226" s="7"/>
      <c r="K226" s="7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4">
      <c r="A227" s="5" t="s">
        <v>20</v>
      </c>
      <c r="B227" s="5" t="s">
        <v>17</v>
      </c>
      <c r="C227" s="9">
        <v>44228</v>
      </c>
      <c r="D227" s="9" t="s">
        <v>28</v>
      </c>
      <c r="E227" s="9" t="s">
        <v>29</v>
      </c>
      <c r="F227" s="7">
        <v>100</v>
      </c>
      <c r="G227" s="7"/>
      <c r="H227" s="8">
        <v>217.8</v>
      </c>
      <c r="I227" s="7"/>
      <c r="J227" s="7"/>
      <c r="K227" s="7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4">
      <c r="A228" s="5" t="s">
        <v>21</v>
      </c>
      <c r="B228" s="5" t="s">
        <v>17</v>
      </c>
      <c r="C228" s="9">
        <v>44228</v>
      </c>
      <c r="D228" s="9" t="s">
        <v>28</v>
      </c>
      <c r="E228" s="9" t="s">
        <v>29</v>
      </c>
      <c r="F228" s="7">
        <v>210</v>
      </c>
      <c r="G228" s="7"/>
      <c r="H228" s="8">
        <v>847.00000000000011</v>
      </c>
      <c r="I228" s="7"/>
      <c r="J228" s="7"/>
      <c r="K228" s="7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4">
      <c r="A229" s="5" t="s">
        <v>22</v>
      </c>
      <c r="B229" s="5" t="s">
        <v>17</v>
      </c>
      <c r="C229" s="9">
        <v>44228</v>
      </c>
      <c r="D229" s="9" t="s">
        <v>28</v>
      </c>
      <c r="E229" s="9" t="s">
        <v>29</v>
      </c>
      <c r="F229" s="7">
        <v>620</v>
      </c>
      <c r="G229" s="7"/>
      <c r="H229" s="8">
        <v>692.12000000000012</v>
      </c>
      <c r="I229" s="7"/>
      <c r="J229" s="7"/>
      <c r="K229" s="7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4">
      <c r="A230" s="5" t="s">
        <v>23</v>
      </c>
      <c r="B230" s="5" t="s">
        <v>24</v>
      </c>
      <c r="C230" s="9">
        <v>44228</v>
      </c>
      <c r="D230" s="9" t="s">
        <v>28</v>
      </c>
      <c r="E230" s="9" t="s">
        <v>29</v>
      </c>
      <c r="F230" s="7">
        <v>4880</v>
      </c>
      <c r="G230" s="7"/>
      <c r="H230" s="8">
        <v>393.25000000000006</v>
      </c>
      <c r="I230" s="7"/>
      <c r="J230" s="7"/>
      <c r="K230" s="7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4">
      <c r="A231" s="5" t="s">
        <v>25</v>
      </c>
      <c r="B231" s="5" t="s">
        <v>24</v>
      </c>
      <c r="C231" s="9">
        <v>44228</v>
      </c>
      <c r="D231" s="9" t="s">
        <v>28</v>
      </c>
      <c r="E231" s="9" t="s">
        <v>29</v>
      </c>
      <c r="F231" s="7">
        <v>1980</v>
      </c>
      <c r="G231" s="7"/>
      <c r="H231" s="8">
        <v>511.83000000000004</v>
      </c>
      <c r="I231" s="7"/>
      <c r="J231" s="7"/>
      <c r="K231" s="7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4">
      <c r="A232" s="5" t="s">
        <v>11</v>
      </c>
      <c r="B232" s="5" t="s">
        <v>12</v>
      </c>
      <c r="C232" s="9">
        <v>44256</v>
      </c>
      <c r="D232" s="9" t="s">
        <v>28</v>
      </c>
      <c r="E232" s="9" t="s">
        <v>29</v>
      </c>
      <c r="F232" s="7">
        <v>3900</v>
      </c>
      <c r="G232" s="7"/>
      <c r="H232" s="8">
        <v>484.00000000000006</v>
      </c>
      <c r="I232" s="7"/>
      <c r="J232" s="7"/>
      <c r="K232" s="7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4">
      <c r="A233" s="5" t="s">
        <v>15</v>
      </c>
      <c r="B233" s="5" t="s">
        <v>12</v>
      </c>
      <c r="C233" s="9">
        <v>44256</v>
      </c>
      <c r="D233" s="9" t="s">
        <v>28</v>
      </c>
      <c r="E233" s="9" t="s">
        <v>29</v>
      </c>
      <c r="F233" s="7">
        <v>3880</v>
      </c>
      <c r="G233" s="7"/>
      <c r="H233" s="8">
        <v>423.50000000000006</v>
      </c>
      <c r="I233" s="7"/>
      <c r="J233" s="7"/>
      <c r="K233" s="7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4">
      <c r="A234" s="5" t="s">
        <v>16</v>
      </c>
      <c r="B234" s="5" t="s">
        <v>17</v>
      </c>
      <c r="C234" s="9">
        <v>44256</v>
      </c>
      <c r="D234" s="9" t="s">
        <v>28</v>
      </c>
      <c r="E234" s="9" t="s">
        <v>29</v>
      </c>
      <c r="F234" s="7">
        <v>8260</v>
      </c>
      <c r="G234" s="7"/>
      <c r="H234" s="8">
        <v>623.15000000000009</v>
      </c>
      <c r="I234" s="7"/>
      <c r="J234" s="7"/>
      <c r="K234" s="7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4">
      <c r="A235" s="5" t="s">
        <v>18</v>
      </c>
      <c r="B235" s="5" t="s">
        <v>17</v>
      </c>
      <c r="C235" s="9">
        <v>44256</v>
      </c>
      <c r="D235" s="9" t="s">
        <v>28</v>
      </c>
      <c r="E235" s="9" t="s">
        <v>29</v>
      </c>
      <c r="F235" s="7">
        <v>5010</v>
      </c>
      <c r="G235" s="7"/>
      <c r="H235" s="8">
        <v>519.09</v>
      </c>
      <c r="I235" s="7"/>
      <c r="J235" s="7"/>
      <c r="K235" s="7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4">
      <c r="A236" s="5" t="s">
        <v>19</v>
      </c>
      <c r="B236" s="5" t="s">
        <v>17</v>
      </c>
      <c r="C236" s="9">
        <v>44256</v>
      </c>
      <c r="D236" s="9" t="s">
        <v>28</v>
      </c>
      <c r="E236" s="9" t="s">
        <v>29</v>
      </c>
      <c r="F236" s="7">
        <v>6790</v>
      </c>
      <c r="G236" s="7"/>
      <c r="H236" s="8">
        <v>375.1</v>
      </c>
      <c r="I236" s="7"/>
      <c r="J236" s="7"/>
      <c r="K236" s="7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4">
      <c r="A237" s="5" t="s">
        <v>20</v>
      </c>
      <c r="B237" s="5" t="s">
        <v>17</v>
      </c>
      <c r="C237" s="9">
        <v>44256</v>
      </c>
      <c r="D237" s="9" t="s">
        <v>28</v>
      </c>
      <c r="E237" s="9" t="s">
        <v>29</v>
      </c>
      <c r="F237" s="7">
        <v>1790</v>
      </c>
      <c r="G237" s="7"/>
      <c r="H237" s="8">
        <v>217.8</v>
      </c>
      <c r="I237" s="7"/>
      <c r="J237" s="7"/>
      <c r="K237" s="7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4">
      <c r="A238" s="5" t="s">
        <v>21</v>
      </c>
      <c r="B238" s="5" t="s">
        <v>17</v>
      </c>
      <c r="C238" s="9">
        <v>44256</v>
      </c>
      <c r="D238" s="9" t="s">
        <v>28</v>
      </c>
      <c r="E238" s="9" t="s">
        <v>29</v>
      </c>
      <c r="F238" s="7">
        <v>1420</v>
      </c>
      <c r="G238" s="7"/>
      <c r="H238" s="8">
        <v>847.00000000000011</v>
      </c>
      <c r="I238" s="7"/>
      <c r="J238" s="7"/>
      <c r="K238" s="7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4">
      <c r="A239" s="5" t="s">
        <v>22</v>
      </c>
      <c r="B239" s="5" t="s">
        <v>17</v>
      </c>
      <c r="C239" s="9">
        <v>44256</v>
      </c>
      <c r="D239" s="9" t="s">
        <v>28</v>
      </c>
      <c r="E239" s="9" t="s">
        <v>29</v>
      </c>
      <c r="F239" s="7">
        <v>6980</v>
      </c>
      <c r="G239" s="7"/>
      <c r="H239" s="8">
        <v>692.12000000000012</v>
      </c>
      <c r="I239" s="7"/>
      <c r="J239" s="7"/>
      <c r="K239" s="7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4">
      <c r="A240" s="5" t="s">
        <v>23</v>
      </c>
      <c r="B240" s="5" t="s">
        <v>24</v>
      </c>
      <c r="C240" s="9">
        <v>44256</v>
      </c>
      <c r="D240" s="9" t="s">
        <v>28</v>
      </c>
      <c r="E240" s="9" t="s">
        <v>29</v>
      </c>
      <c r="F240" s="7">
        <v>6670</v>
      </c>
      <c r="G240" s="7"/>
      <c r="H240" s="8">
        <v>393.25000000000006</v>
      </c>
      <c r="I240" s="7"/>
      <c r="J240" s="7"/>
      <c r="K240" s="7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4">
      <c r="A241" s="5" t="s">
        <v>25</v>
      </c>
      <c r="B241" s="5" t="s">
        <v>24</v>
      </c>
      <c r="C241" s="9">
        <v>44256</v>
      </c>
      <c r="D241" s="9" t="s">
        <v>28</v>
      </c>
      <c r="E241" s="9" t="s">
        <v>29</v>
      </c>
      <c r="F241" s="7">
        <v>8620</v>
      </c>
      <c r="G241" s="7"/>
      <c r="H241" s="8">
        <v>511.83000000000004</v>
      </c>
      <c r="I241" s="7"/>
      <c r="J241" s="7"/>
      <c r="K241" s="7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4">
      <c r="A242" s="5" t="s">
        <v>11</v>
      </c>
      <c r="B242" s="5" t="s">
        <v>12</v>
      </c>
      <c r="C242" s="6">
        <v>44287</v>
      </c>
      <c r="D242" s="6" t="s">
        <v>13</v>
      </c>
      <c r="E242" s="6" t="s">
        <v>30</v>
      </c>
      <c r="F242" s="7">
        <v>990</v>
      </c>
      <c r="G242" s="7"/>
      <c r="H242" s="8">
        <v>532.40000000000009</v>
      </c>
      <c r="I242" s="7"/>
      <c r="J242" s="7"/>
      <c r="K242" s="7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4">
      <c r="A243" s="5" t="s">
        <v>15</v>
      </c>
      <c r="B243" s="5" t="s">
        <v>12</v>
      </c>
      <c r="C243" s="6">
        <v>44287</v>
      </c>
      <c r="D243" s="6" t="s">
        <v>13</v>
      </c>
      <c r="E243" s="6" t="s">
        <v>30</v>
      </c>
      <c r="F243" s="7">
        <v>3990</v>
      </c>
      <c r="G243" s="7"/>
      <c r="H243" s="8">
        <v>465.85</v>
      </c>
      <c r="I243" s="7"/>
      <c r="J243" s="7"/>
      <c r="K243" s="7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4">
      <c r="A244" s="5" t="s">
        <v>16</v>
      </c>
      <c r="B244" s="5" t="s">
        <v>17</v>
      </c>
      <c r="C244" s="6">
        <v>44287</v>
      </c>
      <c r="D244" s="6" t="s">
        <v>13</v>
      </c>
      <c r="E244" s="6" t="s">
        <v>30</v>
      </c>
      <c r="F244" s="7">
        <v>7650</v>
      </c>
      <c r="G244" s="7"/>
      <c r="H244" s="8">
        <v>685.46500000000003</v>
      </c>
      <c r="I244" s="7"/>
      <c r="J244" s="7"/>
      <c r="K244" s="7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4">
      <c r="A245" s="5" t="s">
        <v>18</v>
      </c>
      <c r="B245" s="5" t="s">
        <v>17</v>
      </c>
      <c r="C245" s="6">
        <v>44287</v>
      </c>
      <c r="D245" s="6" t="s">
        <v>13</v>
      </c>
      <c r="E245" s="6" t="s">
        <v>30</v>
      </c>
      <c r="F245" s="7">
        <v>8420</v>
      </c>
      <c r="G245" s="7"/>
      <c r="H245" s="8">
        <v>570.99899999999991</v>
      </c>
      <c r="I245" s="7"/>
      <c r="J245" s="7"/>
      <c r="K245" s="7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4">
      <c r="A246" s="5" t="s">
        <v>19</v>
      </c>
      <c r="B246" s="5" t="s">
        <v>17</v>
      </c>
      <c r="C246" s="6">
        <v>44287</v>
      </c>
      <c r="D246" s="6" t="s">
        <v>13</v>
      </c>
      <c r="E246" s="6" t="s">
        <v>30</v>
      </c>
      <c r="F246" s="7">
        <v>320</v>
      </c>
      <c r="G246" s="7"/>
      <c r="H246" s="8">
        <v>412.61000000000007</v>
      </c>
      <c r="I246" s="7"/>
      <c r="J246" s="7"/>
      <c r="K246" s="7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4">
      <c r="A247" s="5" t="s">
        <v>20</v>
      </c>
      <c r="B247" s="5" t="s">
        <v>17</v>
      </c>
      <c r="C247" s="6">
        <v>44287</v>
      </c>
      <c r="D247" s="6" t="s">
        <v>13</v>
      </c>
      <c r="E247" s="6" t="s">
        <v>30</v>
      </c>
      <c r="F247" s="7">
        <v>1260</v>
      </c>
      <c r="G247" s="7"/>
      <c r="H247" s="8">
        <v>239.58000000000004</v>
      </c>
      <c r="I247" s="7"/>
      <c r="J247" s="7"/>
      <c r="K247" s="7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4">
      <c r="A248" s="5" t="s">
        <v>21</v>
      </c>
      <c r="B248" s="5" t="s">
        <v>17</v>
      </c>
      <c r="C248" s="6">
        <v>44287</v>
      </c>
      <c r="D248" s="6" t="s">
        <v>13</v>
      </c>
      <c r="E248" s="6" t="s">
        <v>30</v>
      </c>
      <c r="F248" s="7">
        <v>1430</v>
      </c>
      <c r="G248" s="7"/>
      <c r="H248" s="8">
        <v>931.7</v>
      </c>
      <c r="I248" s="7"/>
      <c r="J248" s="7"/>
      <c r="K248" s="7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4">
      <c r="A249" s="5" t="s">
        <v>22</v>
      </c>
      <c r="B249" s="5" t="s">
        <v>17</v>
      </c>
      <c r="C249" s="6">
        <v>44287</v>
      </c>
      <c r="D249" s="6" t="s">
        <v>13</v>
      </c>
      <c r="E249" s="6" t="s">
        <v>30</v>
      </c>
      <c r="F249" s="7">
        <v>2990</v>
      </c>
      <c r="G249" s="7"/>
      <c r="H249" s="8">
        <v>761.33200000000011</v>
      </c>
      <c r="I249" s="7"/>
      <c r="J249" s="7"/>
      <c r="K249" s="7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4">
      <c r="A250" s="5" t="s">
        <v>23</v>
      </c>
      <c r="B250" s="5" t="s">
        <v>24</v>
      </c>
      <c r="C250" s="6">
        <v>44287</v>
      </c>
      <c r="D250" s="6" t="s">
        <v>13</v>
      </c>
      <c r="E250" s="6" t="s">
        <v>30</v>
      </c>
      <c r="F250" s="7">
        <v>6960</v>
      </c>
      <c r="G250" s="7"/>
      <c r="H250" s="8">
        <v>432.57500000000005</v>
      </c>
      <c r="I250" s="7"/>
      <c r="J250" s="7"/>
      <c r="K250" s="7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4">
      <c r="A251" s="5" t="s">
        <v>25</v>
      </c>
      <c r="B251" s="5" t="s">
        <v>24</v>
      </c>
      <c r="C251" s="6">
        <v>44287</v>
      </c>
      <c r="D251" s="6" t="s">
        <v>13</v>
      </c>
      <c r="E251" s="6" t="s">
        <v>30</v>
      </c>
      <c r="F251" s="7">
        <v>6040</v>
      </c>
      <c r="G251" s="7"/>
      <c r="H251" s="8">
        <v>563.01300000000015</v>
      </c>
      <c r="I251" s="7"/>
      <c r="J251" s="7"/>
      <c r="K251" s="7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4">
      <c r="A252" s="5" t="s">
        <v>11</v>
      </c>
      <c r="B252" s="5" t="s">
        <v>12</v>
      </c>
      <c r="C252" s="9">
        <v>44317</v>
      </c>
      <c r="D252" s="6" t="s">
        <v>13</v>
      </c>
      <c r="E252" s="6" t="s">
        <v>30</v>
      </c>
      <c r="F252" s="7">
        <v>3770</v>
      </c>
      <c r="G252" s="7"/>
      <c r="H252" s="8">
        <v>532.40000000000009</v>
      </c>
      <c r="I252" s="7"/>
      <c r="J252" s="7"/>
      <c r="K252" s="7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4">
      <c r="A253" s="5" t="s">
        <v>15</v>
      </c>
      <c r="B253" s="5" t="s">
        <v>12</v>
      </c>
      <c r="C253" s="9">
        <v>44317</v>
      </c>
      <c r="D253" s="6" t="s">
        <v>13</v>
      </c>
      <c r="E253" s="6" t="s">
        <v>30</v>
      </c>
      <c r="F253" s="7">
        <v>2580</v>
      </c>
      <c r="G253" s="7"/>
      <c r="H253" s="8">
        <v>465.85</v>
      </c>
      <c r="I253" s="7"/>
      <c r="J253" s="7"/>
      <c r="K253" s="7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4">
      <c r="A254" s="5" t="s">
        <v>16</v>
      </c>
      <c r="B254" s="5" t="s">
        <v>17</v>
      </c>
      <c r="C254" s="9">
        <v>44317</v>
      </c>
      <c r="D254" s="6" t="s">
        <v>13</v>
      </c>
      <c r="E254" s="6" t="s">
        <v>30</v>
      </c>
      <c r="F254" s="7">
        <v>2270</v>
      </c>
      <c r="G254" s="7"/>
      <c r="H254" s="8">
        <v>685.46500000000003</v>
      </c>
      <c r="I254" s="7"/>
      <c r="J254" s="7"/>
      <c r="K254" s="7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4">
      <c r="A255" s="5" t="s">
        <v>18</v>
      </c>
      <c r="B255" s="5" t="s">
        <v>17</v>
      </c>
      <c r="C255" s="9">
        <v>44317</v>
      </c>
      <c r="D255" s="6" t="s">
        <v>13</v>
      </c>
      <c r="E255" s="6" t="s">
        <v>30</v>
      </c>
      <c r="F255" s="7">
        <v>3350</v>
      </c>
      <c r="G255" s="7"/>
      <c r="H255" s="8">
        <v>570.99899999999991</v>
      </c>
      <c r="I255" s="7"/>
      <c r="J255" s="7"/>
      <c r="K255" s="7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4">
      <c r="A256" s="5" t="s">
        <v>19</v>
      </c>
      <c r="B256" s="5" t="s">
        <v>17</v>
      </c>
      <c r="C256" s="9">
        <v>44317</v>
      </c>
      <c r="D256" s="6" t="s">
        <v>13</v>
      </c>
      <c r="E256" s="6" t="s">
        <v>30</v>
      </c>
      <c r="F256" s="7">
        <v>4080</v>
      </c>
      <c r="G256" s="7"/>
      <c r="H256" s="8">
        <v>412.61000000000007</v>
      </c>
      <c r="I256" s="7"/>
      <c r="J256" s="7"/>
      <c r="K256" s="7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4">
      <c r="A257" s="5" t="s">
        <v>20</v>
      </c>
      <c r="B257" s="5" t="s">
        <v>17</v>
      </c>
      <c r="C257" s="9">
        <v>44317</v>
      </c>
      <c r="D257" s="6" t="s">
        <v>13</v>
      </c>
      <c r="E257" s="6" t="s">
        <v>30</v>
      </c>
      <c r="F257" s="7">
        <v>3940</v>
      </c>
      <c r="G257" s="7"/>
      <c r="H257" s="8">
        <v>239.58000000000004</v>
      </c>
      <c r="I257" s="7"/>
      <c r="J257" s="7"/>
      <c r="K257" s="7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4">
      <c r="A258" s="5" t="s">
        <v>21</v>
      </c>
      <c r="B258" s="5" t="s">
        <v>17</v>
      </c>
      <c r="C258" s="9">
        <v>44317</v>
      </c>
      <c r="D258" s="6" t="s">
        <v>13</v>
      </c>
      <c r="E258" s="6" t="s">
        <v>30</v>
      </c>
      <c r="F258" s="7">
        <v>6000</v>
      </c>
      <c r="G258" s="7"/>
      <c r="H258" s="8">
        <v>931.7</v>
      </c>
      <c r="I258" s="7"/>
      <c r="J258" s="7"/>
      <c r="K258" s="7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4">
      <c r="A259" s="5" t="s">
        <v>22</v>
      </c>
      <c r="B259" s="5" t="s">
        <v>17</v>
      </c>
      <c r="C259" s="9">
        <v>44317</v>
      </c>
      <c r="D259" s="6" t="s">
        <v>13</v>
      </c>
      <c r="E259" s="6" t="s">
        <v>30</v>
      </c>
      <c r="F259" s="7">
        <v>1120</v>
      </c>
      <c r="G259" s="7"/>
      <c r="H259" s="8">
        <v>761.33200000000011</v>
      </c>
      <c r="I259" s="7"/>
      <c r="J259" s="7"/>
      <c r="K259" s="7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4">
      <c r="A260" s="5" t="s">
        <v>23</v>
      </c>
      <c r="B260" s="5" t="s">
        <v>24</v>
      </c>
      <c r="C260" s="9">
        <v>44317</v>
      </c>
      <c r="D260" s="6" t="s">
        <v>13</v>
      </c>
      <c r="E260" s="6" t="s">
        <v>30</v>
      </c>
      <c r="F260" s="7">
        <v>5210</v>
      </c>
      <c r="G260" s="7"/>
      <c r="H260" s="8">
        <v>432.57500000000005</v>
      </c>
      <c r="I260" s="7"/>
      <c r="J260" s="7"/>
      <c r="K260" s="7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4">
      <c r="A261" s="5" t="s">
        <v>25</v>
      </c>
      <c r="B261" s="5" t="s">
        <v>24</v>
      </c>
      <c r="C261" s="9">
        <v>44317</v>
      </c>
      <c r="D261" s="6" t="s">
        <v>13</v>
      </c>
      <c r="E261" s="6" t="s">
        <v>30</v>
      </c>
      <c r="F261" s="7">
        <v>9870</v>
      </c>
      <c r="G261" s="7"/>
      <c r="H261" s="8">
        <v>563.01300000000015</v>
      </c>
      <c r="I261" s="7"/>
      <c r="J261" s="7"/>
      <c r="K261" s="7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4">
      <c r="A262" s="5" t="s">
        <v>11</v>
      </c>
      <c r="B262" s="5" t="s">
        <v>12</v>
      </c>
      <c r="C262" s="9">
        <v>44348</v>
      </c>
      <c r="D262" s="6" t="s">
        <v>13</v>
      </c>
      <c r="E262" s="6" t="s">
        <v>30</v>
      </c>
      <c r="F262" s="7">
        <v>8610</v>
      </c>
      <c r="G262" s="7"/>
      <c r="H262" s="8">
        <v>532.40000000000009</v>
      </c>
      <c r="I262" s="7"/>
      <c r="J262" s="7"/>
      <c r="K262" s="7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4">
      <c r="A263" s="5" t="s">
        <v>15</v>
      </c>
      <c r="B263" s="5" t="s">
        <v>12</v>
      </c>
      <c r="C263" s="9">
        <v>44348</v>
      </c>
      <c r="D263" s="6" t="s">
        <v>13</v>
      </c>
      <c r="E263" s="6" t="s">
        <v>30</v>
      </c>
      <c r="F263" s="7">
        <v>6930</v>
      </c>
      <c r="G263" s="7"/>
      <c r="H263" s="8">
        <v>465.85</v>
      </c>
      <c r="I263" s="7"/>
      <c r="J263" s="7"/>
      <c r="K263" s="7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4">
      <c r="A264" s="5" t="s">
        <v>16</v>
      </c>
      <c r="B264" s="5" t="s">
        <v>17</v>
      </c>
      <c r="C264" s="9">
        <v>44348</v>
      </c>
      <c r="D264" s="6" t="s">
        <v>13</v>
      </c>
      <c r="E264" s="6" t="s">
        <v>30</v>
      </c>
      <c r="F264" s="7">
        <v>7620</v>
      </c>
      <c r="G264" s="7"/>
      <c r="H264" s="8">
        <v>685.46500000000003</v>
      </c>
      <c r="I264" s="7"/>
      <c r="J264" s="7"/>
      <c r="K264" s="7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4">
      <c r="A265" s="5" t="s">
        <v>18</v>
      </c>
      <c r="B265" s="5" t="s">
        <v>17</v>
      </c>
      <c r="C265" s="9">
        <v>44348</v>
      </c>
      <c r="D265" s="6" t="s">
        <v>13</v>
      </c>
      <c r="E265" s="6" t="s">
        <v>30</v>
      </c>
      <c r="F265" s="7">
        <v>4040</v>
      </c>
      <c r="G265" s="7"/>
      <c r="H265" s="8">
        <v>570.99899999999991</v>
      </c>
      <c r="I265" s="7"/>
      <c r="J265" s="7"/>
      <c r="K265" s="7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4">
      <c r="A266" s="5" t="s">
        <v>19</v>
      </c>
      <c r="B266" s="5" t="s">
        <v>17</v>
      </c>
      <c r="C266" s="9">
        <v>44348</v>
      </c>
      <c r="D266" s="6" t="s">
        <v>13</v>
      </c>
      <c r="E266" s="6" t="s">
        <v>30</v>
      </c>
      <c r="F266" s="7">
        <v>6850</v>
      </c>
      <c r="G266" s="7"/>
      <c r="H266" s="8">
        <v>412.61000000000007</v>
      </c>
      <c r="I266" s="7"/>
      <c r="J266" s="7"/>
      <c r="K266" s="7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4">
      <c r="A267" s="5" t="s">
        <v>20</v>
      </c>
      <c r="B267" s="5" t="s">
        <v>17</v>
      </c>
      <c r="C267" s="9">
        <v>44348</v>
      </c>
      <c r="D267" s="6" t="s">
        <v>13</v>
      </c>
      <c r="E267" s="6" t="s">
        <v>30</v>
      </c>
      <c r="F267" s="7">
        <v>570</v>
      </c>
      <c r="G267" s="7"/>
      <c r="H267" s="8">
        <v>239.58000000000004</v>
      </c>
      <c r="I267" s="7"/>
      <c r="J267" s="7"/>
      <c r="K267" s="7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4">
      <c r="A268" s="5" t="s">
        <v>21</v>
      </c>
      <c r="B268" s="5" t="s">
        <v>17</v>
      </c>
      <c r="C268" s="9">
        <v>44348</v>
      </c>
      <c r="D268" s="6" t="s">
        <v>13</v>
      </c>
      <c r="E268" s="6" t="s">
        <v>30</v>
      </c>
      <c r="F268" s="7">
        <v>1340</v>
      </c>
      <c r="G268" s="7"/>
      <c r="H268" s="8">
        <v>931.7</v>
      </c>
      <c r="I268" s="7"/>
      <c r="J268" s="7"/>
      <c r="K268" s="7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4">
      <c r="A269" s="5" t="s">
        <v>22</v>
      </c>
      <c r="B269" s="5" t="s">
        <v>17</v>
      </c>
      <c r="C269" s="9">
        <v>44348</v>
      </c>
      <c r="D269" s="6" t="s">
        <v>13</v>
      </c>
      <c r="E269" s="6" t="s">
        <v>30</v>
      </c>
      <c r="F269" s="7">
        <v>6860</v>
      </c>
      <c r="G269" s="7"/>
      <c r="H269" s="8">
        <v>761.33200000000011</v>
      </c>
      <c r="I269" s="7"/>
      <c r="J269" s="7"/>
      <c r="K269" s="7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4">
      <c r="A270" s="5" t="s">
        <v>23</v>
      </c>
      <c r="B270" s="5" t="s">
        <v>24</v>
      </c>
      <c r="C270" s="9">
        <v>44348</v>
      </c>
      <c r="D270" s="6" t="s">
        <v>13</v>
      </c>
      <c r="E270" s="6" t="s">
        <v>30</v>
      </c>
      <c r="F270" s="7">
        <v>2500</v>
      </c>
      <c r="G270" s="7"/>
      <c r="H270" s="8">
        <v>432.57500000000005</v>
      </c>
      <c r="I270" s="7"/>
      <c r="J270" s="7"/>
      <c r="K270" s="7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4">
      <c r="A271" s="5" t="s">
        <v>25</v>
      </c>
      <c r="B271" s="5" t="s">
        <v>24</v>
      </c>
      <c r="C271" s="9">
        <v>44348</v>
      </c>
      <c r="D271" s="6" t="s">
        <v>13</v>
      </c>
      <c r="E271" s="6" t="s">
        <v>30</v>
      </c>
      <c r="F271" s="7">
        <v>610</v>
      </c>
      <c r="G271" s="7"/>
      <c r="H271" s="8">
        <v>563.01300000000015</v>
      </c>
      <c r="I271" s="7"/>
      <c r="J271" s="7"/>
      <c r="K271" s="7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4">
      <c r="A272" s="5" t="s">
        <v>11</v>
      </c>
      <c r="B272" s="5" t="s">
        <v>12</v>
      </c>
      <c r="C272" s="9">
        <v>44378</v>
      </c>
      <c r="D272" s="9" t="s">
        <v>26</v>
      </c>
      <c r="E272" s="6" t="s">
        <v>30</v>
      </c>
      <c r="F272" s="7">
        <v>1300</v>
      </c>
      <c r="G272" s="7"/>
      <c r="H272" s="8">
        <v>532.40000000000009</v>
      </c>
      <c r="I272" s="7"/>
      <c r="J272" s="7"/>
      <c r="K272" s="7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4">
      <c r="A273" s="5" t="s">
        <v>15</v>
      </c>
      <c r="B273" s="5" t="s">
        <v>12</v>
      </c>
      <c r="C273" s="9">
        <v>44378</v>
      </c>
      <c r="D273" s="9" t="s">
        <v>26</v>
      </c>
      <c r="E273" s="6" t="s">
        <v>30</v>
      </c>
      <c r="F273" s="7">
        <v>6610</v>
      </c>
      <c r="G273" s="7"/>
      <c r="H273" s="8">
        <v>465.85</v>
      </c>
      <c r="I273" s="7"/>
      <c r="J273" s="7"/>
      <c r="K273" s="7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4">
      <c r="A274" s="5" t="s">
        <v>16</v>
      </c>
      <c r="B274" s="5" t="s">
        <v>17</v>
      </c>
      <c r="C274" s="9">
        <v>44378</v>
      </c>
      <c r="D274" s="9" t="s">
        <v>26</v>
      </c>
      <c r="E274" s="6" t="s">
        <v>30</v>
      </c>
      <c r="F274" s="7">
        <v>7970</v>
      </c>
      <c r="G274" s="7"/>
      <c r="H274" s="8">
        <v>685.46500000000003</v>
      </c>
      <c r="I274" s="7"/>
      <c r="J274" s="7"/>
      <c r="K274" s="7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4">
      <c r="A275" s="5" t="s">
        <v>18</v>
      </c>
      <c r="B275" s="5" t="s">
        <v>17</v>
      </c>
      <c r="C275" s="9">
        <v>44378</v>
      </c>
      <c r="D275" s="9" t="s">
        <v>26</v>
      </c>
      <c r="E275" s="6" t="s">
        <v>30</v>
      </c>
      <c r="F275" s="7">
        <v>650</v>
      </c>
      <c r="G275" s="7"/>
      <c r="H275" s="8">
        <v>570.99899999999991</v>
      </c>
      <c r="I275" s="7"/>
      <c r="J275" s="7"/>
      <c r="K275" s="7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4">
      <c r="A276" s="5" t="s">
        <v>19</v>
      </c>
      <c r="B276" s="5" t="s">
        <v>17</v>
      </c>
      <c r="C276" s="9">
        <v>44378</v>
      </c>
      <c r="D276" s="9" t="s">
        <v>26</v>
      </c>
      <c r="E276" s="6" t="s">
        <v>30</v>
      </c>
      <c r="F276" s="7">
        <v>6020</v>
      </c>
      <c r="G276" s="7"/>
      <c r="H276" s="8">
        <v>412.61000000000007</v>
      </c>
      <c r="I276" s="7"/>
      <c r="J276" s="7"/>
      <c r="K276" s="7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4">
      <c r="A277" s="5" t="s">
        <v>20</v>
      </c>
      <c r="B277" s="5" t="s">
        <v>17</v>
      </c>
      <c r="C277" s="9">
        <v>44378</v>
      </c>
      <c r="D277" s="9" t="s">
        <v>26</v>
      </c>
      <c r="E277" s="6" t="s">
        <v>30</v>
      </c>
      <c r="F277" s="7">
        <v>6900</v>
      </c>
      <c r="G277" s="7"/>
      <c r="H277" s="8">
        <v>239.58000000000004</v>
      </c>
      <c r="I277" s="7"/>
      <c r="J277" s="7"/>
      <c r="K277" s="7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4">
      <c r="A278" s="5" t="s">
        <v>21</v>
      </c>
      <c r="B278" s="5" t="s">
        <v>17</v>
      </c>
      <c r="C278" s="9">
        <v>44378</v>
      </c>
      <c r="D278" s="9" t="s">
        <v>26</v>
      </c>
      <c r="E278" s="6" t="s">
        <v>30</v>
      </c>
      <c r="F278" s="7">
        <v>4100</v>
      </c>
      <c r="G278" s="7"/>
      <c r="H278" s="8">
        <v>931.7</v>
      </c>
      <c r="I278" s="7"/>
      <c r="J278" s="7"/>
      <c r="K278" s="7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4">
      <c r="A279" s="5" t="s">
        <v>22</v>
      </c>
      <c r="B279" s="5" t="s">
        <v>17</v>
      </c>
      <c r="C279" s="9">
        <v>44378</v>
      </c>
      <c r="D279" s="9" t="s">
        <v>26</v>
      </c>
      <c r="E279" s="6" t="s">
        <v>30</v>
      </c>
      <c r="F279" s="7">
        <v>6260</v>
      </c>
      <c r="G279" s="7"/>
      <c r="H279" s="8">
        <v>761.33200000000011</v>
      </c>
      <c r="I279" s="7"/>
      <c r="J279" s="7"/>
      <c r="K279" s="7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4">
      <c r="A280" s="5" t="s">
        <v>23</v>
      </c>
      <c r="B280" s="5" t="s">
        <v>24</v>
      </c>
      <c r="C280" s="9">
        <v>44378</v>
      </c>
      <c r="D280" s="9" t="s">
        <v>26</v>
      </c>
      <c r="E280" s="6" t="s">
        <v>30</v>
      </c>
      <c r="F280" s="7">
        <v>2050</v>
      </c>
      <c r="G280" s="7"/>
      <c r="H280" s="8">
        <v>432.57500000000005</v>
      </c>
      <c r="I280" s="7"/>
      <c r="J280" s="7"/>
      <c r="K280" s="7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4">
      <c r="A281" s="5" t="s">
        <v>25</v>
      </c>
      <c r="B281" s="5" t="s">
        <v>24</v>
      </c>
      <c r="C281" s="9">
        <v>44378</v>
      </c>
      <c r="D281" s="9" t="s">
        <v>26</v>
      </c>
      <c r="E281" s="6" t="s">
        <v>30</v>
      </c>
      <c r="F281" s="7">
        <v>2080</v>
      </c>
      <c r="G281" s="7"/>
      <c r="H281" s="8">
        <v>563.01300000000015</v>
      </c>
      <c r="I281" s="7"/>
      <c r="J281" s="7"/>
      <c r="K281" s="7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4">
      <c r="A282" s="5" t="s">
        <v>11</v>
      </c>
      <c r="B282" s="5" t="s">
        <v>12</v>
      </c>
      <c r="C282" s="9">
        <v>44409</v>
      </c>
      <c r="D282" s="9" t="s">
        <v>26</v>
      </c>
      <c r="E282" s="6" t="s">
        <v>30</v>
      </c>
      <c r="F282" s="7">
        <v>5760</v>
      </c>
      <c r="G282" s="7"/>
      <c r="H282" s="8">
        <v>532.40000000000009</v>
      </c>
      <c r="I282" s="7"/>
      <c r="J282" s="7"/>
      <c r="K282" s="7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4">
      <c r="A283" s="5" t="s">
        <v>15</v>
      </c>
      <c r="B283" s="5" t="s">
        <v>12</v>
      </c>
      <c r="C283" s="9">
        <v>44409</v>
      </c>
      <c r="D283" s="9" t="s">
        <v>26</v>
      </c>
      <c r="E283" s="6" t="s">
        <v>30</v>
      </c>
      <c r="F283" s="7">
        <v>3590</v>
      </c>
      <c r="G283" s="7"/>
      <c r="H283" s="8">
        <v>465.85</v>
      </c>
      <c r="I283" s="7"/>
      <c r="J283" s="7"/>
      <c r="K283" s="7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4">
      <c r="A284" s="5" t="s">
        <v>16</v>
      </c>
      <c r="B284" s="5" t="s">
        <v>17</v>
      </c>
      <c r="C284" s="9">
        <v>44409</v>
      </c>
      <c r="D284" s="9" t="s">
        <v>26</v>
      </c>
      <c r="E284" s="6" t="s">
        <v>30</v>
      </c>
      <c r="F284" s="7">
        <v>2320</v>
      </c>
      <c r="G284" s="7"/>
      <c r="H284" s="8">
        <v>685.46500000000003</v>
      </c>
      <c r="I284" s="7"/>
      <c r="J284" s="7"/>
      <c r="K284" s="7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4">
      <c r="A285" s="5" t="s">
        <v>18</v>
      </c>
      <c r="B285" s="5" t="s">
        <v>17</v>
      </c>
      <c r="C285" s="9">
        <v>44409</v>
      </c>
      <c r="D285" s="9" t="s">
        <v>26</v>
      </c>
      <c r="E285" s="6" t="s">
        <v>30</v>
      </c>
      <c r="F285" s="7">
        <v>2260</v>
      </c>
      <c r="G285" s="7"/>
      <c r="H285" s="8">
        <v>570.99899999999991</v>
      </c>
      <c r="I285" s="7"/>
      <c r="J285" s="7"/>
      <c r="K285" s="7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4">
      <c r="A286" s="5" t="s">
        <v>19</v>
      </c>
      <c r="B286" s="5" t="s">
        <v>17</v>
      </c>
      <c r="C286" s="9">
        <v>44409</v>
      </c>
      <c r="D286" s="9" t="s">
        <v>26</v>
      </c>
      <c r="E286" s="6" t="s">
        <v>30</v>
      </c>
      <c r="F286" s="7">
        <v>9820</v>
      </c>
      <c r="G286" s="7"/>
      <c r="H286" s="8">
        <v>412.61000000000007</v>
      </c>
      <c r="I286" s="7"/>
      <c r="J286" s="7"/>
      <c r="K286" s="7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4">
      <c r="A287" s="5" t="s">
        <v>20</v>
      </c>
      <c r="B287" s="5" t="s">
        <v>17</v>
      </c>
      <c r="C287" s="9">
        <v>44409</v>
      </c>
      <c r="D287" s="9" t="s">
        <v>26</v>
      </c>
      <c r="E287" s="6" t="s">
        <v>30</v>
      </c>
      <c r="F287" s="7">
        <v>2170</v>
      </c>
      <c r="G287" s="7"/>
      <c r="H287" s="8">
        <v>239.58000000000004</v>
      </c>
      <c r="I287" s="7"/>
      <c r="J287" s="7"/>
      <c r="K287" s="7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4">
      <c r="A288" s="5" t="s">
        <v>21</v>
      </c>
      <c r="B288" s="5" t="s">
        <v>17</v>
      </c>
      <c r="C288" s="9">
        <v>44409</v>
      </c>
      <c r="D288" s="9" t="s">
        <v>26</v>
      </c>
      <c r="E288" s="6" t="s">
        <v>30</v>
      </c>
      <c r="F288" s="7">
        <v>5200</v>
      </c>
      <c r="G288" s="7"/>
      <c r="H288" s="8">
        <v>931.7</v>
      </c>
      <c r="I288" s="7"/>
      <c r="J288" s="7"/>
      <c r="K288" s="7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4">
      <c r="A289" s="5" t="s">
        <v>22</v>
      </c>
      <c r="B289" s="5" t="s">
        <v>17</v>
      </c>
      <c r="C289" s="9">
        <v>44409</v>
      </c>
      <c r="D289" s="9" t="s">
        <v>26</v>
      </c>
      <c r="E289" s="6" t="s">
        <v>30</v>
      </c>
      <c r="F289" s="7">
        <v>1980</v>
      </c>
      <c r="G289" s="7"/>
      <c r="H289" s="8">
        <v>761.33200000000011</v>
      </c>
      <c r="I289" s="7"/>
      <c r="J289" s="7"/>
      <c r="K289" s="7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4">
      <c r="A290" s="5" t="s">
        <v>23</v>
      </c>
      <c r="B290" s="5" t="s">
        <v>24</v>
      </c>
      <c r="C290" s="9">
        <v>44409</v>
      </c>
      <c r="D290" s="9" t="s">
        <v>26</v>
      </c>
      <c r="E290" s="6" t="s">
        <v>30</v>
      </c>
      <c r="F290" s="7">
        <v>5420</v>
      </c>
      <c r="G290" s="7"/>
      <c r="H290" s="8">
        <v>432.57500000000005</v>
      </c>
      <c r="I290" s="7"/>
      <c r="J290" s="7"/>
      <c r="K290" s="7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4">
      <c r="A291" s="5" t="s">
        <v>25</v>
      </c>
      <c r="B291" s="5" t="s">
        <v>24</v>
      </c>
      <c r="C291" s="9">
        <v>44409</v>
      </c>
      <c r="D291" s="9" t="s">
        <v>26</v>
      </c>
      <c r="E291" s="6" t="s">
        <v>30</v>
      </c>
      <c r="F291" s="7">
        <v>4430</v>
      </c>
      <c r="G291" s="7"/>
      <c r="H291" s="8">
        <v>563.01300000000015</v>
      </c>
      <c r="I291" s="7"/>
      <c r="J291" s="7"/>
      <c r="K291" s="7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BD8E6-83E2-44CA-A64F-0850172380EC}">
  <sheetPr filterMode="1">
    <tabColor rgb="FFC00000"/>
  </sheetPr>
  <dimension ref="A1:L291"/>
  <sheetViews>
    <sheetView workbookViewId="0"/>
  </sheetViews>
  <sheetFormatPr defaultRowHeight="13.2"/>
  <cols>
    <col min="1" max="1" width="31.33203125" bestFit="1" customWidth="1"/>
    <col min="2" max="2" width="20.88671875" bestFit="1" customWidth="1"/>
    <col min="3" max="3" width="11.44140625" bestFit="1" customWidth="1"/>
    <col min="4" max="4" width="7.21875" bestFit="1" customWidth="1"/>
    <col min="5" max="5" width="7.44140625" bestFit="1" customWidth="1"/>
    <col min="6" max="6" width="9.5546875" bestFit="1" customWidth="1"/>
    <col min="7" max="7" width="22.21875" bestFit="1" customWidth="1"/>
    <col min="8" max="8" width="12.109375" customWidth="1"/>
    <col min="9" max="9" width="5.109375" bestFit="1" customWidth="1"/>
    <col min="10" max="10" width="12.88671875" bestFit="1" customWidth="1"/>
    <col min="11" max="11" width="16.33203125" bestFit="1" customWidth="1"/>
    <col min="12" max="12" width="21.88671875" bestFit="1" customWidth="1"/>
  </cols>
  <sheetData>
    <row r="1" spans="1:12" ht="14.4">
      <c r="A1" t="s">
        <v>47</v>
      </c>
      <c r="B1" s="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ht="14.4">
      <c r="A2" t="str">
        <f>B2&amp;F2&amp;E2</f>
        <v>Gear Assembly 1 (BS4)2019-20Q1</v>
      </c>
      <c r="B2" s="5" t="s">
        <v>11</v>
      </c>
      <c r="C2" s="5" t="s">
        <v>12</v>
      </c>
      <c r="D2" s="6">
        <v>43556</v>
      </c>
      <c r="E2" s="6" t="s">
        <v>13</v>
      </c>
      <c r="F2" s="6" t="s">
        <v>14</v>
      </c>
      <c r="G2" s="7">
        <v>5350</v>
      </c>
      <c r="H2" s="12">
        <f>IF(E2="Q1",0.85,0.93)*G2</f>
        <v>4547.5</v>
      </c>
      <c r="I2" s="8">
        <v>440.00000000000006</v>
      </c>
      <c r="J2" s="13">
        <f>H2*I2</f>
        <v>2000900.0000000002</v>
      </c>
      <c r="K2" s="12">
        <f>G2-H2</f>
        <v>802.5</v>
      </c>
      <c r="L2" s="12">
        <f>SUMIF($B$2:B2,B2,$K$2:K2)</f>
        <v>802.5</v>
      </c>
    </row>
    <row r="3" spans="1:12" ht="14.4">
      <c r="A3" t="str">
        <f t="shared" ref="A3:A66" si="0">B3&amp;F3&amp;E3</f>
        <v>Gear Assembly 2 (BS4)2019-20Q1</v>
      </c>
      <c r="B3" s="5" t="s">
        <v>15</v>
      </c>
      <c r="C3" s="5" t="s">
        <v>12</v>
      </c>
      <c r="D3" s="6">
        <v>43556</v>
      </c>
      <c r="E3" s="6" t="s">
        <v>13</v>
      </c>
      <c r="F3" s="6" t="s">
        <v>14</v>
      </c>
      <c r="G3" s="7">
        <v>8150</v>
      </c>
      <c r="H3" s="12">
        <f t="shared" ref="H3:H66" si="1">IF(E3="Q1",0.85,0.93)*G3</f>
        <v>6927.5</v>
      </c>
      <c r="I3" s="8">
        <v>385.00000000000006</v>
      </c>
      <c r="J3" s="13">
        <f t="shared" ref="J3:J66" si="2">H3*I3</f>
        <v>2667087.5000000005</v>
      </c>
      <c r="K3" s="12">
        <f t="shared" ref="K3:K66" si="3">G3-H3</f>
        <v>1222.5</v>
      </c>
      <c r="L3" s="12">
        <f>SUMIF($B$2:B3,B3,$K$2:K3)</f>
        <v>1222.5</v>
      </c>
    </row>
    <row r="4" spans="1:12" ht="14.4">
      <c r="A4" t="str">
        <f t="shared" si="0"/>
        <v>Gear Assembly 3 (BS4/6)2019-20Q1</v>
      </c>
      <c r="B4" s="5" t="s">
        <v>16</v>
      </c>
      <c r="C4" s="5" t="s">
        <v>17</v>
      </c>
      <c r="D4" s="6">
        <v>43556</v>
      </c>
      <c r="E4" s="6" t="s">
        <v>13</v>
      </c>
      <c r="F4" s="6" t="s">
        <v>14</v>
      </c>
      <c r="G4" s="7">
        <v>5680</v>
      </c>
      <c r="H4" s="12">
        <f t="shared" si="1"/>
        <v>4828</v>
      </c>
      <c r="I4" s="8">
        <v>566.5</v>
      </c>
      <c r="J4" s="13">
        <f t="shared" si="2"/>
        <v>2735062</v>
      </c>
      <c r="K4" s="12">
        <f t="shared" si="3"/>
        <v>852</v>
      </c>
      <c r="L4" s="12">
        <f>SUMIF($B$2:B4,B4,$K$2:K4)</f>
        <v>852</v>
      </c>
    </row>
    <row r="5" spans="1:12" ht="14.4">
      <c r="A5" t="str">
        <f t="shared" si="0"/>
        <v>Gear Assembly 4 (BS4/6)2019-20Q1</v>
      </c>
      <c r="B5" s="5" t="s">
        <v>18</v>
      </c>
      <c r="C5" s="5" t="s">
        <v>17</v>
      </c>
      <c r="D5" s="6">
        <v>43556</v>
      </c>
      <c r="E5" s="6" t="s">
        <v>13</v>
      </c>
      <c r="F5" s="6" t="s">
        <v>14</v>
      </c>
      <c r="G5" s="7">
        <v>5190</v>
      </c>
      <c r="H5" s="12">
        <f t="shared" si="1"/>
        <v>4411.5</v>
      </c>
      <c r="I5" s="8">
        <v>471.90000000000003</v>
      </c>
      <c r="J5" s="13">
        <f t="shared" si="2"/>
        <v>2081786.85</v>
      </c>
      <c r="K5" s="12">
        <f t="shared" si="3"/>
        <v>778.5</v>
      </c>
      <c r="L5" s="12">
        <f>SUMIF($B$2:B5,B5,$K$2:K5)</f>
        <v>778.5</v>
      </c>
    </row>
    <row r="6" spans="1:12" ht="14.4">
      <c r="A6" t="str">
        <f t="shared" si="0"/>
        <v>Gear Assembly 5 (BS4/6)2019-20Q1</v>
      </c>
      <c r="B6" s="5" t="s">
        <v>19</v>
      </c>
      <c r="C6" s="5" t="s">
        <v>17</v>
      </c>
      <c r="D6" s="6">
        <v>43556</v>
      </c>
      <c r="E6" s="6" t="s">
        <v>13</v>
      </c>
      <c r="F6" s="6" t="s">
        <v>14</v>
      </c>
      <c r="G6" s="7">
        <v>3220</v>
      </c>
      <c r="H6" s="12">
        <f t="shared" si="1"/>
        <v>2737</v>
      </c>
      <c r="I6" s="8">
        <v>341</v>
      </c>
      <c r="J6" s="13">
        <f t="shared" si="2"/>
        <v>933317</v>
      </c>
      <c r="K6" s="12">
        <f t="shared" si="3"/>
        <v>483</v>
      </c>
      <c r="L6" s="12">
        <f>SUMIF($B$2:B6,B6,$K$2:K6)</f>
        <v>483</v>
      </c>
    </row>
    <row r="7" spans="1:12" ht="14.4">
      <c r="A7" t="str">
        <f t="shared" si="0"/>
        <v>Gear Assembly 6 (BS4/6)2019-20Q1</v>
      </c>
      <c r="B7" s="5" t="s">
        <v>20</v>
      </c>
      <c r="C7" s="5" t="s">
        <v>17</v>
      </c>
      <c r="D7" s="6">
        <v>43556</v>
      </c>
      <c r="E7" s="6" t="s">
        <v>13</v>
      </c>
      <c r="F7" s="6" t="s">
        <v>14</v>
      </c>
      <c r="G7" s="7">
        <v>8650</v>
      </c>
      <c r="H7" s="12">
        <f t="shared" si="1"/>
        <v>7352.5</v>
      </c>
      <c r="I7" s="8">
        <v>198.00000000000003</v>
      </c>
      <c r="J7" s="13">
        <f t="shared" si="2"/>
        <v>1455795.0000000002</v>
      </c>
      <c r="K7" s="12">
        <f t="shared" si="3"/>
        <v>1297.5</v>
      </c>
      <c r="L7" s="12">
        <f>SUMIF($B$2:B7,B7,$K$2:K7)</f>
        <v>1297.5</v>
      </c>
    </row>
    <row r="8" spans="1:12" ht="14.4">
      <c r="A8" t="str">
        <f t="shared" si="0"/>
        <v>Gear Assembly 7 (BS4/6)2019-20Q1</v>
      </c>
      <c r="B8" s="5" t="s">
        <v>21</v>
      </c>
      <c r="C8" s="5" t="s">
        <v>17</v>
      </c>
      <c r="D8" s="6">
        <v>43556</v>
      </c>
      <c r="E8" s="6" t="s">
        <v>13</v>
      </c>
      <c r="F8" s="6" t="s">
        <v>14</v>
      </c>
      <c r="G8" s="7">
        <v>1150</v>
      </c>
      <c r="H8" s="12">
        <f t="shared" si="1"/>
        <v>977.5</v>
      </c>
      <c r="I8" s="8">
        <v>770.00000000000011</v>
      </c>
      <c r="J8" s="13">
        <f t="shared" si="2"/>
        <v>752675.00000000012</v>
      </c>
      <c r="K8" s="12">
        <f t="shared" si="3"/>
        <v>172.5</v>
      </c>
      <c r="L8" s="12">
        <f>SUMIF($B$2:B8,B8,$K$2:K8)</f>
        <v>172.5</v>
      </c>
    </row>
    <row r="9" spans="1:12" ht="14.4">
      <c r="A9" t="str">
        <f t="shared" si="0"/>
        <v>Gear Assembly 8 (BS4/6)2019-20Q1</v>
      </c>
      <c r="B9" s="5" t="s">
        <v>22</v>
      </c>
      <c r="C9" s="5" t="s">
        <v>17</v>
      </c>
      <c r="D9" s="6">
        <v>43556</v>
      </c>
      <c r="E9" s="6" t="s">
        <v>13</v>
      </c>
      <c r="F9" s="6" t="s">
        <v>14</v>
      </c>
      <c r="G9" s="7">
        <v>2950</v>
      </c>
      <c r="H9" s="12">
        <f t="shared" si="1"/>
        <v>2507.5</v>
      </c>
      <c r="I9" s="8">
        <v>629.20000000000005</v>
      </c>
      <c r="J9" s="13">
        <f t="shared" si="2"/>
        <v>1577719</v>
      </c>
      <c r="K9" s="12">
        <f t="shared" si="3"/>
        <v>442.5</v>
      </c>
      <c r="L9" s="12">
        <f>SUMIF($B$2:B9,B9,$K$2:K9)</f>
        <v>442.5</v>
      </c>
    </row>
    <row r="10" spans="1:12" ht="14.4">
      <c r="A10" t="str">
        <f t="shared" si="0"/>
        <v>Gear Assembly 9 (BS6)2019-20Q1</v>
      </c>
      <c r="B10" s="5" t="s">
        <v>23</v>
      </c>
      <c r="C10" s="5" t="s">
        <v>24</v>
      </c>
      <c r="D10" s="6">
        <v>43556</v>
      </c>
      <c r="E10" s="6" t="s">
        <v>13</v>
      </c>
      <c r="F10" s="6" t="s">
        <v>14</v>
      </c>
      <c r="G10" s="7">
        <v>9210</v>
      </c>
      <c r="H10" s="12">
        <f t="shared" si="1"/>
        <v>7828.5</v>
      </c>
      <c r="I10" s="8">
        <v>357.50000000000006</v>
      </c>
      <c r="J10" s="13">
        <f t="shared" si="2"/>
        <v>2798688.7500000005</v>
      </c>
      <c r="K10" s="12">
        <f t="shared" si="3"/>
        <v>1381.5</v>
      </c>
      <c r="L10" s="12">
        <f>SUMIF($B$2:B10,B10,$K$2:K10)</f>
        <v>1381.5</v>
      </c>
    </row>
    <row r="11" spans="1:12" ht="14.4">
      <c r="A11" t="str">
        <f t="shared" si="0"/>
        <v>Gear Assmbly 10 (BS6)2019-20Q1</v>
      </c>
      <c r="B11" s="5" t="s">
        <v>25</v>
      </c>
      <c r="C11" s="5" t="s">
        <v>24</v>
      </c>
      <c r="D11" s="6">
        <v>43556</v>
      </c>
      <c r="E11" s="6" t="s">
        <v>13</v>
      </c>
      <c r="F11" s="6" t="s">
        <v>14</v>
      </c>
      <c r="G11" s="7">
        <v>4910</v>
      </c>
      <c r="H11" s="12">
        <f t="shared" si="1"/>
        <v>4173.5</v>
      </c>
      <c r="I11" s="8">
        <v>465.3</v>
      </c>
      <c r="J11" s="13">
        <f t="shared" si="2"/>
        <v>1941929.55</v>
      </c>
      <c r="K11" s="12">
        <f t="shared" si="3"/>
        <v>736.5</v>
      </c>
      <c r="L11" s="12">
        <f>SUMIF($B$2:B11,B11,$K$2:K11)</f>
        <v>736.5</v>
      </c>
    </row>
    <row r="12" spans="1:12" ht="14.4">
      <c r="A12" t="str">
        <f t="shared" si="0"/>
        <v>Gear Assembly 1 (BS4)2019-20Q1</v>
      </c>
      <c r="B12" s="5" t="s">
        <v>11</v>
      </c>
      <c r="C12" s="5" t="s">
        <v>12</v>
      </c>
      <c r="D12" s="9">
        <v>43586</v>
      </c>
      <c r="E12" s="6" t="s">
        <v>13</v>
      </c>
      <c r="F12" s="6" t="s">
        <v>14</v>
      </c>
      <c r="G12" s="7">
        <v>190</v>
      </c>
      <c r="H12" s="12">
        <f t="shared" si="1"/>
        <v>161.5</v>
      </c>
      <c r="I12" s="8">
        <v>440.00000000000006</v>
      </c>
      <c r="J12" s="13">
        <f t="shared" si="2"/>
        <v>71060.000000000015</v>
      </c>
      <c r="K12" s="12">
        <f t="shared" si="3"/>
        <v>28.5</v>
      </c>
      <c r="L12" s="12">
        <f>SUMIF($B$2:B12,B12,$K$2:K12)</f>
        <v>831</v>
      </c>
    </row>
    <row r="13" spans="1:12" ht="14.4">
      <c r="A13" t="str">
        <f t="shared" si="0"/>
        <v>Gear Assembly 2 (BS4)2019-20Q1</v>
      </c>
      <c r="B13" s="5" t="s">
        <v>15</v>
      </c>
      <c r="C13" s="5" t="s">
        <v>12</v>
      </c>
      <c r="D13" s="9">
        <v>43586</v>
      </c>
      <c r="E13" s="6" t="s">
        <v>13</v>
      </c>
      <c r="F13" s="6" t="s">
        <v>14</v>
      </c>
      <c r="G13" s="7">
        <v>4100</v>
      </c>
      <c r="H13" s="12">
        <f t="shared" si="1"/>
        <v>3485</v>
      </c>
      <c r="I13" s="8">
        <v>385.00000000000006</v>
      </c>
      <c r="J13" s="13">
        <f t="shared" si="2"/>
        <v>1341725.0000000002</v>
      </c>
      <c r="K13" s="12">
        <f t="shared" si="3"/>
        <v>615</v>
      </c>
      <c r="L13" s="12">
        <f>SUMIF($B$2:B13,B13,$K$2:K13)</f>
        <v>1837.5</v>
      </c>
    </row>
    <row r="14" spans="1:12" ht="14.4">
      <c r="A14" t="str">
        <f t="shared" si="0"/>
        <v>Gear Assembly 3 (BS4/6)2019-20Q1</v>
      </c>
      <c r="B14" s="5" t="s">
        <v>16</v>
      </c>
      <c r="C14" s="5" t="s">
        <v>17</v>
      </c>
      <c r="D14" s="9">
        <v>43586</v>
      </c>
      <c r="E14" s="6" t="s">
        <v>13</v>
      </c>
      <c r="F14" s="6" t="s">
        <v>14</v>
      </c>
      <c r="G14" s="7">
        <v>5860</v>
      </c>
      <c r="H14" s="12">
        <f t="shared" si="1"/>
        <v>4981</v>
      </c>
      <c r="I14" s="8">
        <v>566.5</v>
      </c>
      <c r="J14" s="13">
        <f t="shared" si="2"/>
        <v>2821736.5</v>
      </c>
      <c r="K14" s="12">
        <f t="shared" si="3"/>
        <v>879</v>
      </c>
      <c r="L14" s="12">
        <f>SUMIF($B$2:B14,B14,$K$2:K14)</f>
        <v>1731</v>
      </c>
    </row>
    <row r="15" spans="1:12" ht="14.4">
      <c r="A15" t="str">
        <f t="shared" si="0"/>
        <v>Gear Assembly 4 (BS4/6)2019-20Q1</v>
      </c>
      <c r="B15" s="5" t="s">
        <v>18</v>
      </c>
      <c r="C15" s="5" t="s">
        <v>17</v>
      </c>
      <c r="D15" s="9">
        <v>43586</v>
      </c>
      <c r="E15" s="6" t="s">
        <v>13</v>
      </c>
      <c r="F15" s="6" t="s">
        <v>14</v>
      </c>
      <c r="G15" s="7">
        <v>800</v>
      </c>
      <c r="H15" s="12">
        <f t="shared" si="1"/>
        <v>680</v>
      </c>
      <c r="I15" s="8">
        <v>471.90000000000003</v>
      </c>
      <c r="J15" s="13">
        <f t="shared" si="2"/>
        <v>320892</v>
      </c>
      <c r="K15" s="12">
        <f t="shared" si="3"/>
        <v>120</v>
      </c>
      <c r="L15" s="12">
        <f>SUMIF($B$2:B15,B15,$K$2:K15)</f>
        <v>898.5</v>
      </c>
    </row>
    <row r="16" spans="1:12" ht="14.4">
      <c r="A16" t="str">
        <f t="shared" si="0"/>
        <v>Gear Assembly 5 (BS4/6)2019-20Q1</v>
      </c>
      <c r="B16" s="5" t="s">
        <v>19</v>
      </c>
      <c r="C16" s="5" t="s">
        <v>17</v>
      </c>
      <c r="D16" s="9">
        <v>43586</v>
      </c>
      <c r="E16" s="6" t="s">
        <v>13</v>
      </c>
      <c r="F16" s="6" t="s">
        <v>14</v>
      </c>
      <c r="G16" s="7">
        <v>1020</v>
      </c>
      <c r="H16" s="12">
        <f t="shared" si="1"/>
        <v>867</v>
      </c>
      <c r="I16" s="8">
        <v>341</v>
      </c>
      <c r="J16" s="13">
        <f t="shared" si="2"/>
        <v>295647</v>
      </c>
      <c r="K16" s="12">
        <f t="shared" si="3"/>
        <v>153</v>
      </c>
      <c r="L16" s="12">
        <f>SUMIF($B$2:B16,B16,$K$2:K16)</f>
        <v>636</v>
      </c>
    </row>
    <row r="17" spans="1:12" ht="14.4">
      <c r="A17" t="str">
        <f t="shared" si="0"/>
        <v>Gear Assembly 6 (BS4/6)2019-20Q1</v>
      </c>
      <c r="B17" s="5" t="s">
        <v>20</v>
      </c>
      <c r="C17" s="5" t="s">
        <v>17</v>
      </c>
      <c r="D17" s="9">
        <v>43586</v>
      </c>
      <c r="E17" s="6" t="s">
        <v>13</v>
      </c>
      <c r="F17" s="6" t="s">
        <v>14</v>
      </c>
      <c r="G17" s="7">
        <v>8440</v>
      </c>
      <c r="H17" s="12">
        <f t="shared" si="1"/>
        <v>7174</v>
      </c>
      <c r="I17" s="8">
        <v>198.00000000000003</v>
      </c>
      <c r="J17" s="13">
        <f t="shared" si="2"/>
        <v>1420452.0000000002</v>
      </c>
      <c r="K17" s="12">
        <f t="shared" si="3"/>
        <v>1266</v>
      </c>
      <c r="L17" s="12">
        <f>SUMIF($B$2:B17,B17,$K$2:K17)</f>
        <v>2563.5</v>
      </c>
    </row>
    <row r="18" spans="1:12" ht="14.4">
      <c r="A18" t="str">
        <f t="shared" si="0"/>
        <v>Gear Assembly 7 (BS4/6)2019-20Q1</v>
      </c>
      <c r="B18" s="5" t="s">
        <v>21</v>
      </c>
      <c r="C18" s="5" t="s">
        <v>17</v>
      </c>
      <c r="D18" s="9">
        <v>43586</v>
      </c>
      <c r="E18" s="6" t="s">
        <v>13</v>
      </c>
      <c r="F18" s="6" t="s">
        <v>14</v>
      </c>
      <c r="G18" s="7">
        <v>1950</v>
      </c>
      <c r="H18" s="12">
        <f t="shared" si="1"/>
        <v>1657.5</v>
      </c>
      <c r="I18" s="8">
        <v>770.00000000000011</v>
      </c>
      <c r="J18" s="13">
        <f t="shared" si="2"/>
        <v>1276275.0000000002</v>
      </c>
      <c r="K18" s="12">
        <f t="shared" si="3"/>
        <v>292.5</v>
      </c>
      <c r="L18" s="12">
        <f>SUMIF($B$2:B18,B18,$K$2:K18)</f>
        <v>465</v>
      </c>
    </row>
    <row r="19" spans="1:12" ht="14.4">
      <c r="A19" t="str">
        <f t="shared" si="0"/>
        <v>Gear Assembly 8 (BS4/6)2019-20Q1</v>
      </c>
      <c r="B19" s="5" t="s">
        <v>22</v>
      </c>
      <c r="C19" s="5" t="s">
        <v>17</v>
      </c>
      <c r="D19" s="9">
        <v>43586</v>
      </c>
      <c r="E19" s="6" t="s">
        <v>13</v>
      </c>
      <c r="F19" s="6" t="s">
        <v>14</v>
      </c>
      <c r="G19" s="7">
        <v>2820</v>
      </c>
      <c r="H19" s="12">
        <f t="shared" si="1"/>
        <v>2397</v>
      </c>
      <c r="I19" s="8">
        <v>629.20000000000005</v>
      </c>
      <c r="J19" s="13">
        <f t="shared" si="2"/>
        <v>1508192.4000000001</v>
      </c>
      <c r="K19" s="12">
        <f t="shared" si="3"/>
        <v>423</v>
      </c>
      <c r="L19" s="12">
        <f>SUMIF($B$2:B19,B19,$K$2:K19)</f>
        <v>865.5</v>
      </c>
    </row>
    <row r="20" spans="1:12" ht="14.4">
      <c r="A20" t="str">
        <f t="shared" si="0"/>
        <v>Gear Assembly 9 (BS6)2019-20Q1</v>
      </c>
      <c r="B20" s="5" t="s">
        <v>23</v>
      </c>
      <c r="C20" s="5" t="s">
        <v>24</v>
      </c>
      <c r="D20" s="9">
        <v>43586</v>
      </c>
      <c r="E20" s="6" t="s">
        <v>13</v>
      </c>
      <c r="F20" s="6" t="s">
        <v>14</v>
      </c>
      <c r="G20" s="7">
        <v>3440</v>
      </c>
      <c r="H20" s="12">
        <f t="shared" si="1"/>
        <v>2924</v>
      </c>
      <c r="I20" s="8">
        <v>357.50000000000006</v>
      </c>
      <c r="J20" s="13">
        <f t="shared" si="2"/>
        <v>1045330.0000000001</v>
      </c>
      <c r="K20" s="12">
        <f t="shared" si="3"/>
        <v>516</v>
      </c>
      <c r="L20" s="12">
        <f>SUMIF($B$2:B20,B20,$K$2:K20)</f>
        <v>1897.5</v>
      </c>
    </row>
    <row r="21" spans="1:12" ht="14.4">
      <c r="A21" t="str">
        <f t="shared" si="0"/>
        <v>Gear Assmbly 10 (BS6)2019-20Q1</v>
      </c>
      <c r="B21" s="5" t="s">
        <v>25</v>
      </c>
      <c r="C21" s="5" t="s">
        <v>24</v>
      </c>
      <c r="D21" s="9">
        <v>43586</v>
      </c>
      <c r="E21" s="6" t="s">
        <v>13</v>
      </c>
      <c r="F21" s="6" t="s">
        <v>14</v>
      </c>
      <c r="G21" s="7">
        <v>3780</v>
      </c>
      <c r="H21" s="12">
        <f t="shared" si="1"/>
        <v>3213</v>
      </c>
      <c r="I21" s="8">
        <v>465.3</v>
      </c>
      <c r="J21" s="13">
        <f t="shared" si="2"/>
        <v>1495008.9000000001</v>
      </c>
      <c r="K21" s="12">
        <f t="shared" si="3"/>
        <v>567</v>
      </c>
      <c r="L21" s="12">
        <f>SUMIF($B$2:B21,B21,$K$2:K21)</f>
        <v>1303.5</v>
      </c>
    </row>
    <row r="22" spans="1:12" ht="14.4">
      <c r="A22" t="str">
        <f t="shared" si="0"/>
        <v>Gear Assembly 1 (BS4)2019-20Q1</v>
      </c>
      <c r="B22" s="5" t="s">
        <v>11</v>
      </c>
      <c r="C22" s="5" t="s">
        <v>12</v>
      </c>
      <c r="D22" s="9">
        <v>43617</v>
      </c>
      <c r="E22" s="6" t="s">
        <v>13</v>
      </c>
      <c r="F22" s="6" t="s">
        <v>14</v>
      </c>
      <c r="G22" s="7">
        <v>8360</v>
      </c>
      <c r="H22" s="12">
        <f t="shared" si="1"/>
        <v>7106</v>
      </c>
      <c r="I22" s="8">
        <v>440.00000000000006</v>
      </c>
      <c r="J22" s="13">
        <f t="shared" si="2"/>
        <v>3126640.0000000005</v>
      </c>
      <c r="K22" s="12">
        <f t="shared" si="3"/>
        <v>1254</v>
      </c>
      <c r="L22" s="12">
        <f>SUMIF($B$2:B22,B22,$K$2:K22)</f>
        <v>2085</v>
      </c>
    </row>
    <row r="23" spans="1:12" ht="14.4">
      <c r="A23" t="str">
        <f t="shared" si="0"/>
        <v>Gear Assembly 2 (BS4)2019-20Q1</v>
      </c>
      <c r="B23" s="5" t="s">
        <v>15</v>
      </c>
      <c r="C23" s="5" t="s">
        <v>12</v>
      </c>
      <c r="D23" s="9">
        <v>43617</v>
      </c>
      <c r="E23" s="6" t="s">
        <v>13</v>
      </c>
      <c r="F23" s="6" t="s">
        <v>14</v>
      </c>
      <c r="G23" s="7">
        <v>1170</v>
      </c>
      <c r="H23" s="12">
        <f t="shared" si="1"/>
        <v>994.5</v>
      </c>
      <c r="I23" s="8">
        <v>385.00000000000006</v>
      </c>
      <c r="J23" s="13">
        <f t="shared" si="2"/>
        <v>382882.50000000006</v>
      </c>
      <c r="K23" s="12">
        <f t="shared" si="3"/>
        <v>175.5</v>
      </c>
      <c r="L23" s="12">
        <f>SUMIF($B$2:B23,B23,$K$2:K23)</f>
        <v>2013</v>
      </c>
    </row>
    <row r="24" spans="1:12" ht="14.4">
      <c r="A24" t="str">
        <f t="shared" si="0"/>
        <v>Gear Assembly 3 (BS4/6)2019-20Q1</v>
      </c>
      <c r="B24" s="5" t="s">
        <v>16</v>
      </c>
      <c r="C24" s="5" t="s">
        <v>17</v>
      </c>
      <c r="D24" s="9">
        <v>43617</v>
      </c>
      <c r="E24" s="6" t="s">
        <v>13</v>
      </c>
      <c r="F24" s="6" t="s">
        <v>14</v>
      </c>
      <c r="G24" s="7">
        <v>6590</v>
      </c>
      <c r="H24" s="12">
        <f t="shared" si="1"/>
        <v>5601.5</v>
      </c>
      <c r="I24" s="8">
        <v>566.5</v>
      </c>
      <c r="J24" s="13">
        <f t="shared" si="2"/>
        <v>3173249.75</v>
      </c>
      <c r="K24" s="12">
        <f t="shared" si="3"/>
        <v>988.5</v>
      </c>
      <c r="L24" s="12">
        <f>SUMIF($B$2:B24,B24,$K$2:K24)</f>
        <v>2719.5</v>
      </c>
    </row>
    <row r="25" spans="1:12" ht="14.4">
      <c r="A25" t="str">
        <f t="shared" si="0"/>
        <v>Gear Assembly 4 (BS4/6)2019-20Q1</v>
      </c>
      <c r="B25" s="5" t="s">
        <v>18</v>
      </c>
      <c r="C25" s="5" t="s">
        <v>17</v>
      </c>
      <c r="D25" s="9">
        <v>43617</v>
      </c>
      <c r="E25" s="6" t="s">
        <v>13</v>
      </c>
      <c r="F25" s="6" t="s">
        <v>14</v>
      </c>
      <c r="G25" s="7">
        <v>6090</v>
      </c>
      <c r="H25" s="12">
        <f t="shared" si="1"/>
        <v>5176.5</v>
      </c>
      <c r="I25" s="8">
        <v>471.90000000000003</v>
      </c>
      <c r="J25" s="13">
        <f t="shared" si="2"/>
        <v>2442790.35</v>
      </c>
      <c r="K25" s="12">
        <f t="shared" si="3"/>
        <v>913.5</v>
      </c>
      <c r="L25" s="12">
        <f>SUMIF($B$2:B25,B25,$K$2:K25)</f>
        <v>1812</v>
      </c>
    </row>
    <row r="26" spans="1:12" ht="14.4">
      <c r="A26" t="str">
        <f t="shared" si="0"/>
        <v>Gear Assembly 5 (BS4/6)2019-20Q1</v>
      </c>
      <c r="B26" s="5" t="s">
        <v>19</v>
      </c>
      <c r="C26" s="5" t="s">
        <v>17</v>
      </c>
      <c r="D26" s="9">
        <v>43617</v>
      </c>
      <c r="E26" s="6" t="s">
        <v>13</v>
      </c>
      <c r="F26" s="6" t="s">
        <v>14</v>
      </c>
      <c r="G26" s="7">
        <v>7770</v>
      </c>
      <c r="H26" s="12">
        <f t="shared" si="1"/>
        <v>6604.5</v>
      </c>
      <c r="I26" s="8">
        <v>341</v>
      </c>
      <c r="J26" s="13">
        <f t="shared" si="2"/>
        <v>2252134.5</v>
      </c>
      <c r="K26" s="12">
        <f t="shared" si="3"/>
        <v>1165.5</v>
      </c>
      <c r="L26" s="12">
        <f>SUMIF($B$2:B26,B26,$K$2:K26)</f>
        <v>1801.5</v>
      </c>
    </row>
    <row r="27" spans="1:12" ht="14.4">
      <c r="A27" t="str">
        <f t="shared" si="0"/>
        <v>Gear Assembly 6 (BS4/6)2019-20Q1</v>
      </c>
      <c r="B27" s="5" t="s">
        <v>20</v>
      </c>
      <c r="C27" s="5" t="s">
        <v>17</v>
      </c>
      <c r="D27" s="9">
        <v>43617</v>
      </c>
      <c r="E27" s="6" t="s">
        <v>13</v>
      </c>
      <c r="F27" s="6" t="s">
        <v>14</v>
      </c>
      <c r="G27" s="7">
        <v>1370</v>
      </c>
      <c r="H27" s="12">
        <f t="shared" si="1"/>
        <v>1164.5</v>
      </c>
      <c r="I27" s="8">
        <v>198.00000000000003</v>
      </c>
      <c r="J27" s="13">
        <f t="shared" si="2"/>
        <v>230571.00000000003</v>
      </c>
      <c r="K27" s="12">
        <f t="shared" si="3"/>
        <v>205.5</v>
      </c>
      <c r="L27" s="12">
        <f>SUMIF($B$2:B27,B27,$K$2:K27)</f>
        <v>2769</v>
      </c>
    </row>
    <row r="28" spans="1:12" ht="14.4">
      <c r="A28" t="str">
        <f t="shared" si="0"/>
        <v>Gear Assembly 7 (BS4/6)2019-20Q1</v>
      </c>
      <c r="B28" s="5" t="s">
        <v>21</v>
      </c>
      <c r="C28" s="5" t="s">
        <v>17</v>
      </c>
      <c r="D28" s="9">
        <v>43617</v>
      </c>
      <c r="E28" s="6" t="s">
        <v>13</v>
      </c>
      <c r="F28" s="6" t="s">
        <v>14</v>
      </c>
      <c r="G28" s="7">
        <v>6890</v>
      </c>
      <c r="H28" s="12">
        <f t="shared" si="1"/>
        <v>5856.5</v>
      </c>
      <c r="I28" s="8">
        <v>770.00000000000011</v>
      </c>
      <c r="J28" s="13">
        <f t="shared" si="2"/>
        <v>4509505.0000000009</v>
      </c>
      <c r="K28" s="12">
        <f t="shared" si="3"/>
        <v>1033.5</v>
      </c>
      <c r="L28" s="12">
        <f>SUMIF($B$2:B28,B28,$K$2:K28)</f>
        <v>1498.5</v>
      </c>
    </row>
    <row r="29" spans="1:12" ht="14.4">
      <c r="A29" t="str">
        <f t="shared" si="0"/>
        <v>Gear Assembly 8 (BS4/6)2019-20Q1</v>
      </c>
      <c r="B29" s="5" t="s">
        <v>22</v>
      </c>
      <c r="C29" s="5" t="s">
        <v>17</v>
      </c>
      <c r="D29" s="9">
        <v>43617</v>
      </c>
      <c r="E29" s="6" t="s">
        <v>13</v>
      </c>
      <c r="F29" s="6" t="s">
        <v>14</v>
      </c>
      <c r="G29" s="7">
        <v>8880</v>
      </c>
      <c r="H29" s="12">
        <f t="shared" si="1"/>
        <v>7548</v>
      </c>
      <c r="I29" s="8">
        <v>629.20000000000005</v>
      </c>
      <c r="J29" s="13">
        <f t="shared" si="2"/>
        <v>4749201.6000000006</v>
      </c>
      <c r="K29" s="12">
        <f t="shared" si="3"/>
        <v>1332</v>
      </c>
      <c r="L29" s="12">
        <f>SUMIF($B$2:B29,B29,$K$2:K29)</f>
        <v>2197.5</v>
      </c>
    </row>
    <row r="30" spans="1:12" ht="14.4">
      <c r="A30" t="str">
        <f t="shared" si="0"/>
        <v>Gear Assembly 9 (BS6)2019-20Q1</v>
      </c>
      <c r="B30" s="5" t="s">
        <v>23</v>
      </c>
      <c r="C30" s="5" t="s">
        <v>24</v>
      </c>
      <c r="D30" s="9">
        <v>43617</v>
      </c>
      <c r="E30" s="6" t="s">
        <v>13</v>
      </c>
      <c r="F30" s="6" t="s">
        <v>14</v>
      </c>
      <c r="G30" s="7">
        <v>1390</v>
      </c>
      <c r="H30" s="12">
        <f t="shared" si="1"/>
        <v>1181.5</v>
      </c>
      <c r="I30" s="8">
        <v>357.50000000000006</v>
      </c>
      <c r="J30" s="13">
        <f t="shared" si="2"/>
        <v>422386.25000000006</v>
      </c>
      <c r="K30" s="12">
        <f t="shared" si="3"/>
        <v>208.5</v>
      </c>
      <c r="L30" s="12">
        <f>SUMIF($B$2:B30,B30,$K$2:K30)</f>
        <v>2106</v>
      </c>
    </row>
    <row r="31" spans="1:12" ht="14.4">
      <c r="A31" t="str">
        <f t="shared" si="0"/>
        <v>Gear Assmbly 10 (BS6)2019-20Q1</v>
      </c>
      <c r="B31" s="5" t="s">
        <v>25</v>
      </c>
      <c r="C31" s="5" t="s">
        <v>24</v>
      </c>
      <c r="D31" s="9">
        <v>43617</v>
      </c>
      <c r="E31" s="6" t="s">
        <v>13</v>
      </c>
      <c r="F31" s="6" t="s">
        <v>14</v>
      </c>
      <c r="G31" s="7">
        <v>5400</v>
      </c>
      <c r="H31" s="12">
        <f t="shared" si="1"/>
        <v>4590</v>
      </c>
      <c r="I31" s="8">
        <v>465.3</v>
      </c>
      <c r="J31" s="13">
        <f t="shared" si="2"/>
        <v>2135727</v>
      </c>
      <c r="K31" s="12">
        <f t="shared" si="3"/>
        <v>810</v>
      </c>
      <c r="L31" s="12">
        <f>SUMIF($B$2:B31,B31,$K$2:K31)</f>
        <v>2113.5</v>
      </c>
    </row>
    <row r="32" spans="1:12" ht="14.4">
      <c r="A32" t="str">
        <f t="shared" si="0"/>
        <v>Gear Assembly 1 (BS4)2019-20Q2</v>
      </c>
      <c r="B32" s="5" t="s">
        <v>11</v>
      </c>
      <c r="C32" s="5" t="s">
        <v>12</v>
      </c>
      <c r="D32" s="9">
        <v>43647</v>
      </c>
      <c r="E32" s="9" t="s">
        <v>26</v>
      </c>
      <c r="F32" s="9" t="s">
        <v>14</v>
      </c>
      <c r="G32" s="7">
        <v>2380</v>
      </c>
      <c r="H32" s="12">
        <f t="shared" si="1"/>
        <v>2213.4</v>
      </c>
      <c r="I32" s="8">
        <v>440.00000000000006</v>
      </c>
      <c r="J32" s="13">
        <f t="shared" si="2"/>
        <v>973896.00000000012</v>
      </c>
      <c r="K32" s="12">
        <f t="shared" si="3"/>
        <v>166.59999999999991</v>
      </c>
      <c r="L32" s="12">
        <f>SUMIF($B$2:B32,B32,$K$2:K32)</f>
        <v>2251.6</v>
      </c>
    </row>
    <row r="33" spans="1:12" ht="14.4">
      <c r="A33" t="str">
        <f t="shared" si="0"/>
        <v>Gear Assembly 2 (BS4)2019-20Q2</v>
      </c>
      <c r="B33" s="5" t="s">
        <v>15</v>
      </c>
      <c r="C33" s="5" t="s">
        <v>12</v>
      </c>
      <c r="D33" s="9">
        <v>43647</v>
      </c>
      <c r="E33" s="9" t="s">
        <v>26</v>
      </c>
      <c r="F33" s="9" t="s">
        <v>14</v>
      </c>
      <c r="G33" s="7">
        <v>2120</v>
      </c>
      <c r="H33" s="12">
        <f t="shared" si="1"/>
        <v>1971.6000000000001</v>
      </c>
      <c r="I33" s="8">
        <v>385.00000000000006</v>
      </c>
      <c r="J33" s="13">
        <f t="shared" si="2"/>
        <v>759066.00000000012</v>
      </c>
      <c r="K33" s="12">
        <f t="shared" si="3"/>
        <v>148.39999999999986</v>
      </c>
      <c r="L33" s="12">
        <f>SUMIF($B$2:B33,B33,$K$2:K33)</f>
        <v>2161.3999999999996</v>
      </c>
    </row>
    <row r="34" spans="1:12" ht="14.4">
      <c r="A34" t="str">
        <f t="shared" si="0"/>
        <v>Gear Assembly 3 (BS4/6)2019-20Q2</v>
      </c>
      <c r="B34" s="5" t="s">
        <v>16</v>
      </c>
      <c r="C34" s="5" t="s">
        <v>17</v>
      </c>
      <c r="D34" s="9">
        <v>43647</v>
      </c>
      <c r="E34" s="9" t="s">
        <v>26</v>
      </c>
      <c r="F34" s="9" t="s">
        <v>14</v>
      </c>
      <c r="G34" s="7">
        <v>2330</v>
      </c>
      <c r="H34" s="12">
        <f t="shared" si="1"/>
        <v>2166.9</v>
      </c>
      <c r="I34" s="8">
        <v>566.5</v>
      </c>
      <c r="J34" s="13">
        <f t="shared" si="2"/>
        <v>1227548.8500000001</v>
      </c>
      <c r="K34" s="12">
        <f t="shared" si="3"/>
        <v>163.09999999999991</v>
      </c>
      <c r="L34" s="12">
        <f>SUMIF($B$2:B34,B34,$K$2:K34)</f>
        <v>2882.6</v>
      </c>
    </row>
    <row r="35" spans="1:12" ht="14.4">
      <c r="A35" t="str">
        <f t="shared" si="0"/>
        <v>Gear Assembly 4 (BS4/6)2019-20Q2</v>
      </c>
      <c r="B35" s="5" t="s">
        <v>18</v>
      </c>
      <c r="C35" s="5" t="s">
        <v>17</v>
      </c>
      <c r="D35" s="9">
        <v>43647</v>
      </c>
      <c r="E35" s="9" t="s">
        <v>26</v>
      </c>
      <c r="F35" s="9" t="s">
        <v>14</v>
      </c>
      <c r="G35" s="7">
        <v>6180</v>
      </c>
      <c r="H35" s="12">
        <f t="shared" si="1"/>
        <v>5747.4000000000005</v>
      </c>
      <c r="I35" s="8">
        <v>471.90000000000003</v>
      </c>
      <c r="J35" s="13">
        <f t="shared" si="2"/>
        <v>2712198.0600000005</v>
      </c>
      <c r="K35" s="12">
        <f t="shared" si="3"/>
        <v>432.59999999999945</v>
      </c>
      <c r="L35" s="12">
        <f>SUMIF($B$2:B35,B35,$K$2:K35)</f>
        <v>2244.5999999999995</v>
      </c>
    </row>
    <row r="36" spans="1:12" ht="14.4">
      <c r="A36" t="str">
        <f t="shared" si="0"/>
        <v>Gear Assembly 5 (BS4/6)2019-20Q2</v>
      </c>
      <c r="B36" s="5" t="s">
        <v>19</v>
      </c>
      <c r="C36" s="5" t="s">
        <v>17</v>
      </c>
      <c r="D36" s="9">
        <v>43647</v>
      </c>
      <c r="E36" s="9" t="s">
        <v>26</v>
      </c>
      <c r="F36" s="9" t="s">
        <v>14</v>
      </c>
      <c r="G36" s="7">
        <v>1730</v>
      </c>
      <c r="H36" s="12">
        <f t="shared" si="1"/>
        <v>1608.9</v>
      </c>
      <c r="I36" s="8">
        <v>341</v>
      </c>
      <c r="J36" s="13">
        <f t="shared" si="2"/>
        <v>548634.9</v>
      </c>
      <c r="K36" s="12">
        <f t="shared" si="3"/>
        <v>121.09999999999991</v>
      </c>
      <c r="L36" s="12">
        <f>SUMIF($B$2:B36,B36,$K$2:K36)</f>
        <v>1922.6</v>
      </c>
    </row>
    <row r="37" spans="1:12" ht="14.4">
      <c r="A37" t="str">
        <f t="shared" si="0"/>
        <v>Gear Assembly 6 (BS4/6)2019-20Q2</v>
      </c>
      <c r="B37" s="5" t="s">
        <v>20</v>
      </c>
      <c r="C37" s="5" t="s">
        <v>17</v>
      </c>
      <c r="D37" s="9">
        <v>43647</v>
      </c>
      <c r="E37" s="9" t="s">
        <v>26</v>
      </c>
      <c r="F37" s="9" t="s">
        <v>14</v>
      </c>
      <c r="G37" s="7">
        <v>2790</v>
      </c>
      <c r="H37" s="12">
        <f t="shared" si="1"/>
        <v>2594.7000000000003</v>
      </c>
      <c r="I37" s="8">
        <v>198.00000000000003</v>
      </c>
      <c r="J37" s="13">
        <f t="shared" si="2"/>
        <v>513750.60000000015</v>
      </c>
      <c r="K37" s="12">
        <f t="shared" si="3"/>
        <v>195.29999999999973</v>
      </c>
      <c r="L37" s="12">
        <f>SUMIF($B$2:B37,B37,$K$2:K37)</f>
        <v>2964.2999999999997</v>
      </c>
    </row>
    <row r="38" spans="1:12" ht="14.4">
      <c r="A38" t="str">
        <f t="shared" si="0"/>
        <v>Gear Assembly 7 (BS4/6)2019-20Q2</v>
      </c>
      <c r="B38" s="5" t="s">
        <v>21</v>
      </c>
      <c r="C38" s="5" t="s">
        <v>17</v>
      </c>
      <c r="D38" s="9">
        <v>43647</v>
      </c>
      <c r="E38" s="9" t="s">
        <v>26</v>
      </c>
      <c r="F38" s="9" t="s">
        <v>14</v>
      </c>
      <c r="G38" s="7">
        <v>2160</v>
      </c>
      <c r="H38" s="12">
        <f t="shared" si="1"/>
        <v>2008.8000000000002</v>
      </c>
      <c r="I38" s="8">
        <v>770.00000000000011</v>
      </c>
      <c r="J38" s="13">
        <f t="shared" si="2"/>
        <v>1546776.0000000005</v>
      </c>
      <c r="K38" s="12">
        <f t="shared" si="3"/>
        <v>151.19999999999982</v>
      </c>
      <c r="L38" s="12">
        <f>SUMIF($B$2:B38,B38,$K$2:K38)</f>
        <v>1649.6999999999998</v>
      </c>
    </row>
    <row r="39" spans="1:12" ht="14.4">
      <c r="A39" t="str">
        <f t="shared" si="0"/>
        <v>Gear Assembly 8 (BS4/6)2019-20Q2</v>
      </c>
      <c r="B39" s="5" t="s">
        <v>22</v>
      </c>
      <c r="C39" s="5" t="s">
        <v>17</v>
      </c>
      <c r="D39" s="9">
        <v>43647</v>
      </c>
      <c r="E39" s="9" t="s">
        <v>26</v>
      </c>
      <c r="F39" s="9" t="s">
        <v>14</v>
      </c>
      <c r="G39" s="7">
        <v>7360</v>
      </c>
      <c r="H39" s="12">
        <f t="shared" si="1"/>
        <v>6844.8</v>
      </c>
      <c r="I39" s="8">
        <v>629.20000000000005</v>
      </c>
      <c r="J39" s="13">
        <f t="shared" si="2"/>
        <v>4306748.16</v>
      </c>
      <c r="K39" s="12">
        <f t="shared" si="3"/>
        <v>515.19999999999982</v>
      </c>
      <c r="L39" s="12">
        <f>SUMIF($B$2:B39,B39,$K$2:K39)</f>
        <v>2712.7</v>
      </c>
    </row>
    <row r="40" spans="1:12" ht="14.4">
      <c r="A40" t="str">
        <f t="shared" si="0"/>
        <v>Gear Assembly 9 (BS6)2019-20Q2</v>
      </c>
      <c r="B40" s="5" t="s">
        <v>23</v>
      </c>
      <c r="C40" s="5" t="s">
        <v>24</v>
      </c>
      <c r="D40" s="9">
        <v>43647</v>
      </c>
      <c r="E40" s="9" t="s">
        <v>26</v>
      </c>
      <c r="F40" s="9" t="s">
        <v>14</v>
      </c>
      <c r="G40" s="7">
        <v>6660</v>
      </c>
      <c r="H40" s="12">
        <f t="shared" si="1"/>
        <v>6193.8</v>
      </c>
      <c r="I40" s="8">
        <v>357.50000000000006</v>
      </c>
      <c r="J40" s="13">
        <f t="shared" si="2"/>
        <v>2214283.5000000005</v>
      </c>
      <c r="K40" s="12">
        <f t="shared" si="3"/>
        <v>466.19999999999982</v>
      </c>
      <c r="L40" s="12">
        <f>SUMIF($B$2:B40,B40,$K$2:K40)</f>
        <v>2572.1999999999998</v>
      </c>
    </row>
    <row r="41" spans="1:12" ht="14.4">
      <c r="A41" t="str">
        <f t="shared" si="0"/>
        <v>Gear Assmbly 10 (BS6)2019-20Q2</v>
      </c>
      <c r="B41" s="5" t="s">
        <v>25</v>
      </c>
      <c r="C41" s="5" t="s">
        <v>24</v>
      </c>
      <c r="D41" s="9">
        <v>43647</v>
      </c>
      <c r="E41" s="9" t="s">
        <v>26</v>
      </c>
      <c r="F41" s="9" t="s">
        <v>14</v>
      </c>
      <c r="G41" s="7">
        <v>5080</v>
      </c>
      <c r="H41" s="12">
        <f t="shared" si="1"/>
        <v>4724.4000000000005</v>
      </c>
      <c r="I41" s="8">
        <v>465.3</v>
      </c>
      <c r="J41" s="13">
        <f t="shared" si="2"/>
        <v>2198263.3200000003</v>
      </c>
      <c r="K41" s="12">
        <f t="shared" si="3"/>
        <v>355.59999999999945</v>
      </c>
      <c r="L41" s="12">
        <f>SUMIF($B$2:B41,B41,$K$2:K41)</f>
        <v>2469.0999999999995</v>
      </c>
    </row>
    <row r="42" spans="1:12" ht="14.4">
      <c r="A42" t="str">
        <f t="shared" si="0"/>
        <v>Gear Assembly 1 (BS4)2019-20Q2</v>
      </c>
      <c r="B42" s="5" t="s">
        <v>11</v>
      </c>
      <c r="C42" s="5" t="s">
        <v>12</v>
      </c>
      <c r="D42" s="9">
        <v>43678</v>
      </c>
      <c r="E42" s="9" t="s">
        <v>26</v>
      </c>
      <c r="F42" s="9" t="s">
        <v>14</v>
      </c>
      <c r="G42" s="7">
        <v>3790</v>
      </c>
      <c r="H42" s="12">
        <f t="shared" si="1"/>
        <v>3524.7000000000003</v>
      </c>
      <c r="I42" s="8">
        <v>440.00000000000006</v>
      </c>
      <c r="J42" s="13">
        <f t="shared" si="2"/>
        <v>1550868.0000000002</v>
      </c>
      <c r="K42" s="12">
        <f t="shared" si="3"/>
        <v>265.29999999999973</v>
      </c>
      <c r="L42" s="12">
        <f>SUMIF($B$2:B42,B42,$K$2:K42)</f>
        <v>2516.8999999999996</v>
      </c>
    </row>
    <row r="43" spans="1:12" ht="14.4">
      <c r="A43" t="str">
        <f t="shared" si="0"/>
        <v>Gear Assembly 2 (BS4)2019-20Q2</v>
      </c>
      <c r="B43" s="5" t="s">
        <v>15</v>
      </c>
      <c r="C43" s="5" t="s">
        <v>12</v>
      </c>
      <c r="D43" s="9">
        <v>43678</v>
      </c>
      <c r="E43" s="9" t="s">
        <v>26</v>
      </c>
      <c r="F43" s="9" t="s">
        <v>14</v>
      </c>
      <c r="G43" s="7">
        <v>3340</v>
      </c>
      <c r="H43" s="12">
        <f t="shared" si="1"/>
        <v>3106.2000000000003</v>
      </c>
      <c r="I43" s="8">
        <v>385.00000000000006</v>
      </c>
      <c r="J43" s="13">
        <f t="shared" si="2"/>
        <v>1195887.0000000002</v>
      </c>
      <c r="K43" s="12">
        <f t="shared" si="3"/>
        <v>233.79999999999973</v>
      </c>
      <c r="L43" s="12">
        <f>SUMIF($B$2:B43,B43,$K$2:K43)</f>
        <v>2395.1999999999994</v>
      </c>
    </row>
    <row r="44" spans="1:12" ht="14.4">
      <c r="A44" t="str">
        <f t="shared" si="0"/>
        <v>Gear Assembly 3 (BS4/6)2019-20Q2</v>
      </c>
      <c r="B44" s="5" t="s">
        <v>16</v>
      </c>
      <c r="C44" s="5" t="s">
        <v>17</v>
      </c>
      <c r="D44" s="9">
        <v>43678</v>
      </c>
      <c r="E44" s="9" t="s">
        <v>26</v>
      </c>
      <c r="F44" s="9" t="s">
        <v>14</v>
      </c>
      <c r="G44" s="7">
        <v>550</v>
      </c>
      <c r="H44" s="12">
        <f t="shared" si="1"/>
        <v>511.5</v>
      </c>
      <c r="I44" s="8">
        <v>566.5</v>
      </c>
      <c r="J44" s="13">
        <f t="shared" si="2"/>
        <v>289764.75</v>
      </c>
      <c r="K44" s="12">
        <f t="shared" si="3"/>
        <v>38.5</v>
      </c>
      <c r="L44" s="12">
        <f>SUMIF($B$2:B44,B44,$K$2:K44)</f>
        <v>2921.1</v>
      </c>
    </row>
    <row r="45" spans="1:12" ht="14.4">
      <c r="A45" t="str">
        <f t="shared" si="0"/>
        <v>Gear Assembly 4 (BS4/6)2019-20Q2</v>
      </c>
      <c r="B45" s="5" t="s">
        <v>18</v>
      </c>
      <c r="C45" s="5" t="s">
        <v>17</v>
      </c>
      <c r="D45" s="9">
        <v>43678</v>
      </c>
      <c r="E45" s="9" t="s">
        <v>26</v>
      </c>
      <c r="F45" s="9" t="s">
        <v>14</v>
      </c>
      <c r="G45" s="7">
        <v>1640</v>
      </c>
      <c r="H45" s="12">
        <f t="shared" si="1"/>
        <v>1525.2</v>
      </c>
      <c r="I45" s="8">
        <v>471.90000000000003</v>
      </c>
      <c r="J45" s="13">
        <f t="shared" si="2"/>
        <v>719741.88000000012</v>
      </c>
      <c r="K45" s="12">
        <f t="shared" si="3"/>
        <v>114.79999999999995</v>
      </c>
      <c r="L45" s="12">
        <f>SUMIF($B$2:B45,B45,$K$2:K45)</f>
        <v>2359.3999999999996</v>
      </c>
    </row>
    <row r="46" spans="1:12" ht="14.4">
      <c r="A46" t="str">
        <f t="shared" si="0"/>
        <v>Gear Assembly 5 (BS4/6)2019-20Q2</v>
      </c>
      <c r="B46" s="5" t="s">
        <v>19</v>
      </c>
      <c r="C46" s="5" t="s">
        <v>17</v>
      </c>
      <c r="D46" s="9">
        <v>43678</v>
      </c>
      <c r="E46" s="9" t="s">
        <v>26</v>
      </c>
      <c r="F46" s="9" t="s">
        <v>14</v>
      </c>
      <c r="G46" s="7">
        <v>3510</v>
      </c>
      <c r="H46" s="12">
        <f t="shared" si="1"/>
        <v>3264.3</v>
      </c>
      <c r="I46" s="8">
        <v>341</v>
      </c>
      <c r="J46" s="13">
        <f t="shared" si="2"/>
        <v>1113126.3</v>
      </c>
      <c r="K46" s="12">
        <f t="shared" si="3"/>
        <v>245.69999999999982</v>
      </c>
      <c r="L46" s="12">
        <f>SUMIF($B$2:B46,B46,$K$2:K46)</f>
        <v>2168.2999999999997</v>
      </c>
    </row>
    <row r="47" spans="1:12" ht="14.4">
      <c r="A47" t="str">
        <f t="shared" si="0"/>
        <v>Gear Assembly 6 (BS4/6)2019-20Q2</v>
      </c>
      <c r="B47" s="5" t="s">
        <v>20</v>
      </c>
      <c r="C47" s="5" t="s">
        <v>17</v>
      </c>
      <c r="D47" s="9">
        <v>43678</v>
      </c>
      <c r="E47" s="9" t="s">
        <v>26</v>
      </c>
      <c r="F47" s="9" t="s">
        <v>14</v>
      </c>
      <c r="G47" s="7">
        <v>6440</v>
      </c>
      <c r="H47" s="12">
        <f t="shared" si="1"/>
        <v>5989.2000000000007</v>
      </c>
      <c r="I47" s="8">
        <v>198.00000000000003</v>
      </c>
      <c r="J47" s="13">
        <f t="shared" si="2"/>
        <v>1185861.6000000003</v>
      </c>
      <c r="K47" s="12">
        <f t="shared" si="3"/>
        <v>450.79999999999927</v>
      </c>
      <c r="L47" s="12">
        <f>SUMIF($B$2:B47,B47,$K$2:K47)</f>
        <v>3415.099999999999</v>
      </c>
    </row>
    <row r="48" spans="1:12" ht="14.4">
      <c r="A48" t="str">
        <f t="shared" si="0"/>
        <v>Gear Assembly 7 (BS4/6)2019-20Q2</v>
      </c>
      <c r="B48" s="5" t="s">
        <v>21</v>
      </c>
      <c r="C48" s="5" t="s">
        <v>17</v>
      </c>
      <c r="D48" s="9">
        <v>43678</v>
      </c>
      <c r="E48" s="9" t="s">
        <v>26</v>
      </c>
      <c r="F48" s="9" t="s">
        <v>14</v>
      </c>
      <c r="G48" s="7">
        <v>2280</v>
      </c>
      <c r="H48" s="12">
        <f t="shared" si="1"/>
        <v>2120.4</v>
      </c>
      <c r="I48" s="8">
        <v>770.00000000000011</v>
      </c>
      <c r="J48" s="13">
        <f t="shared" si="2"/>
        <v>1632708.0000000002</v>
      </c>
      <c r="K48" s="12">
        <f t="shared" si="3"/>
        <v>159.59999999999991</v>
      </c>
      <c r="L48" s="12">
        <f>SUMIF($B$2:B48,B48,$K$2:K48)</f>
        <v>1809.2999999999997</v>
      </c>
    </row>
    <row r="49" spans="1:12" ht="14.4">
      <c r="A49" t="str">
        <f t="shared" si="0"/>
        <v>Gear Assembly 8 (BS4/6)2019-20Q2</v>
      </c>
      <c r="B49" s="5" t="s">
        <v>22</v>
      </c>
      <c r="C49" s="5" t="s">
        <v>17</v>
      </c>
      <c r="D49" s="9">
        <v>43678</v>
      </c>
      <c r="E49" s="9" t="s">
        <v>26</v>
      </c>
      <c r="F49" s="9" t="s">
        <v>14</v>
      </c>
      <c r="G49" s="7">
        <v>7780</v>
      </c>
      <c r="H49" s="12">
        <f t="shared" si="1"/>
        <v>7235.4000000000005</v>
      </c>
      <c r="I49" s="8">
        <v>629.20000000000005</v>
      </c>
      <c r="J49" s="13">
        <f t="shared" si="2"/>
        <v>4552513.6800000006</v>
      </c>
      <c r="K49" s="12">
        <f t="shared" si="3"/>
        <v>544.59999999999945</v>
      </c>
      <c r="L49" s="12">
        <f>SUMIF($B$2:B49,B49,$K$2:K49)</f>
        <v>3257.2999999999993</v>
      </c>
    </row>
    <row r="50" spans="1:12" ht="14.4">
      <c r="A50" t="str">
        <f t="shared" si="0"/>
        <v>Gear Assembly 9 (BS6)2019-20Q2</v>
      </c>
      <c r="B50" s="5" t="s">
        <v>23</v>
      </c>
      <c r="C50" s="5" t="s">
        <v>24</v>
      </c>
      <c r="D50" s="9">
        <v>43678</v>
      </c>
      <c r="E50" s="9" t="s">
        <v>26</v>
      </c>
      <c r="F50" s="9" t="s">
        <v>14</v>
      </c>
      <c r="G50" s="7">
        <v>3870</v>
      </c>
      <c r="H50" s="12">
        <f t="shared" si="1"/>
        <v>3599.1000000000004</v>
      </c>
      <c r="I50" s="8">
        <v>357.50000000000006</v>
      </c>
      <c r="J50" s="13">
        <f t="shared" si="2"/>
        <v>1286678.2500000002</v>
      </c>
      <c r="K50" s="12">
        <f t="shared" si="3"/>
        <v>270.89999999999964</v>
      </c>
      <c r="L50" s="12">
        <f>SUMIF($B$2:B50,B50,$K$2:K50)</f>
        <v>2843.0999999999995</v>
      </c>
    </row>
    <row r="51" spans="1:12" ht="14.4">
      <c r="A51" t="str">
        <f t="shared" si="0"/>
        <v>Gear Assmbly 10 (BS6)2019-20Q2</v>
      </c>
      <c r="B51" s="5" t="s">
        <v>25</v>
      </c>
      <c r="C51" s="5" t="s">
        <v>24</v>
      </c>
      <c r="D51" s="9">
        <v>43678</v>
      </c>
      <c r="E51" s="9" t="s">
        <v>26</v>
      </c>
      <c r="F51" s="9" t="s">
        <v>14</v>
      </c>
      <c r="G51" s="7">
        <v>5930</v>
      </c>
      <c r="H51" s="12">
        <f t="shared" si="1"/>
        <v>5514.9000000000005</v>
      </c>
      <c r="I51" s="8">
        <v>465.3</v>
      </c>
      <c r="J51" s="13">
        <f t="shared" si="2"/>
        <v>2566082.9700000002</v>
      </c>
      <c r="K51" s="12">
        <f t="shared" si="3"/>
        <v>415.09999999999945</v>
      </c>
      <c r="L51" s="12">
        <f>SUMIF($B$2:B51,B51,$K$2:K51)</f>
        <v>2884.1999999999989</v>
      </c>
    </row>
    <row r="52" spans="1:12" ht="14.4">
      <c r="A52" t="str">
        <f t="shared" si="0"/>
        <v>Gear Assembly 1 (BS4)2019-20Q2</v>
      </c>
      <c r="B52" s="5" t="s">
        <v>11</v>
      </c>
      <c r="C52" s="5" t="s">
        <v>12</v>
      </c>
      <c r="D52" s="9">
        <v>43709</v>
      </c>
      <c r="E52" s="9" t="s">
        <v>26</v>
      </c>
      <c r="F52" s="9" t="s">
        <v>14</v>
      </c>
      <c r="G52" s="7">
        <v>8100</v>
      </c>
      <c r="H52" s="12">
        <f t="shared" si="1"/>
        <v>7533</v>
      </c>
      <c r="I52" s="8">
        <v>440.00000000000006</v>
      </c>
      <c r="J52" s="13">
        <f t="shared" si="2"/>
        <v>3314520.0000000005</v>
      </c>
      <c r="K52" s="12">
        <f t="shared" si="3"/>
        <v>567</v>
      </c>
      <c r="L52" s="12">
        <f>SUMIF($B$2:B52,B52,$K$2:K52)</f>
        <v>3083.8999999999996</v>
      </c>
    </row>
    <row r="53" spans="1:12" ht="14.4">
      <c r="A53" t="str">
        <f t="shared" si="0"/>
        <v>Gear Assembly 2 (BS4)2019-20Q2</v>
      </c>
      <c r="B53" s="5" t="s">
        <v>15</v>
      </c>
      <c r="C53" s="5" t="s">
        <v>12</v>
      </c>
      <c r="D53" s="9">
        <v>43709</v>
      </c>
      <c r="E53" s="9" t="s">
        <v>26</v>
      </c>
      <c r="F53" s="9" t="s">
        <v>14</v>
      </c>
      <c r="G53" s="7">
        <v>500</v>
      </c>
      <c r="H53" s="12">
        <f t="shared" si="1"/>
        <v>465</v>
      </c>
      <c r="I53" s="8">
        <v>385.00000000000006</v>
      </c>
      <c r="J53" s="13">
        <f t="shared" si="2"/>
        <v>179025.00000000003</v>
      </c>
      <c r="K53" s="12">
        <f t="shared" si="3"/>
        <v>35</v>
      </c>
      <c r="L53" s="12">
        <f>SUMIF($B$2:B53,B53,$K$2:K53)</f>
        <v>2430.1999999999994</v>
      </c>
    </row>
    <row r="54" spans="1:12" ht="14.4">
      <c r="A54" t="str">
        <f t="shared" si="0"/>
        <v>Gear Assembly 3 (BS4/6)2019-20Q2</v>
      </c>
      <c r="B54" s="5" t="s">
        <v>16</v>
      </c>
      <c r="C54" s="5" t="s">
        <v>17</v>
      </c>
      <c r="D54" s="9">
        <v>43709</v>
      </c>
      <c r="E54" s="9" t="s">
        <v>26</v>
      </c>
      <c r="F54" s="9" t="s">
        <v>14</v>
      </c>
      <c r="G54" s="7">
        <v>7650</v>
      </c>
      <c r="H54" s="12">
        <f t="shared" si="1"/>
        <v>7114.5</v>
      </c>
      <c r="I54" s="8">
        <v>566.5</v>
      </c>
      <c r="J54" s="13">
        <f t="shared" si="2"/>
        <v>4030364.25</v>
      </c>
      <c r="K54" s="12">
        <f t="shared" si="3"/>
        <v>535.5</v>
      </c>
      <c r="L54" s="12">
        <f>SUMIF($B$2:B54,B54,$K$2:K54)</f>
        <v>3456.6</v>
      </c>
    </row>
    <row r="55" spans="1:12" ht="14.4">
      <c r="A55" t="str">
        <f t="shared" si="0"/>
        <v>Gear Assembly 4 (BS4/6)2019-20Q2</v>
      </c>
      <c r="B55" s="5" t="s">
        <v>18</v>
      </c>
      <c r="C55" s="5" t="s">
        <v>17</v>
      </c>
      <c r="D55" s="9">
        <v>43709</v>
      </c>
      <c r="E55" s="9" t="s">
        <v>26</v>
      </c>
      <c r="F55" s="9" t="s">
        <v>14</v>
      </c>
      <c r="G55" s="7">
        <v>4150</v>
      </c>
      <c r="H55" s="12">
        <f t="shared" si="1"/>
        <v>3859.5</v>
      </c>
      <c r="I55" s="8">
        <v>471.90000000000003</v>
      </c>
      <c r="J55" s="13">
        <f t="shared" si="2"/>
        <v>1821298.05</v>
      </c>
      <c r="K55" s="12">
        <f t="shared" si="3"/>
        <v>290.5</v>
      </c>
      <c r="L55" s="12">
        <f>SUMIF($B$2:B55,B55,$K$2:K55)</f>
        <v>2649.8999999999996</v>
      </c>
    </row>
    <row r="56" spans="1:12" ht="14.4">
      <c r="A56" t="str">
        <f t="shared" si="0"/>
        <v>Gear Assembly 5 (BS4/6)2019-20Q2</v>
      </c>
      <c r="B56" s="5" t="s">
        <v>19</v>
      </c>
      <c r="C56" s="5" t="s">
        <v>17</v>
      </c>
      <c r="D56" s="9">
        <v>43709</v>
      </c>
      <c r="E56" s="9" t="s">
        <v>26</v>
      </c>
      <c r="F56" s="9" t="s">
        <v>14</v>
      </c>
      <c r="G56" s="7">
        <v>3270</v>
      </c>
      <c r="H56" s="12">
        <f t="shared" si="1"/>
        <v>3041.1000000000004</v>
      </c>
      <c r="I56" s="8">
        <v>341</v>
      </c>
      <c r="J56" s="13">
        <f t="shared" si="2"/>
        <v>1037015.1000000001</v>
      </c>
      <c r="K56" s="12">
        <f t="shared" si="3"/>
        <v>228.89999999999964</v>
      </c>
      <c r="L56" s="12">
        <f>SUMIF($B$2:B56,B56,$K$2:K56)</f>
        <v>2397.1999999999994</v>
      </c>
    </row>
    <row r="57" spans="1:12" ht="14.4">
      <c r="A57" t="str">
        <f t="shared" si="0"/>
        <v>Gear Assembly 6 (BS4/6)2019-20Q2</v>
      </c>
      <c r="B57" s="5" t="s">
        <v>20</v>
      </c>
      <c r="C57" s="5" t="s">
        <v>17</v>
      </c>
      <c r="D57" s="9">
        <v>43709</v>
      </c>
      <c r="E57" s="9" t="s">
        <v>26</v>
      </c>
      <c r="F57" s="9" t="s">
        <v>14</v>
      </c>
      <c r="G57" s="7">
        <v>1570</v>
      </c>
      <c r="H57" s="12">
        <f t="shared" si="1"/>
        <v>1460.1000000000001</v>
      </c>
      <c r="I57" s="8">
        <v>198.00000000000003</v>
      </c>
      <c r="J57" s="13">
        <f t="shared" si="2"/>
        <v>289099.80000000005</v>
      </c>
      <c r="K57" s="12">
        <f t="shared" si="3"/>
        <v>109.89999999999986</v>
      </c>
      <c r="L57" s="12">
        <f>SUMIF($B$2:B57,B57,$K$2:K57)</f>
        <v>3524.9999999999991</v>
      </c>
    </row>
    <row r="58" spans="1:12" ht="14.4">
      <c r="A58" t="str">
        <f t="shared" si="0"/>
        <v>Gear Assembly 7 (BS4/6)2019-20Q2</v>
      </c>
      <c r="B58" s="5" t="s">
        <v>21</v>
      </c>
      <c r="C58" s="5" t="s">
        <v>17</v>
      </c>
      <c r="D58" s="9">
        <v>43709</v>
      </c>
      <c r="E58" s="9" t="s">
        <v>26</v>
      </c>
      <c r="F58" s="9" t="s">
        <v>14</v>
      </c>
      <c r="G58" s="7">
        <v>1230</v>
      </c>
      <c r="H58" s="12">
        <f t="shared" si="1"/>
        <v>1143.9000000000001</v>
      </c>
      <c r="I58" s="8">
        <v>770.00000000000011</v>
      </c>
      <c r="J58" s="13">
        <f t="shared" si="2"/>
        <v>880803.00000000023</v>
      </c>
      <c r="K58" s="12">
        <f t="shared" si="3"/>
        <v>86.099999999999909</v>
      </c>
      <c r="L58" s="12">
        <f>SUMIF($B$2:B58,B58,$K$2:K58)</f>
        <v>1895.3999999999996</v>
      </c>
    </row>
    <row r="59" spans="1:12" ht="14.4">
      <c r="A59" t="str">
        <f t="shared" si="0"/>
        <v>Gear Assembly 8 (BS4/6)2019-20Q2</v>
      </c>
      <c r="B59" s="5" t="s">
        <v>22</v>
      </c>
      <c r="C59" s="5" t="s">
        <v>17</v>
      </c>
      <c r="D59" s="9">
        <v>43709</v>
      </c>
      <c r="E59" s="9" t="s">
        <v>26</v>
      </c>
      <c r="F59" s="9" t="s">
        <v>14</v>
      </c>
      <c r="G59" s="7">
        <v>3710</v>
      </c>
      <c r="H59" s="12">
        <f t="shared" si="1"/>
        <v>3450.3</v>
      </c>
      <c r="I59" s="8">
        <v>629.20000000000005</v>
      </c>
      <c r="J59" s="13">
        <f t="shared" si="2"/>
        <v>2170928.7600000002</v>
      </c>
      <c r="K59" s="12">
        <f t="shared" si="3"/>
        <v>259.69999999999982</v>
      </c>
      <c r="L59" s="12">
        <f>SUMIF($B$2:B59,B59,$K$2:K59)</f>
        <v>3516.9999999999991</v>
      </c>
    </row>
    <row r="60" spans="1:12" ht="14.4">
      <c r="A60" t="str">
        <f t="shared" si="0"/>
        <v>Gear Assembly 9 (BS6)2019-20Q2</v>
      </c>
      <c r="B60" s="5" t="s">
        <v>23</v>
      </c>
      <c r="C60" s="5" t="s">
        <v>24</v>
      </c>
      <c r="D60" s="9">
        <v>43709</v>
      </c>
      <c r="E60" s="9" t="s">
        <v>26</v>
      </c>
      <c r="F60" s="9" t="s">
        <v>14</v>
      </c>
      <c r="G60" s="7">
        <v>4770</v>
      </c>
      <c r="H60" s="12">
        <f t="shared" si="1"/>
        <v>4436.1000000000004</v>
      </c>
      <c r="I60" s="8">
        <v>357.50000000000006</v>
      </c>
      <c r="J60" s="13">
        <f t="shared" si="2"/>
        <v>1585905.7500000005</v>
      </c>
      <c r="K60" s="12">
        <f t="shared" si="3"/>
        <v>333.89999999999964</v>
      </c>
      <c r="L60" s="12">
        <f>SUMIF($B$2:B60,B60,$K$2:K60)</f>
        <v>3176.9999999999991</v>
      </c>
    </row>
    <row r="61" spans="1:12" ht="14.4">
      <c r="A61" t="str">
        <f t="shared" si="0"/>
        <v>Gear Assmbly 10 (BS6)2019-20Q2</v>
      </c>
      <c r="B61" s="5" t="s">
        <v>25</v>
      </c>
      <c r="C61" s="5" t="s">
        <v>24</v>
      </c>
      <c r="D61" s="9">
        <v>43709</v>
      </c>
      <c r="E61" s="9" t="s">
        <v>26</v>
      </c>
      <c r="F61" s="9" t="s">
        <v>14</v>
      </c>
      <c r="G61" s="7">
        <v>6780</v>
      </c>
      <c r="H61" s="12">
        <f t="shared" si="1"/>
        <v>6305.4000000000005</v>
      </c>
      <c r="I61" s="8">
        <v>465.3</v>
      </c>
      <c r="J61" s="13">
        <f t="shared" si="2"/>
        <v>2933902.62</v>
      </c>
      <c r="K61" s="12">
        <f t="shared" si="3"/>
        <v>474.59999999999945</v>
      </c>
      <c r="L61" s="12">
        <f>SUMIF($B$2:B61,B61,$K$2:K61)</f>
        <v>3358.7999999999984</v>
      </c>
    </row>
    <row r="62" spans="1:12" ht="14.4">
      <c r="A62" t="str">
        <f t="shared" si="0"/>
        <v>Gear Assembly 1 (BS4)2019-20Q3</v>
      </c>
      <c r="B62" s="5" t="s">
        <v>11</v>
      </c>
      <c r="C62" s="5" t="s">
        <v>12</v>
      </c>
      <c r="D62" s="9">
        <v>43739</v>
      </c>
      <c r="E62" s="9" t="s">
        <v>27</v>
      </c>
      <c r="F62" s="9" t="s">
        <v>14</v>
      </c>
      <c r="G62" s="7">
        <v>3360</v>
      </c>
      <c r="H62" s="12">
        <f t="shared" si="1"/>
        <v>3124.8</v>
      </c>
      <c r="I62" s="8">
        <v>440.00000000000006</v>
      </c>
      <c r="J62" s="13">
        <f t="shared" si="2"/>
        <v>1374912.0000000002</v>
      </c>
      <c r="K62" s="12">
        <f t="shared" si="3"/>
        <v>235.19999999999982</v>
      </c>
      <c r="L62" s="12">
        <f>SUMIF($B$2:B62,B62,$K$2:K62)</f>
        <v>3319.0999999999995</v>
      </c>
    </row>
    <row r="63" spans="1:12" ht="14.4">
      <c r="A63" t="str">
        <f t="shared" si="0"/>
        <v>Gear Assembly 2 (BS4)2019-20Q3</v>
      </c>
      <c r="B63" s="5" t="s">
        <v>15</v>
      </c>
      <c r="C63" s="5" t="s">
        <v>12</v>
      </c>
      <c r="D63" s="9">
        <v>43739</v>
      </c>
      <c r="E63" s="9" t="s">
        <v>27</v>
      </c>
      <c r="F63" s="9" t="s">
        <v>14</v>
      </c>
      <c r="G63" s="7">
        <v>1330</v>
      </c>
      <c r="H63" s="12">
        <f t="shared" si="1"/>
        <v>1236.9000000000001</v>
      </c>
      <c r="I63" s="8">
        <v>385.00000000000006</v>
      </c>
      <c r="J63" s="13">
        <f t="shared" si="2"/>
        <v>476206.50000000012</v>
      </c>
      <c r="K63" s="12">
        <f t="shared" si="3"/>
        <v>93.099999999999909</v>
      </c>
      <c r="L63" s="12">
        <f>SUMIF($B$2:B63,B63,$K$2:K63)</f>
        <v>2523.2999999999993</v>
      </c>
    </row>
    <row r="64" spans="1:12" ht="14.4">
      <c r="A64" t="str">
        <f t="shared" si="0"/>
        <v>Gear Assembly 3 (BS4/6)2019-20Q3</v>
      </c>
      <c r="B64" s="5" t="s">
        <v>16</v>
      </c>
      <c r="C64" s="5" t="s">
        <v>17</v>
      </c>
      <c r="D64" s="9">
        <v>43739</v>
      </c>
      <c r="E64" s="9" t="s">
        <v>27</v>
      </c>
      <c r="F64" s="9" t="s">
        <v>14</v>
      </c>
      <c r="G64" s="7">
        <v>1340</v>
      </c>
      <c r="H64" s="12">
        <f t="shared" si="1"/>
        <v>1246.2</v>
      </c>
      <c r="I64" s="8">
        <v>566.5</v>
      </c>
      <c r="J64" s="13">
        <f t="shared" si="2"/>
        <v>705972.3</v>
      </c>
      <c r="K64" s="12">
        <f t="shared" si="3"/>
        <v>93.799999999999955</v>
      </c>
      <c r="L64" s="12">
        <f>SUMIF($B$2:B64,B64,$K$2:K64)</f>
        <v>3550.3999999999996</v>
      </c>
    </row>
    <row r="65" spans="1:12" ht="14.4">
      <c r="A65" t="str">
        <f t="shared" si="0"/>
        <v>Gear Assembly 4 (BS4/6)2019-20Q3</v>
      </c>
      <c r="B65" s="5" t="s">
        <v>18</v>
      </c>
      <c r="C65" s="5" t="s">
        <v>17</v>
      </c>
      <c r="D65" s="9">
        <v>43739</v>
      </c>
      <c r="E65" s="9" t="s">
        <v>27</v>
      </c>
      <c r="F65" s="9" t="s">
        <v>14</v>
      </c>
      <c r="G65" s="7">
        <v>6610</v>
      </c>
      <c r="H65" s="12">
        <f t="shared" si="1"/>
        <v>6147.3</v>
      </c>
      <c r="I65" s="8">
        <v>471.90000000000003</v>
      </c>
      <c r="J65" s="13">
        <f t="shared" si="2"/>
        <v>2900910.87</v>
      </c>
      <c r="K65" s="12">
        <f t="shared" si="3"/>
        <v>462.69999999999982</v>
      </c>
      <c r="L65" s="12">
        <f>SUMIF($B$2:B65,B65,$K$2:K65)</f>
        <v>3112.5999999999995</v>
      </c>
    </row>
    <row r="66" spans="1:12" ht="14.4">
      <c r="A66" t="str">
        <f t="shared" si="0"/>
        <v>Gear Assembly 5 (BS4/6)2019-20Q3</v>
      </c>
      <c r="B66" s="5" t="s">
        <v>19</v>
      </c>
      <c r="C66" s="5" t="s">
        <v>17</v>
      </c>
      <c r="D66" s="9">
        <v>43739</v>
      </c>
      <c r="E66" s="9" t="s">
        <v>27</v>
      </c>
      <c r="F66" s="9" t="s">
        <v>14</v>
      </c>
      <c r="G66" s="7">
        <v>2440</v>
      </c>
      <c r="H66" s="12">
        <f t="shared" si="1"/>
        <v>2269.2000000000003</v>
      </c>
      <c r="I66" s="8">
        <v>341</v>
      </c>
      <c r="J66" s="13">
        <f t="shared" si="2"/>
        <v>773797.20000000007</v>
      </c>
      <c r="K66" s="12">
        <f t="shared" si="3"/>
        <v>170.79999999999973</v>
      </c>
      <c r="L66" s="12">
        <f>SUMIF($B$2:B66,B66,$K$2:K66)</f>
        <v>2567.9999999999991</v>
      </c>
    </row>
    <row r="67" spans="1:12" ht="14.4">
      <c r="A67" t="str">
        <f t="shared" ref="A67:A130" si="4">B67&amp;F67&amp;E67</f>
        <v>Gear Assembly 6 (BS4/6)2019-20Q3</v>
      </c>
      <c r="B67" s="5" t="s">
        <v>20</v>
      </c>
      <c r="C67" s="5" t="s">
        <v>17</v>
      </c>
      <c r="D67" s="9">
        <v>43739</v>
      </c>
      <c r="E67" s="9" t="s">
        <v>27</v>
      </c>
      <c r="F67" s="9" t="s">
        <v>14</v>
      </c>
      <c r="G67" s="7">
        <v>9800</v>
      </c>
      <c r="H67" s="12">
        <f t="shared" ref="H67:H130" si="5">IF(E67="Q1",0.85,0.93)*G67</f>
        <v>9114</v>
      </c>
      <c r="I67" s="8">
        <v>198.00000000000003</v>
      </c>
      <c r="J67" s="13">
        <f t="shared" ref="J67:J130" si="6">H67*I67</f>
        <v>1804572.0000000002</v>
      </c>
      <c r="K67" s="12">
        <f t="shared" ref="K67:K130" si="7">G67-H67</f>
        <v>686</v>
      </c>
      <c r="L67" s="12">
        <f>SUMIF($B$2:B67,B67,$K$2:K67)</f>
        <v>4210.9999999999991</v>
      </c>
    </row>
    <row r="68" spans="1:12" ht="14.4">
      <c r="A68" t="str">
        <f t="shared" si="4"/>
        <v>Gear Assembly 7 (BS4/6)2019-20Q3</v>
      </c>
      <c r="B68" s="5" t="s">
        <v>21</v>
      </c>
      <c r="C68" s="5" t="s">
        <v>17</v>
      </c>
      <c r="D68" s="9">
        <v>43739</v>
      </c>
      <c r="E68" s="9" t="s">
        <v>27</v>
      </c>
      <c r="F68" s="9" t="s">
        <v>14</v>
      </c>
      <c r="G68" s="7">
        <v>520</v>
      </c>
      <c r="H68" s="12">
        <f t="shared" si="5"/>
        <v>483.6</v>
      </c>
      <c r="I68" s="8">
        <v>770.00000000000011</v>
      </c>
      <c r="J68" s="13">
        <f t="shared" si="6"/>
        <v>372372.00000000006</v>
      </c>
      <c r="K68" s="12">
        <f t="shared" si="7"/>
        <v>36.399999999999977</v>
      </c>
      <c r="L68" s="12">
        <f>SUMIF($B$2:B68,B68,$K$2:K68)</f>
        <v>1931.7999999999997</v>
      </c>
    </row>
    <row r="69" spans="1:12" ht="14.4">
      <c r="A69" t="str">
        <f t="shared" si="4"/>
        <v>Gear Assembly 8 (BS4/6)2019-20Q3</v>
      </c>
      <c r="B69" s="5" t="s">
        <v>22</v>
      </c>
      <c r="C69" s="5" t="s">
        <v>17</v>
      </c>
      <c r="D69" s="9">
        <v>43739</v>
      </c>
      <c r="E69" s="9" t="s">
        <v>27</v>
      </c>
      <c r="F69" s="9" t="s">
        <v>14</v>
      </c>
      <c r="G69" s="7">
        <v>4740</v>
      </c>
      <c r="H69" s="12">
        <f t="shared" si="5"/>
        <v>4408.2</v>
      </c>
      <c r="I69" s="8">
        <v>629.20000000000005</v>
      </c>
      <c r="J69" s="13">
        <f t="shared" si="6"/>
        <v>2773639.44</v>
      </c>
      <c r="K69" s="12">
        <f t="shared" si="7"/>
        <v>331.80000000000018</v>
      </c>
      <c r="L69" s="12">
        <f>SUMIF($B$2:B69,B69,$K$2:K69)</f>
        <v>3848.7999999999993</v>
      </c>
    </row>
    <row r="70" spans="1:12" ht="14.4">
      <c r="A70" t="str">
        <f t="shared" si="4"/>
        <v>Gear Assembly 9 (BS6)2019-20Q3</v>
      </c>
      <c r="B70" s="5" t="s">
        <v>23</v>
      </c>
      <c r="C70" s="5" t="s">
        <v>24</v>
      </c>
      <c r="D70" s="9">
        <v>43739</v>
      </c>
      <c r="E70" s="9" t="s">
        <v>27</v>
      </c>
      <c r="F70" s="9" t="s">
        <v>14</v>
      </c>
      <c r="G70" s="7">
        <v>3450</v>
      </c>
      <c r="H70" s="12">
        <f t="shared" si="5"/>
        <v>3208.5</v>
      </c>
      <c r="I70" s="8">
        <v>357.50000000000006</v>
      </c>
      <c r="J70" s="13">
        <f t="shared" si="6"/>
        <v>1147038.7500000002</v>
      </c>
      <c r="K70" s="12">
        <f t="shared" si="7"/>
        <v>241.5</v>
      </c>
      <c r="L70" s="12">
        <f>SUMIF($B$2:B70,B70,$K$2:K70)</f>
        <v>3418.4999999999991</v>
      </c>
    </row>
    <row r="71" spans="1:12" ht="14.4">
      <c r="A71" t="str">
        <f t="shared" si="4"/>
        <v>Gear Assmbly 10 (BS6)2019-20Q3</v>
      </c>
      <c r="B71" s="5" t="s">
        <v>25</v>
      </c>
      <c r="C71" s="5" t="s">
        <v>24</v>
      </c>
      <c r="D71" s="9">
        <v>43739</v>
      </c>
      <c r="E71" s="9" t="s">
        <v>27</v>
      </c>
      <c r="F71" s="9" t="s">
        <v>14</v>
      </c>
      <c r="G71" s="7">
        <v>9030</v>
      </c>
      <c r="H71" s="12">
        <f t="shared" si="5"/>
        <v>8397.9</v>
      </c>
      <c r="I71" s="8">
        <v>465.3</v>
      </c>
      <c r="J71" s="13">
        <f t="shared" si="6"/>
        <v>3907542.87</v>
      </c>
      <c r="K71" s="12">
        <f t="shared" si="7"/>
        <v>632.10000000000036</v>
      </c>
      <c r="L71" s="12">
        <f>SUMIF($B$2:B71,B71,$K$2:K71)</f>
        <v>3990.8999999999987</v>
      </c>
    </row>
    <row r="72" spans="1:12" ht="14.4">
      <c r="A72" t="str">
        <f t="shared" si="4"/>
        <v>Gear Assembly 1 (BS4)2019-20Q3</v>
      </c>
      <c r="B72" s="5" t="s">
        <v>11</v>
      </c>
      <c r="C72" s="5" t="s">
        <v>12</v>
      </c>
      <c r="D72" s="9">
        <v>43770</v>
      </c>
      <c r="E72" s="9" t="s">
        <v>27</v>
      </c>
      <c r="F72" s="9" t="s">
        <v>14</v>
      </c>
      <c r="G72" s="7">
        <v>9890</v>
      </c>
      <c r="H72" s="12">
        <f t="shared" si="5"/>
        <v>9197.7000000000007</v>
      </c>
      <c r="I72" s="8">
        <v>440.00000000000006</v>
      </c>
      <c r="J72" s="13">
        <f t="shared" si="6"/>
        <v>4046988.0000000009</v>
      </c>
      <c r="K72" s="12">
        <f t="shared" si="7"/>
        <v>692.29999999999927</v>
      </c>
      <c r="L72" s="12">
        <f>SUMIF($B$2:B72,B72,$K$2:K72)</f>
        <v>4011.3999999999987</v>
      </c>
    </row>
    <row r="73" spans="1:12" ht="14.4">
      <c r="A73" t="str">
        <f t="shared" si="4"/>
        <v>Gear Assembly 2 (BS4)2019-20Q3</v>
      </c>
      <c r="B73" s="5" t="s">
        <v>15</v>
      </c>
      <c r="C73" s="5" t="s">
        <v>12</v>
      </c>
      <c r="D73" s="9">
        <v>43770</v>
      </c>
      <c r="E73" s="9" t="s">
        <v>27</v>
      </c>
      <c r="F73" s="9" t="s">
        <v>14</v>
      </c>
      <c r="G73" s="7">
        <v>7640</v>
      </c>
      <c r="H73" s="12">
        <f t="shared" si="5"/>
        <v>7105.2000000000007</v>
      </c>
      <c r="I73" s="8">
        <v>385.00000000000006</v>
      </c>
      <c r="J73" s="13">
        <f t="shared" si="6"/>
        <v>2735502.0000000005</v>
      </c>
      <c r="K73" s="12">
        <f t="shared" si="7"/>
        <v>534.79999999999927</v>
      </c>
      <c r="L73" s="12">
        <f>SUMIF($B$2:B73,B73,$K$2:K73)</f>
        <v>3058.0999999999985</v>
      </c>
    </row>
    <row r="74" spans="1:12" ht="14.4">
      <c r="A74" t="str">
        <f t="shared" si="4"/>
        <v>Gear Assembly 3 (BS4/6)2019-20Q3</v>
      </c>
      <c r="B74" s="5" t="s">
        <v>16</v>
      </c>
      <c r="C74" s="5" t="s">
        <v>17</v>
      </c>
      <c r="D74" s="9">
        <v>43770</v>
      </c>
      <c r="E74" s="9" t="s">
        <v>27</v>
      </c>
      <c r="F74" s="9" t="s">
        <v>14</v>
      </c>
      <c r="G74" s="7">
        <v>9680</v>
      </c>
      <c r="H74" s="12">
        <f t="shared" si="5"/>
        <v>9002.4</v>
      </c>
      <c r="I74" s="8">
        <v>566.5</v>
      </c>
      <c r="J74" s="13">
        <f t="shared" si="6"/>
        <v>5099859.5999999996</v>
      </c>
      <c r="K74" s="12">
        <f t="shared" si="7"/>
        <v>677.60000000000036</v>
      </c>
      <c r="L74" s="12">
        <f>SUMIF($B$2:B74,B74,$K$2:K74)</f>
        <v>4228</v>
      </c>
    </row>
    <row r="75" spans="1:12" ht="14.4">
      <c r="A75" t="str">
        <f t="shared" si="4"/>
        <v>Gear Assembly 4 (BS4/6)2019-20Q3</v>
      </c>
      <c r="B75" s="5" t="s">
        <v>18</v>
      </c>
      <c r="C75" s="5" t="s">
        <v>17</v>
      </c>
      <c r="D75" s="9">
        <v>43770</v>
      </c>
      <c r="E75" s="9" t="s">
        <v>27</v>
      </c>
      <c r="F75" s="9" t="s">
        <v>14</v>
      </c>
      <c r="G75" s="7">
        <v>7210</v>
      </c>
      <c r="H75" s="12">
        <f t="shared" si="5"/>
        <v>6705.3</v>
      </c>
      <c r="I75" s="8">
        <v>471.90000000000003</v>
      </c>
      <c r="J75" s="13">
        <f t="shared" si="6"/>
        <v>3164231.0700000003</v>
      </c>
      <c r="K75" s="12">
        <f t="shared" si="7"/>
        <v>504.69999999999982</v>
      </c>
      <c r="L75" s="12">
        <f>SUMIF($B$2:B75,B75,$K$2:K75)</f>
        <v>3617.2999999999993</v>
      </c>
    </row>
    <row r="76" spans="1:12" ht="14.4">
      <c r="A76" t="str">
        <f t="shared" si="4"/>
        <v>Gear Assembly 5 (BS4/6)2019-20Q3</v>
      </c>
      <c r="B76" s="5" t="s">
        <v>19</v>
      </c>
      <c r="C76" s="5" t="s">
        <v>17</v>
      </c>
      <c r="D76" s="9">
        <v>43770</v>
      </c>
      <c r="E76" s="9" t="s">
        <v>27</v>
      </c>
      <c r="F76" s="9" t="s">
        <v>14</v>
      </c>
      <c r="G76" s="7">
        <v>4460</v>
      </c>
      <c r="H76" s="12">
        <f t="shared" si="5"/>
        <v>4147.8</v>
      </c>
      <c r="I76" s="8">
        <v>341</v>
      </c>
      <c r="J76" s="13">
        <f t="shared" si="6"/>
        <v>1414399.8</v>
      </c>
      <c r="K76" s="12">
        <f t="shared" si="7"/>
        <v>312.19999999999982</v>
      </c>
      <c r="L76" s="12">
        <f>SUMIF($B$2:B76,B76,$K$2:K76)</f>
        <v>2880.1999999999989</v>
      </c>
    </row>
    <row r="77" spans="1:12" ht="14.4">
      <c r="A77" t="str">
        <f t="shared" si="4"/>
        <v>Gear Assembly 6 (BS4/6)2019-20Q3</v>
      </c>
      <c r="B77" s="5" t="s">
        <v>20</v>
      </c>
      <c r="C77" s="5" t="s">
        <v>17</v>
      </c>
      <c r="D77" s="9">
        <v>43770</v>
      </c>
      <c r="E77" s="9" t="s">
        <v>27</v>
      </c>
      <c r="F77" s="9" t="s">
        <v>14</v>
      </c>
      <c r="G77" s="7">
        <v>6190</v>
      </c>
      <c r="H77" s="12">
        <f t="shared" si="5"/>
        <v>5756.7000000000007</v>
      </c>
      <c r="I77" s="8">
        <v>198.00000000000003</v>
      </c>
      <c r="J77" s="13">
        <f t="shared" si="6"/>
        <v>1139826.6000000003</v>
      </c>
      <c r="K77" s="12">
        <f t="shared" si="7"/>
        <v>433.29999999999927</v>
      </c>
      <c r="L77" s="12">
        <f>SUMIF($B$2:B77,B77,$K$2:K77)</f>
        <v>4644.2999999999984</v>
      </c>
    </row>
    <row r="78" spans="1:12" ht="14.4">
      <c r="A78" t="str">
        <f t="shared" si="4"/>
        <v>Gear Assembly 7 (BS4/6)2019-20Q3</v>
      </c>
      <c r="B78" s="5" t="s">
        <v>21</v>
      </c>
      <c r="C78" s="5" t="s">
        <v>17</v>
      </c>
      <c r="D78" s="9">
        <v>43770</v>
      </c>
      <c r="E78" s="9" t="s">
        <v>27</v>
      </c>
      <c r="F78" s="9" t="s">
        <v>14</v>
      </c>
      <c r="G78" s="7">
        <v>4090</v>
      </c>
      <c r="H78" s="12">
        <f t="shared" si="5"/>
        <v>3803.7000000000003</v>
      </c>
      <c r="I78" s="8">
        <v>770.00000000000011</v>
      </c>
      <c r="J78" s="13">
        <f t="shared" si="6"/>
        <v>2928849.0000000005</v>
      </c>
      <c r="K78" s="12">
        <f t="shared" si="7"/>
        <v>286.29999999999973</v>
      </c>
      <c r="L78" s="12">
        <f>SUMIF($B$2:B78,B78,$K$2:K78)</f>
        <v>2218.0999999999995</v>
      </c>
    </row>
    <row r="79" spans="1:12" ht="14.4">
      <c r="A79" t="str">
        <f t="shared" si="4"/>
        <v>Gear Assembly 8 (BS4/6)2019-20Q3</v>
      </c>
      <c r="B79" s="5" t="s">
        <v>22</v>
      </c>
      <c r="C79" s="5" t="s">
        <v>17</v>
      </c>
      <c r="D79" s="9">
        <v>43770</v>
      </c>
      <c r="E79" s="9" t="s">
        <v>27</v>
      </c>
      <c r="F79" s="9" t="s">
        <v>14</v>
      </c>
      <c r="G79" s="7">
        <v>620</v>
      </c>
      <c r="H79" s="12">
        <f t="shared" si="5"/>
        <v>576.6</v>
      </c>
      <c r="I79" s="8">
        <v>629.20000000000005</v>
      </c>
      <c r="J79" s="13">
        <f t="shared" si="6"/>
        <v>362796.72000000003</v>
      </c>
      <c r="K79" s="12">
        <f t="shared" si="7"/>
        <v>43.399999999999977</v>
      </c>
      <c r="L79" s="12">
        <f>SUMIF($B$2:B79,B79,$K$2:K79)</f>
        <v>3892.1999999999994</v>
      </c>
    </row>
    <row r="80" spans="1:12" ht="14.4">
      <c r="A80" t="str">
        <f t="shared" si="4"/>
        <v>Gear Assembly 9 (BS6)2019-20Q3</v>
      </c>
      <c r="B80" s="5" t="s">
        <v>23</v>
      </c>
      <c r="C80" s="5" t="s">
        <v>24</v>
      </c>
      <c r="D80" s="9">
        <v>43770</v>
      </c>
      <c r="E80" s="9" t="s">
        <v>27</v>
      </c>
      <c r="F80" s="9" t="s">
        <v>14</v>
      </c>
      <c r="G80" s="7">
        <v>7010</v>
      </c>
      <c r="H80" s="12">
        <f t="shared" si="5"/>
        <v>6519.3</v>
      </c>
      <c r="I80" s="8">
        <v>357.50000000000006</v>
      </c>
      <c r="J80" s="13">
        <f t="shared" si="6"/>
        <v>2330649.7500000005</v>
      </c>
      <c r="K80" s="12">
        <f t="shared" si="7"/>
        <v>490.69999999999982</v>
      </c>
      <c r="L80" s="12">
        <f>SUMIF($B$2:B80,B80,$K$2:K80)</f>
        <v>3909.1999999999989</v>
      </c>
    </row>
    <row r="81" spans="1:12" ht="14.4">
      <c r="A81" t="str">
        <f t="shared" si="4"/>
        <v>Gear Assmbly 10 (BS6)2019-20Q3</v>
      </c>
      <c r="B81" s="5" t="s">
        <v>25</v>
      </c>
      <c r="C81" s="5" t="s">
        <v>24</v>
      </c>
      <c r="D81" s="9">
        <v>43770</v>
      </c>
      <c r="E81" s="9" t="s">
        <v>27</v>
      </c>
      <c r="F81" s="9" t="s">
        <v>14</v>
      </c>
      <c r="G81" s="7">
        <v>8670</v>
      </c>
      <c r="H81" s="12">
        <f t="shared" si="5"/>
        <v>8063.1</v>
      </c>
      <c r="I81" s="8">
        <v>465.3</v>
      </c>
      <c r="J81" s="13">
        <f t="shared" si="6"/>
        <v>3751760.43</v>
      </c>
      <c r="K81" s="12">
        <f t="shared" si="7"/>
        <v>606.89999999999964</v>
      </c>
      <c r="L81" s="12">
        <f>SUMIF($B$2:B81,B81,$K$2:K81)</f>
        <v>4597.7999999999984</v>
      </c>
    </row>
    <row r="82" spans="1:12" ht="14.4">
      <c r="A82" t="str">
        <f t="shared" si="4"/>
        <v>Gear Assembly 1 (BS4)2019-20Q3</v>
      </c>
      <c r="B82" s="5" t="s">
        <v>11</v>
      </c>
      <c r="C82" s="5" t="s">
        <v>12</v>
      </c>
      <c r="D82" s="9">
        <v>43800</v>
      </c>
      <c r="E82" s="9" t="s">
        <v>27</v>
      </c>
      <c r="F82" s="9" t="s">
        <v>14</v>
      </c>
      <c r="G82" s="7">
        <v>9200</v>
      </c>
      <c r="H82" s="12">
        <f t="shared" si="5"/>
        <v>8556</v>
      </c>
      <c r="I82" s="8">
        <v>440.00000000000006</v>
      </c>
      <c r="J82" s="13">
        <f t="shared" si="6"/>
        <v>3764640.0000000005</v>
      </c>
      <c r="K82" s="12">
        <f t="shared" si="7"/>
        <v>644</v>
      </c>
      <c r="L82" s="12">
        <f>SUMIF($B$2:B82,B82,$K$2:K82)</f>
        <v>4655.3999999999987</v>
      </c>
    </row>
    <row r="83" spans="1:12" ht="14.4">
      <c r="A83" t="str">
        <f t="shared" si="4"/>
        <v>Gear Assembly 2 (BS4)2019-20Q3</v>
      </c>
      <c r="B83" s="5" t="s">
        <v>15</v>
      </c>
      <c r="C83" s="5" t="s">
        <v>12</v>
      </c>
      <c r="D83" s="9">
        <v>43800</v>
      </c>
      <c r="E83" s="9" t="s">
        <v>27</v>
      </c>
      <c r="F83" s="9" t="s">
        <v>14</v>
      </c>
      <c r="G83" s="7">
        <v>1180</v>
      </c>
      <c r="H83" s="12">
        <f t="shared" si="5"/>
        <v>1097.4000000000001</v>
      </c>
      <c r="I83" s="8">
        <v>385.00000000000006</v>
      </c>
      <c r="J83" s="13">
        <f t="shared" si="6"/>
        <v>422499.00000000012</v>
      </c>
      <c r="K83" s="12">
        <f t="shared" si="7"/>
        <v>82.599999999999909</v>
      </c>
      <c r="L83" s="12">
        <f>SUMIF($B$2:B83,B83,$K$2:K83)</f>
        <v>3140.6999999999985</v>
      </c>
    </row>
    <row r="84" spans="1:12" ht="14.4">
      <c r="A84" t="str">
        <f t="shared" si="4"/>
        <v>Gear Assembly 3 (BS4/6)2019-20Q3</v>
      </c>
      <c r="B84" s="5" t="s">
        <v>16</v>
      </c>
      <c r="C84" s="5" t="s">
        <v>17</v>
      </c>
      <c r="D84" s="9">
        <v>43800</v>
      </c>
      <c r="E84" s="9" t="s">
        <v>27</v>
      </c>
      <c r="F84" s="9" t="s">
        <v>14</v>
      </c>
      <c r="G84" s="7">
        <v>1010</v>
      </c>
      <c r="H84" s="12">
        <f t="shared" si="5"/>
        <v>939.30000000000007</v>
      </c>
      <c r="I84" s="8">
        <v>566.5</v>
      </c>
      <c r="J84" s="13">
        <f t="shared" si="6"/>
        <v>532113.45000000007</v>
      </c>
      <c r="K84" s="12">
        <f t="shared" si="7"/>
        <v>70.699999999999932</v>
      </c>
      <c r="L84" s="12">
        <f>SUMIF($B$2:B84,B84,$K$2:K84)</f>
        <v>4298.7</v>
      </c>
    </row>
    <row r="85" spans="1:12" ht="14.4">
      <c r="A85" t="str">
        <f t="shared" si="4"/>
        <v>Gear Assembly 4 (BS4/6)2019-20Q3</v>
      </c>
      <c r="B85" s="5" t="s">
        <v>18</v>
      </c>
      <c r="C85" s="5" t="s">
        <v>17</v>
      </c>
      <c r="D85" s="9">
        <v>43800</v>
      </c>
      <c r="E85" s="9" t="s">
        <v>27</v>
      </c>
      <c r="F85" s="9" t="s">
        <v>14</v>
      </c>
      <c r="G85" s="7">
        <v>2660</v>
      </c>
      <c r="H85" s="12">
        <f t="shared" si="5"/>
        <v>2473.8000000000002</v>
      </c>
      <c r="I85" s="8">
        <v>471.90000000000003</v>
      </c>
      <c r="J85" s="13">
        <f t="shared" si="6"/>
        <v>1167386.2200000002</v>
      </c>
      <c r="K85" s="12">
        <f t="shared" si="7"/>
        <v>186.19999999999982</v>
      </c>
      <c r="L85" s="12">
        <f>SUMIF($B$2:B85,B85,$K$2:K85)</f>
        <v>3803.4999999999991</v>
      </c>
    </row>
    <row r="86" spans="1:12" ht="14.4">
      <c r="A86" t="str">
        <f t="shared" si="4"/>
        <v>Gear Assembly 5 (BS4/6)2019-20Q3</v>
      </c>
      <c r="B86" s="5" t="s">
        <v>19</v>
      </c>
      <c r="C86" s="5" t="s">
        <v>17</v>
      </c>
      <c r="D86" s="9">
        <v>43800</v>
      </c>
      <c r="E86" s="9" t="s">
        <v>27</v>
      </c>
      <c r="F86" s="9" t="s">
        <v>14</v>
      </c>
      <c r="G86" s="7">
        <v>4230</v>
      </c>
      <c r="H86" s="12">
        <f t="shared" si="5"/>
        <v>3933.9</v>
      </c>
      <c r="I86" s="8">
        <v>341</v>
      </c>
      <c r="J86" s="13">
        <f t="shared" si="6"/>
        <v>1341459.9000000001</v>
      </c>
      <c r="K86" s="12">
        <f t="shared" si="7"/>
        <v>296.09999999999991</v>
      </c>
      <c r="L86" s="12">
        <f>SUMIF($B$2:B86,B86,$K$2:K86)</f>
        <v>3176.2999999999988</v>
      </c>
    </row>
    <row r="87" spans="1:12" ht="14.4">
      <c r="A87" t="str">
        <f t="shared" si="4"/>
        <v>Gear Assembly 6 (BS4/6)2019-20Q3</v>
      </c>
      <c r="B87" s="5" t="s">
        <v>20</v>
      </c>
      <c r="C87" s="5" t="s">
        <v>17</v>
      </c>
      <c r="D87" s="9">
        <v>43800</v>
      </c>
      <c r="E87" s="9" t="s">
        <v>27</v>
      </c>
      <c r="F87" s="9" t="s">
        <v>14</v>
      </c>
      <c r="G87" s="7">
        <v>8360</v>
      </c>
      <c r="H87" s="12">
        <f t="shared" si="5"/>
        <v>7774.8</v>
      </c>
      <c r="I87" s="8">
        <v>198.00000000000003</v>
      </c>
      <c r="J87" s="13">
        <f t="shared" si="6"/>
        <v>1539410.4000000004</v>
      </c>
      <c r="K87" s="12">
        <f t="shared" si="7"/>
        <v>585.19999999999982</v>
      </c>
      <c r="L87" s="12">
        <f>SUMIF($B$2:B87,B87,$K$2:K87)</f>
        <v>5229.4999999999982</v>
      </c>
    </row>
    <row r="88" spans="1:12" ht="14.4">
      <c r="A88" t="str">
        <f t="shared" si="4"/>
        <v>Gear Assembly 7 (BS4/6)2019-20Q3</v>
      </c>
      <c r="B88" s="5" t="s">
        <v>21</v>
      </c>
      <c r="C88" s="5" t="s">
        <v>17</v>
      </c>
      <c r="D88" s="9">
        <v>43800</v>
      </c>
      <c r="E88" s="9" t="s">
        <v>27</v>
      </c>
      <c r="F88" s="9" t="s">
        <v>14</v>
      </c>
      <c r="G88" s="7">
        <v>8110</v>
      </c>
      <c r="H88" s="12">
        <f t="shared" si="5"/>
        <v>7542.3</v>
      </c>
      <c r="I88" s="8">
        <v>770.00000000000011</v>
      </c>
      <c r="J88" s="13">
        <f t="shared" si="6"/>
        <v>5807571.0000000009</v>
      </c>
      <c r="K88" s="12">
        <f t="shared" si="7"/>
        <v>567.69999999999982</v>
      </c>
      <c r="L88" s="12">
        <f>SUMIF($B$2:B88,B88,$K$2:K88)</f>
        <v>2785.7999999999993</v>
      </c>
    </row>
    <row r="89" spans="1:12" ht="14.4">
      <c r="A89" t="str">
        <f t="shared" si="4"/>
        <v>Gear Assembly 8 (BS4/6)2019-20Q3</v>
      </c>
      <c r="B89" s="5" t="s">
        <v>22</v>
      </c>
      <c r="C89" s="5" t="s">
        <v>17</v>
      </c>
      <c r="D89" s="9">
        <v>43800</v>
      </c>
      <c r="E89" s="9" t="s">
        <v>27</v>
      </c>
      <c r="F89" s="9" t="s">
        <v>14</v>
      </c>
      <c r="G89" s="7">
        <v>920</v>
      </c>
      <c r="H89" s="12">
        <f t="shared" si="5"/>
        <v>855.6</v>
      </c>
      <c r="I89" s="8">
        <v>629.20000000000005</v>
      </c>
      <c r="J89" s="13">
        <f t="shared" si="6"/>
        <v>538343.52</v>
      </c>
      <c r="K89" s="12">
        <f t="shared" si="7"/>
        <v>64.399999999999977</v>
      </c>
      <c r="L89" s="12">
        <f>SUMIF($B$2:B89,B89,$K$2:K89)</f>
        <v>3956.5999999999995</v>
      </c>
    </row>
    <row r="90" spans="1:12" ht="14.4">
      <c r="A90" t="str">
        <f t="shared" si="4"/>
        <v>Gear Assembly 9 (BS6)2019-20Q3</v>
      </c>
      <c r="B90" s="5" t="s">
        <v>23</v>
      </c>
      <c r="C90" s="5" t="s">
        <v>24</v>
      </c>
      <c r="D90" s="9">
        <v>43800</v>
      </c>
      <c r="E90" s="9" t="s">
        <v>27</v>
      </c>
      <c r="F90" s="9" t="s">
        <v>14</v>
      </c>
      <c r="G90" s="7">
        <v>6930</v>
      </c>
      <c r="H90" s="12">
        <f t="shared" si="5"/>
        <v>6444.9000000000005</v>
      </c>
      <c r="I90" s="8">
        <v>357.50000000000006</v>
      </c>
      <c r="J90" s="13">
        <f t="shared" si="6"/>
        <v>2304051.7500000005</v>
      </c>
      <c r="K90" s="12">
        <f t="shared" si="7"/>
        <v>485.09999999999945</v>
      </c>
      <c r="L90" s="12">
        <f>SUMIF($B$2:B90,B90,$K$2:K90)</f>
        <v>4394.2999999999984</v>
      </c>
    </row>
    <row r="91" spans="1:12" ht="14.4">
      <c r="A91" t="str">
        <f t="shared" si="4"/>
        <v>Gear Assmbly 10 (BS6)2019-20Q3</v>
      </c>
      <c r="B91" s="5" t="s">
        <v>25</v>
      </c>
      <c r="C91" s="5" t="s">
        <v>24</v>
      </c>
      <c r="D91" s="9">
        <v>43800</v>
      </c>
      <c r="E91" s="9" t="s">
        <v>27</v>
      </c>
      <c r="F91" s="9" t="s">
        <v>14</v>
      </c>
      <c r="G91" s="7">
        <v>9640</v>
      </c>
      <c r="H91" s="12">
        <f t="shared" si="5"/>
        <v>8965.2000000000007</v>
      </c>
      <c r="I91" s="8">
        <v>465.3</v>
      </c>
      <c r="J91" s="13">
        <f t="shared" si="6"/>
        <v>4171507.5600000005</v>
      </c>
      <c r="K91" s="12">
        <f t="shared" si="7"/>
        <v>674.79999999999927</v>
      </c>
      <c r="L91" s="12">
        <f>SUMIF($B$2:B91,B91,$K$2:K91)</f>
        <v>5272.5999999999976</v>
      </c>
    </row>
    <row r="92" spans="1:12" ht="14.4">
      <c r="A92" t="str">
        <f t="shared" si="4"/>
        <v>Gear Assembly 1 (BS4)2019-20Q4</v>
      </c>
      <c r="B92" s="5" t="s">
        <v>11</v>
      </c>
      <c r="C92" s="5" t="s">
        <v>12</v>
      </c>
      <c r="D92" s="9">
        <v>43831</v>
      </c>
      <c r="E92" s="9" t="s">
        <v>28</v>
      </c>
      <c r="F92" s="9" t="s">
        <v>14</v>
      </c>
      <c r="G92" s="7">
        <v>1630</v>
      </c>
      <c r="H92" s="12">
        <f t="shared" si="5"/>
        <v>1515.9</v>
      </c>
      <c r="I92" s="8">
        <v>440.00000000000006</v>
      </c>
      <c r="J92" s="13">
        <f t="shared" si="6"/>
        <v>666996.00000000012</v>
      </c>
      <c r="K92" s="12">
        <f t="shared" si="7"/>
        <v>114.09999999999991</v>
      </c>
      <c r="L92" s="12">
        <f>SUMIF($B$2:B92,B92,$K$2:K92)</f>
        <v>4769.4999999999982</v>
      </c>
    </row>
    <row r="93" spans="1:12" ht="14.4">
      <c r="A93" t="str">
        <f t="shared" si="4"/>
        <v>Gear Assembly 2 (BS4)2019-20Q4</v>
      </c>
      <c r="B93" s="5" t="s">
        <v>15</v>
      </c>
      <c r="C93" s="5" t="s">
        <v>12</v>
      </c>
      <c r="D93" s="9">
        <v>43831</v>
      </c>
      <c r="E93" s="9" t="s">
        <v>28</v>
      </c>
      <c r="F93" s="9" t="s">
        <v>14</v>
      </c>
      <c r="G93" s="7">
        <v>4010</v>
      </c>
      <c r="H93" s="12">
        <f t="shared" si="5"/>
        <v>3729.3</v>
      </c>
      <c r="I93" s="8">
        <v>385.00000000000006</v>
      </c>
      <c r="J93" s="13">
        <f t="shared" si="6"/>
        <v>1435780.5000000002</v>
      </c>
      <c r="K93" s="12">
        <f t="shared" si="7"/>
        <v>280.69999999999982</v>
      </c>
      <c r="L93" s="12">
        <f>SUMIF($B$2:B93,B93,$K$2:K93)</f>
        <v>3421.3999999999983</v>
      </c>
    </row>
    <row r="94" spans="1:12" ht="14.4">
      <c r="A94" t="str">
        <f t="shared" si="4"/>
        <v>Gear Assembly 3 (BS4/6)2019-20Q4</v>
      </c>
      <c r="B94" s="5" t="s">
        <v>16</v>
      </c>
      <c r="C94" s="5" t="s">
        <v>17</v>
      </c>
      <c r="D94" s="9">
        <v>43831</v>
      </c>
      <c r="E94" s="9" t="s">
        <v>28</v>
      </c>
      <c r="F94" s="9" t="s">
        <v>14</v>
      </c>
      <c r="G94" s="7">
        <v>6530</v>
      </c>
      <c r="H94" s="12">
        <f t="shared" si="5"/>
        <v>6072.9000000000005</v>
      </c>
      <c r="I94" s="8">
        <v>566.5</v>
      </c>
      <c r="J94" s="13">
        <f t="shared" si="6"/>
        <v>3440297.85</v>
      </c>
      <c r="K94" s="12">
        <f t="shared" si="7"/>
        <v>457.09999999999945</v>
      </c>
      <c r="L94" s="12">
        <f>SUMIF($B$2:B94,B94,$K$2:K94)</f>
        <v>4755.7999999999993</v>
      </c>
    </row>
    <row r="95" spans="1:12" ht="14.4">
      <c r="A95" t="str">
        <f t="shared" si="4"/>
        <v>Gear Assembly 4 (BS4/6)2019-20Q4</v>
      </c>
      <c r="B95" s="5" t="s">
        <v>18</v>
      </c>
      <c r="C95" s="5" t="s">
        <v>17</v>
      </c>
      <c r="D95" s="9">
        <v>43831</v>
      </c>
      <c r="E95" s="9" t="s">
        <v>28</v>
      </c>
      <c r="F95" s="9" t="s">
        <v>14</v>
      </c>
      <c r="G95" s="7">
        <v>8930</v>
      </c>
      <c r="H95" s="12">
        <f t="shared" si="5"/>
        <v>8304.9</v>
      </c>
      <c r="I95" s="8">
        <v>471.90000000000003</v>
      </c>
      <c r="J95" s="13">
        <f t="shared" si="6"/>
        <v>3919082.31</v>
      </c>
      <c r="K95" s="12">
        <f t="shared" si="7"/>
        <v>625.10000000000036</v>
      </c>
      <c r="L95" s="12">
        <f>SUMIF($B$2:B95,B95,$K$2:K95)</f>
        <v>4428.5999999999995</v>
      </c>
    </row>
    <row r="96" spans="1:12" ht="14.4">
      <c r="A96" t="str">
        <f t="shared" si="4"/>
        <v>Gear Assembly 5 (BS4/6)2019-20Q4</v>
      </c>
      <c r="B96" s="5" t="s">
        <v>19</v>
      </c>
      <c r="C96" s="5" t="s">
        <v>17</v>
      </c>
      <c r="D96" s="9">
        <v>43831</v>
      </c>
      <c r="E96" s="9" t="s">
        <v>28</v>
      </c>
      <c r="F96" s="9" t="s">
        <v>14</v>
      </c>
      <c r="G96" s="7">
        <v>930</v>
      </c>
      <c r="H96" s="12">
        <f t="shared" si="5"/>
        <v>864.90000000000009</v>
      </c>
      <c r="I96" s="8">
        <v>341</v>
      </c>
      <c r="J96" s="13">
        <f t="shared" si="6"/>
        <v>294930.90000000002</v>
      </c>
      <c r="K96" s="12">
        <f t="shared" si="7"/>
        <v>65.099999999999909</v>
      </c>
      <c r="L96" s="12">
        <f>SUMIF($B$2:B96,B96,$K$2:K96)</f>
        <v>3241.3999999999987</v>
      </c>
    </row>
    <row r="97" spans="1:12" ht="14.4">
      <c r="A97" t="str">
        <f t="shared" si="4"/>
        <v>Gear Assembly 6 (BS4/6)2019-20Q4</v>
      </c>
      <c r="B97" s="5" t="s">
        <v>20</v>
      </c>
      <c r="C97" s="5" t="s">
        <v>17</v>
      </c>
      <c r="D97" s="9">
        <v>43831</v>
      </c>
      <c r="E97" s="9" t="s">
        <v>28</v>
      </c>
      <c r="F97" s="9" t="s">
        <v>14</v>
      </c>
      <c r="G97" s="7">
        <v>2850</v>
      </c>
      <c r="H97" s="12">
        <f t="shared" si="5"/>
        <v>2650.5</v>
      </c>
      <c r="I97" s="8">
        <v>198.00000000000003</v>
      </c>
      <c r="J97" s="13">
        <f t="shared" si="6"/>
        <v>524799.00000000012</v>
      </c>
      <c r="K97" s="12">
        <f t="shared" si="7"/>
        <v>199.5</v>
      </c>
      <c r="L97" s="12">
        <f>SUMIF($B$2:B97,B97,$K$2:K97)</f>
        <v>5428.9999999999982</v>
      </c>
    </row>
    <row r="98" spans="1:12" ht="14.4">
      <c r="A98" t="str">
        <f t="shared" si="4"/>
        <v>Gear Assembly 7 (BS4/6)2019-20Q4</v>
      </c>
      <c r="B98" s="5" t="s">
        <v>21</v>
      </c>
      <c r="C98" s="5" t="s">
        <v>17</v>
      </c>
      <c r="D98" s="9">
        <v>43831</v>
      </c>
      <c r="E98" s="9" t="s">
        <v>28</v>
      </c>
      <c r="F98" s="9" t="s">
        <v>14</v>
      </c>
      <c r="G98" s="7">
        <v>8650</v>
      </c>
      <c r="H98" s="12">
        <f t="shared" si="5"/>
        <v>8044.5</v>
      </c>
      <c r="I98" s="8">
        <v>770.00000000000011</v>
      </c>
      <c r="J98" s="13">
        <f t="shared" si="6"/>
        <v>6194265.0000000009</v>
      </c>
      <c r="K98" s="12">
        <f t="shared" si="7"/>
        <v>605.5</v>
      </c>
      <c r="L98" s="12">
        <f>SUMIF($B$2:B98,B98,$K$2:K98)</f>
        <v>3391.2999999999993</v>
      </c>
    </row>
    <row r="99" spans="1:12" ht="14.4">
      <c r="A99" t="str">
        <f t="shared" si="4"/>
        <v>Gear Assembly 8 (BS4/6)2019-20Q4</v>
      </c>
      <c r="B99" s="5" t="s">
        <v>22</v>
      </c>
      <c r="C99" s="5" t="s">
        <v>17</v>
      </c>
      <c r="D99" s="9">
        <v>43831</v>
      </c>
      <c r="E99" s="9" t="s">
        <v>28</v>
      </c>
      <c r="F99" s="9" t="s">
        <v>14</v>
      </c>
      <c r="G99" s="7">
        <v>4780</v>
      </c>
      <c r="H99" s="12">
        <f t="shared" si="5"/>
        <v>4445.4000000000005</v>
      </c>
      <c r="I99" s="8">
        <v>629.20000000000005</v>
      </c>
      <c r="J99" s="13">
        <f t="shared" si="6"/>
        <v>2797045.6800000006</v>
      </c>
      <c r="K99" s="12">
        <f t="shared" si="7"/>
        <v>334.59999999999945</v>
      </c>
      <c r="L99" s="12">
        <f>SUMIF($B$2:B99,B99,$K$2:K99)</f>
        <v>4291.1999999999989</v>
      </c>
    </row>
    <row r="100" spans="1:12" ht="14.4">
      <c r="A100" t="str">
        <f t="shared" si="4"/>
        <v>Gear Assembly 9 (BS6)2019-20Q4</v>
      </c>
      <c r="B100" s="5" t="s">
        <v>23</v>
      </c>
      <c r="C100" s="5" t="s">
        <v>24</v>
      </c>
      <c r="D100" s="9">
        <v>43831</v>
      </c>
      <c r="E100" s="9" t="s">
        <v>28</v>
      </c>
      <c r="F100" s="9" t="s">
        <v>14</v>
      </c>
      <c r="G100" s="7">
        <v>970</v>
      </c>
      <c r="H100" s="12">
        <f t="shared" si="5"/>
        <v>902.1</v>
      </c>
      <c r="I100" s="8">
        <v>357.50000000000006</v>
      </c>
      <c r="J100" s="13">
        <f t="shared" si="6"/>
        <v>322500.75000000006</v>
      </c>
      <c r="K100" s="12">
        <f t="shared" si="7"/>
        <v>67.899999999999977</v>
      </c>
      <c r="L100" s="12">
        <f>SUMIF($B$2:B100,B100,$K$2:K100)</f>
        <v>4462.199999999998</v>
      </c>
    </row>
    <row r="101" spans="1:12" ht="14.4">
      <c r="A101" t="str">
        <f t="shared" si="4"/>
        <v>Gear Assmbly 10 (BS6)2019-20Q4</v>
      </c>
      <c r="B101" s="5" t="s">
        <v>25</v>
      </c>
      <c r="C101" s="5" t="s">
        <v>24</v>
      </c>
      <c r="D101" s="9">
        <v>43831</v>
      </c>
      <c r="E101" s="9" t="s">
        <v>28</v>
      </c>
      <c r="F101" s="9" t="s">
        <v>14</v>
      </c>
      <c r="G101" s="7">
        <v>4980</v>
      </c>
      <c r="H101" s="12">
        <f t="shared" si="5"/>
        <v>4631.4000000000005</v>
      </c>
      <c r="I101" s="8">
        <v>465.3</v>
      </c>
      <c r="J101" s="13">
        <f t="shared" si="6"/>
        <v>2154990.4200000004</v>
      </c>
      <c r="K101" s="12">
        <f t="shared" si="7"/>
        <v>348.59999999999945</v>
      </c>
      <c r="L101" s="12">
        <f>SUMIF($B$2:B101,B101,$K$2:K101)</f>
        <v>5621.1999999999971</v>
      </c>
    </row>
    <row r="102" spans="1:12" ht="14.4">
      <c r="A102" t="str">
        <f t="shared" si="4"/>
        <v>Gear Assembly 1 (BS4)2019-20Q4</v>
      </c>
      <c r="B102" s="5" t="s">
        <v>11</v>
      </c>
      <c r="C102" s="5" t="s">
        <v>12</v>
      </c>
      <c r="D102" s="9">
        <v>43862</v>
      </c>
      <c r="E102" s="9" t="s">
        <v>28</v>
      </c>
      <c r="F102" s="9" t="s">
        <v>14</v>
      </c>
      <c r="G102" s="7">
        <v>6790</v>
      </c>
      <c r="H102" s="12">
        <f t="shared" si="5"/>
        <v>6314.7000000000007</v>
      </c>
      <c r="I102" s="8">
        <v>440.00000000000006</v>
      </c>
      <c r="J102" s="13">
        <f t="shared" si="6"/>
        <v>2778468.0000000005</v>
      </c>
      <c r="K102" s="12">
        <f t="shared" si="7"/>
        <v>475.29999999999927</v>
      </c>
      <c r="L102" s="12">
        <f>SUMIF($B$2:B102,B102,$K$2:K102)</f>
        <v>5244.7999999999975</v>
      </c>
    </row>
    <row r="103" spans="1:12" ht="14.4">
      <c r="A103" t="str">
        <f t="shared" si="4"/>
        <v>Gear Assembly 2 (BS4)2019-20Q4</v>
      </c>
      <c r="B103" s="5" t="s">
        <v>15</v>
      </c>
      <c r="C103" s="5" t="s">
        <v>12</v>
      </c>
      <c r="D103" s="9">
        <v>43862</v>
      </c>
      <c r="E103" s="9" t="s">
        <v>28</v>
      </c>
      <c r="F103" s="9" t="s">
        <v>14</v>
      </c>
      <c r="G103" s="7">
        <v>1380</v>
      </c>
      <c r="H103" s="12">
        <f t="shared" si="5"/>
        <v>1283.4000000000001</v>
      </c>
      <c r="I103" s="8">
        <v>385.00000000000006</v>
      </c>
      <c r="J103" s="13">
        <f t="shared" si="6"/>
        <v>494109.00000000012</v>
      </c>
      <c r="K103" s="12">
        <f t="shared" si="7"/>
        <v>96.599999999999909</v>
      </c>
      <c r="L103" s="12">
        <f>SUMIF($B$2:B103,B103,$K$2:K103)</f>
        <v>3517.9999999999982</v>
      </c>
    </row>
    <row r="104" spans="1:12" ht="14.4">
      <c r="A104" t="str">
        <f t="shared" si="4"/>
        <v>Gear Assembly 3 (BS4/6)2019-20Q4</v>
      </c>
      <c r="B104" s="5" t="s">
        <v>16</v>
      </c>
      <c r="C104" s="5" t="s">
        <v>17</v>
      </c>
      <c r="D104" s="9">
        <v>43862</v>
      </c>
      <c r="E104" s="9" t="s">
        <v>28</v>
      </c>
      <c r="F104" s="9" t="s">
        <v>14</v>
      </c>
      <c r="G104" s="7">
        <v>2790</v>
      </c>
      <c r="H104" s="12">
        <f t="shared" si="5"/>
        <v>2594.7000000000003</v>
      </c>
      <c r="I104" s="8">
        <v>566.5</v>
      </c>
      <c r="J104" s="13">
        <f t="shared" si="6"/>
        <v>1469897.55</v>
      </c>
      <c r="K104" s="12">
        <f t="shared" si="7"/>
        <v>195.29999999999973</v>
      </c>
      <c r="L104" s="12">
        <f>SUMIF($B$2:B104,B104,$K$2:K104)</f>
        <v>4951.0999999999985</v>
      </c>
    </row>
    <row r="105" spans="1:12" ht="14.4">
      <c r="A105" t="str">
        <f t="shared" si="4"/>
        <v>Gear Assembly 4 (BS4/6)2019-20Q4</v>
      </c>
      <c r="B105" s="5" t="s">
        <v>18</v>
      </c>
      <c r="C105" s="5" t="s">
        <v>17</v>
      </c>
      <c r="D105" s="9">
        <v>43862</v>
      </c>
      <c r="E105" s="9" t="s">
        <v>28</v>
      </c>
      <c r="F105" s="9" t="s">
        <v>14</v>
      </c>
      <c r="G105" s="7">
        <v>3460</v>
      </c>
      <c r="H105" s="12">
        <f t="shared" si="5"/>
        <v>3217.8</v>
      </c>
      <c r="I105" s="8">
        <v>471.90000000000003</v>
      </c>
      <c r="J105" s="13">
        <f t="shared" si="6"/>
        <v>1518479.8200000003</v>
      </c>
      <c r="K105" s="12">
        <f t="shared" si="7"/>
        <v>242.19999999999982</v>
      </c>
      <c r="L105" s="12">
        <f>SUMIF($B$2:B105,B105,$K$2:K105)</f>
        <v>4670.7999999999993</v>
      </c>
    </row>
    <row r="106" spans="1:12" ht="14.4">
      <c r="A106" t="str">
        <f t="shared" si="4"/>
        <v>Gear Assembly 5 (BS4/6)2019-20Q4</v>
      </c>
      <c r="B106" s="5" t="s">
        <v>19</v>
      </c>
      <c r="C106" s="5" t="s">
        <v>17</v>
      </c>
      <c r="D106" s="9">
        <v>43862</v>
      </c>
      <c r="E106" s="9" t="s">
        <v>28</v>
      </c>
      <c r="F106" s="9" t="s">
        <v>14</v>
      </c>
      <c r="G106" s="7">
        <v>3490</v>
      </c>
      <c r="H106" s="12">
        <f t="shared" si="5"/>
        <v>3245.7000000000003</v>
      </c>
      <c r="I106" s="8">
        <v>341</v>
      </c>
      <c r="J106" s="13">
        <f t="shared" si="6"/>
        <v>1106783.7000000002</v>
      </c>
      <c r="K106" s="12">
        <f t="shared" si="7"/>
        <v>244.29999999999973</v>
      </c>
      <c r="L106" s="12">
        <f>SUMIF($B$2:B106,B106,$K$2:K106)</f>
        <v>3485.6999999999985</v>
      </c>
    </row>
    <row r="107" spans="1:12" ht="14.4">
      <c r="A107" t="str">
        <f t="shared" si="4"/>
        <v>Gear Assembly 6 (BS4/6)2019-20Q4</v>
      </c>
      <c r="B107" s="5" t="s">
        <v>20</v>
      </c>
      <c r="C107" s="5" t="s">
        <v>17</v>
      </c>
      <c r="D107" s="9">
        <v>43862</v>
      </c>
      <c r="E107" s="9" t="s">
        <v>28</v>
      </c>
      <c r="F107" s="9" t="s">
        <v>14</v>
      </c>
      <c r="G107" s="7">
        <v>3800</v>
      </c>
      <c r="H107" s="12">
        <f t="shared" si="5"/>
        <v>3534</v>
      </c>
      <c r="I107" s="8">
        <v>198.00000000000003</v>
      </c>
      <c r="J107" s="13">
        <f t="shared" si="6"/>
        <v>699732.00000000012</v>
      </c>
      <c r="K107" s="12">
        <f t="shared" si="7"/>
        <v>266</v>
      </c>
      <c r="L107" s="12">
        <f>SUMIF($B$2:B107,B107,$K$2:K107)</f>
        <v>5694.9999999999982</v>
      </c>
    </row>
    <row r="108" spans="1:12" ht="14.4">
      <c r="A108" t="str">
        <f t="shared" si="4"/>
        <v>Gear Assembly 7 (BS4/6)2019-20Q4</v>
      </c>
      <c r="B108" s="5" t="s">
        <v>21</v>
      </c>
      <c r="C108" s="5" t="s">
        <v>17</v>
      </c>
      <c r="D108" s="9">
        <v>43862</v>
      </c>
      <c r="E108" s="9" t="s">
        <v>28</v>
      </c>
      <c r="F108" s="9" t="s">
        <v>14</v>
      </c>
      <c r="G108" s="7">
        <v>1990</v>
      </c>
      <c r="H108" s="12">
        <f t="shared" si="5"/>
        <v>1850.7</v>
      </c>
      <c r="I108" s="8">
        <v>770.00000000000011</v>
      </c>
      <c r="J108" s="13">
        <f t="shared" si="6"/>
        <v>1425039.0000000002</v>
      </c>
      <c r="K108" s="12">
        <f t="shared" si="7"/>
        <v>139.29999999999995</v>
      </c>
      <c r="L108" s="12">
        <f>SUMIF($B$2:B108,B108,$K$2:K108)</f>
        <v>3530.5999999999995</v>
      </c>
    </row>
    <row r="109" spans="1:12" ht="14.4">
      <c r="A109" t="str">
        <f t="shared" si="4"/>
        <v>Gear Assembly 8 (BS4/6)2019-20Q4</v>
      </c>
      <c r="B109" s="5" t="s">
        <v>22</v>
      </c>
      <c r="C109" s="5" t="s">
        <v>17</v>
      </c>
      <c r="D109" s="9">
        <v>43862</v>
      </c>
      <c r="E109" s="9" t="s">
        <v>28</v>
      </c>
      <c r="F109" s="9" t="s">
        <v>14</v>
      </c>
      <c r="G109" s="7">
        <v>8710</v>
      </c>
      <c r="H109" s="12">
        <f t="shared" si="5"/>
        <v>8100.3</v>
      </c>
      <c r="I109" s="8">
        <v>629.20000000000005</v>
      </c>
      <c r="J109" s="13">
        <f t="shared" si="6"/>
        <v>5096708.7600000007</v>
      </c>
      <c r="K109" s="12">
        <f t="shared" si="7"/>
        <v>609.69999999999982</v>
      </c>
      <c r="L109" s="12">
        <f>SUMIF($B$2:B109,B109,$K$2:K109)</f>
        <v>4900.8999999999987</v>
      </c>
    </row>
    <row r="110" spans="1:12" ht="14.4">
      <c r="A110" t="str">
        <f t="shared" si="4"/>
        <v>Gear Assembly 9 (BS6)2019-20Q4</v>
      </c>
      <c r="B110" s="5" t="s">
        <v>23</v>
      </c>
      <c r="C110" s="5" t="s">
        <v>24</v>
      </c>
      <c r="D110" s="9">
        <v>43862</v>
      </c>
      <c r="E110" s="9" t="s">
        <v>28</v>
      </c>
      <c r="F110" s="9" t="s">
        <v>14</v>
      </c>
      <c r="G110" s="7">
        <v>7530</v>
      </c>
      <c r="H110" s="12">
        <f t="shared" si="5"/>
        <v>7002.9000000000005</v>
      </c>
      <c r="I110" s="8">
        <v>357.50000000000006</v>
      </c>
      <c r="J110" s="13">
        <f t="shared" si="6"/>
        <v>2503536.7500000005</v>
      </c>
      <c r="K110" s="12">
        <f t="shared" si="7"/>
        <v>527.09999999999945</v>
      </c>
      <c r="L110" s="12">
        <f>SUMIF($B$2:B110,B110,$K$2:K110)</f>
        <v>4989.2999999999975</v>
      </c>
    </row>
    <row r="111" spans="1:12" ht="14.4">
      <c r="A111" t="str">
        <f t="shared" si="4"/>
        <v>Gear Assmbly 10 (BS6)2019-20Q4</v>
      </c>
      <c r="B111" s="5" t="s">
        <v>25</v>
      </c>
      <c r="C111" s="5" t="s">
        <v>24</v>
      </c>
      <c r="D111" s="9">
        <v>43862</v>
      </c>
      <c r="E111" s="9" t="s">
        <v>28</v>
      </c>
      <c r="F111" s="9" t="s">
        <v>14</v>
      </c>
      <c r="G111" s="7">
        <v>3460</v>
      </c>
      <c r="H111" s="12">
        <f t="shared" si="5"/>
        <v>3217.8</v>
      </c>
      <c r="I111" s="8">
        <v>465.3</v>
      </c>
      <c r="J111" s="13">
        <f t="shared" si="6"/>
        <v>1497242.34</v>
      </c>
      <c r="K111" s="12">
        <f t="shared" si="7"/>
        <v>242.19999999999982</v>
      </c>
      <c r="L111" s="12">
        <f>SUMIF($B$2:B111,B111,$K$2:K111)</f>
        <v>5863.3999999999969</v>
      </c>
    </row>
    <row r="112" spans="1:12" ht="14.4">
      <c r="A112" t="str">
        <f t="shared" si="4"/>
        <v>Gear Assembly 1 (BS4)2019-20Q4</v>
      </c>
      <c r="B112" s="5" t="s">
        <v>11</v>
      </c>
      <c r="C112" s="5" t="s">
        <v>12</v>
      </c>
      <c r="D112" s="9">
        <v>43891</v>
      </c>
      <c r="E112" s="9" t="s">
        <v>28</v>
      </c>
      <c r="F112" s="9" t="s">
        <v>14</v>
      </c>
      <c r="G112" s="7">
        <v>0</v>
      </c>
      <c r="H112" s="12">
        <f t="shared" si="5"/>
        <v>0</v>
      </c>
      <c r="I112" s="10">
        <v>0</v>
      </c>
      <c r="J112" s="13">
        <f t="shared" si="6"/>
        <v>0</v>
      </c>
      <c r="K112" s="12">
        <f t="shared" si="7"/>
        <v>0</v>
      </c>
      <c r="L112" s="12">
        <f>SUMIF($B$2:B112,B112,$K$2:K112)</f>
        <v>5244.7999999999975</v>
      </c>
    </row>
    <row r="113" spans="1:12" ht="14.4">
      <c r="A113" t="str">
        <f t="shared" si="4"/>
        <v>Gear Assembly 2 (BS4)2019-20Q4</v>
      </c>
      <c r="B113" s="5" t="s">
        <v>15</v>
      </c>
      <c r="C113" s="5" t="s">
        <v>12</v>
      </c>
      <c r="D113" s="9">
        <v>43891</v>
      </c>
      <c r="E113" s="9" t="s">
        <v>28</v>
      </c>
      <c r="F113" s="9" t="s">
        <v>14</v>
      </c>
      <c r="G113" s="7">
        <v>0</v>
      </c>
      <c r="H113" s="12">
        <f t="shared" si="5"/>
        <v>0</v>
      </c>
      <c r="I113" s="10">
        <v>0</v>
      </c>
      <c r="J113" s="13">
        <f t="shared" si="6"/>
        <v>0</v>
      </c>
      <c r="K113" s="12">
        <f t="shared" si="7"/>
        <v>0</v>
      </c>
      <c r="L113" s="12">
        <f>SUMIF($B$2:B113,B113,$K$2:K113)</f>
        <v>3517.9999999999982</v>
      </c>
    </row>
    <row r="114" spans="1:12" ht="14.4">
      <c r="A114" t="str">
        <f t="shared" si="4"/>
        <v>Gear Assembly 3 (BS4/6)2019-20Q4</v>
      </c>
      <c r="B114" s="5" t="s">
        <v>16</v>
      </c>
      <c r="C114" s="5" t="s">
        <v>17</v>
      </c>
      <c r="D114" s="9">
        <v>43891</v>
      </c>
      <c r="E114" s="9" t="s">
        <v>28</v>
      </c>
      <c r="F114" s="9" t="s">
        <v>14</v>
      </c>
      <c r="G114" s="7">
        <v>0</v>
      </c>
      <c r="H114" s="12">
        <f t="shared" si="5"/>
        <v>0</v>
      </c>
      <c r="I114" s="10">
        <v>0</v>
      </c>
      <c r="J114" s="13">
        <f t="shared" si="6"/>
        <v>0</v>
      </c>
      <c r="K114" s="12">
        <f t="shared" si="7"/>
        <v>0</v>
      </c>
      <c r="L114" s="12">
        <f>SUMIF($B$2:B114,B114,$K$2:K114)</f>
        <v>4951.0999999999985</v>
      </c>
    </row>
    <row r="115" spans="1:12" ht="14.4">
      <c r="A115" t="str">
        <f t="shared" si="4"/>
        <v>Gear Assembly 4 (BS4/6)2019-20Q4</v>
      </c>
      <c r="B115" s="5" t="s">
        <v>18</v>
      </c>
      <c r="C115" s="5" t="s">
        <v>17</v>
      </c>
      <c r="D115" s="9">
        <v>43891</v>
      </c>
      <c r="E115" s="9" t="s">
        <v>28</v>
      </c>
      <c r="F115" s="9" t="s">
        <v>14</v>
      </c>
      <c r="G115" s="7">
        <v>0</v>
      </c>
      <c r="H115" s="12">
        <f t="shared" si="5"/>
        <v>0</v>
      </c>
      <c r="I115" s="10">
        <v>0</v>
      </c>
      <c r="J115" s="13">
        <f t="shared" si="6"/>
        <v>0</v>
      </c>
      <c r="K115" s="12">
        <f t="shared" si="7"/>
        <v>0</v>
      </c>
      <c r="L115" s="12">
        <f>SUMIF($B$2:B115,B115,$K$2:K115)</f>
        <v>4670.7999999999993</v>
      </c>
    </row>
    <row r="116" spans="1:12" ht="14.4">
      <c r="A116" t="str">
        <f t="shared" si="4"/>
        <v>Gear Assembly 5 (BS4/6)2019-20Q4</v>
      </c>
      <c r="B116" s="5" t="s">
        <v>19</v>
      </c>
      <c r="C116" s="5" t="s">
        <v>17</v>
      </c>
      <c r="D116" s="9">
        <v>43891</v>
      </c>
      <c r="E116" s="9" t="s">
        <v>28</v>
      </c>
      <c r="F116" s="9" t="s">
        <v>14</v>
      </c>
      <c r="G116" s="7">
        <v>0</v>
      </c>
      <c r="H116" s="12">
        <f t="shared" si="5"/>
        <v>0</v>
      </c>
      <c r="I116" s="10">
        <v>0</v>
      </c>
      <c r="J116" s="13">
        <f t="shared" si="6"/>
        <v>0</v>
      </c>
      <c r="K116" s="12">
        <f t="shared" si="7"/>
        <v>0</v>
      </c>
      <c r="L116" s="12">
        <f>SUMIF($B$2:B116,B116,$K$2:K116)</f>
        <v>3485.6999999999985</v>
      </c>
    </row>
    <row r="117" spans="1:12" ht="14.4">
      <c r="A117" t="str">
        <f t="shared" si="4"/>
        <v>Gear Assembly 6 (BS4/6)2019-20Q4</v>
      </c>
      <c r="B117" s="5" t="s">
        <v>20</v>
      </c>
      <c r="C117" s="5" t="s">
        <v>17</v>
      </c>
      <c r="D117" s="9">
        <v>43891</v>
      </c>
      <c r="E117" s="9" t="s">
        <v>28</v>
      </c>
      <c r="F117" s="9" t="s">
        <v>14</v>
      </c>
      <c r="G117" s="7">
        <v>0</v>
      </c>
      <c r="H117" s="12">
        <f t="shared" si="5"/>
        <v>0</v>
      </c>
      <c r="I117" s="10">
        <v>0</v>
      </c>
      <c r="J117" s="13">
        <f t="shared" si="6"/>
        <v>0</v>
      </c>
      <c r="K117" s="12">
        <f t="shared" si="7"/>
        <v>0</v>
      </c>
      <c r="L117" s="12">
        <f>SUMIF($B$2:B117,B117,$K$2:K117)</f>
        <v>5694.9999999999982</v>
      </c>
    </row>
    <row r="118" spans="1:12" ht="14.4">
      <c r="A118" t="str">
        <f t="shared" si="4"/>
        <v>Gear Assembly 7 (BS4/6)2019-20Q4</v>
      </c>
      <c r="B118" s="5" t="s">
        <v>21</v>
      </c>
      <c r="C118" s="5" t="s">
        <v>17</v>
      </c>
      <c r="D118" s="9">
        <v>43891</v>
      </c>
      <c r="E118" s="9" t="s">
        <v>28</v>
      </c>
      <c r="F118" s="9" t="s">
        <v>14</v>
      </c>
      <c r="G118" s="7">
        <v>0</v>
      </c>
      <c r="H118" s="12">
        <f t="shared" si="5"/>
        <v>0</v>
      </c>
      <c r="I118" s="10">
        <v>0</v>
      </c>
      <c r="J118" s="13">
        <f t="shared" si="6"/>
        <v>0</v>
      </c>
      <c r="K118" s="12">
        <f t="shared" si="7"/>
        <v>0</v>
      </c>
      <c r="L118" s="12">
        <f>SUMIF($B$2:B118,B118,$K$2:K118)</f>
        <v>3530.5999999999995</v>
      </c>
    </row>
    <row r="119" spans="1:12" ht="14.4">
      <c r="A119" t="str">
        <f t="shared" si="4"/>
        <v>Gear Assembly 8 (BS4/6)2019-20Q4</v>
      </c>
      <c r="B119" s="5" t="s">
        <v>22</v>
      </c>
      <c r="C119" s="5" t="s">
        <v>17</v>
      </c>
      <c r="D119" s="9">
        <v>43891</v>
      </c>
      <c r="E119" s="9" t="s">
        <v>28</v>
      </c>
      <c r="F119" s="9" t="s">
        <v>14</v>
      </c>
      <c r="G119" s="7">
        <v>0</v>
      </c>
      <c r="H119" s="12">
        <f t="shared" si="5"/>
        <v>0</v>
      </c>
      <c r="I119" s="10">
        <v>0</v>
      </c>
      <c r="J119" s="13">
        <f t="shared" si="6"/>
        <v>0</v>
      </c>
      <c r="K119" s="12">
        <f t="shared" si="7"/>
        <v>0</v>
      </c>
      <c r="L119" s="12">
        <f>SUMIF($B$2:B119,B119,$K$2:K119)</f>
        <v>4900.8999999999987</v>
      </c>
    </row>
    <row r="120" spans="1:12" ht="14.4">
      <c r="A120" t="str">
        <f t="shared" si="4"/>
        <v>Gear Assembly 9 (BS6)2019-20Q4</v>
      </c>
      <c r="B120" s="5" t="s">
        <v>23</v>
      </c>
      <c r="C120" s="5" t="s">
        <v>24</v>
      </c>
      <c r="D120" s="9">
        <v>43891</v>
      </c>
      <c r="E120" s="9" t="s">
        <v>28</v>
      </c>
      <c r="F120" s="9" t="s">
        <v>14</v>
      </c>
      <c r="G120" s="7">
        <v>0</v>
      </c>
      <c r="H120" s="12">
        <f t="shared" si="5"/>
        <v>0</v>
      </c>
      <c r="I120" s="10">
        <v>0</v>
      </c>
      <c r="J120" s="13">
        <f t="shared" si="6"/>
        <v>0</v>
      </c>
      <c r="K120" s="12">
        <f t="shared" si="7"/>
        <v>0</v>
      </c>
      <c r="L120" s="12">
        <f>SUMIF($B$2:B120,B120,$K$2:K120)</f>
        <v>4989.2999999999975</v>
      </c>
    </row>
    <row r="121" spans="1:12" ht="14.4">
      <c r="A121" t="str">
        <f t="shared" si="4"/>
        <v>Gear Assmbly 10 (BS6)2019-20Q4</v>
      </c>
      <c r="B121" s="5" t="s">
        <v>25</v>
      </c>
      <c r="C121" s="5" t="s">
        <v>24</v>
      </c>
      <c r="D121" s="9">
        <v>43891</v>
      </c>
      <c r="E121" s="9" t="s">
        <v>28</v>
      </c>
      <c r="F121" s="9" t="s">
        <v>14</v>
      </c>
      <c r="G121" s="7">
        <v>0</v>
      </c>
      <c r="H121" s="12">
        <f t="shared" si="5"/>
        <v>0</v>
      </c>
      <c r="I121" s="10">
        <v>0</v>
      </c>
      <c r="J121" s="13">
        <f t="shared" si="6"/>
        <v>0</v>
      </c>
      <c r="K121" s="12">
        <f t="shared" si="7"/>
        <v>0</v>
      </c>
      <c r="L121" s="12">
        <f>SUMIF($B$2:B121,B121,$K$2:K121)</f>
        <v>5863.3999999999969</v>
      </c>
    </row>
    <row r="122" spans="1:12" ht="14.4" hidden="1">
      <c r="A122" t="str">
        <f t="shared" si="4"/>
        <v>Gear Assembly 1 (BS4)2020-21Q1</v>
      </c>
      <c r="B122" s="5" t="s">
        <v>11</v>
      </c>
      <c r="C122" s="5" t="s">
        <v>12</v>
      </c>
      <c r="D122" s="9">
        <v>43922</v>
      </c>
      <c r="E122" s="9" t="s">
        <v>13</v>
      </c>
      <c r="F122" s="9" t="s">
        <v>29</v>
      </c>
      <c r="G122" s="7">
        <v>0</v>
      </c>
      <c r="H122" s="12">
        <f t="shared" si="5"/>
        <v>0</v>
      </c>
      <c r="I122" s="11">
        <v>0</v>
      </c>
      <c r="J122" s="13">
        <f t="shared" si="6"/>
        <v>0</v>
      </c>
      <c r="K122" s="12">
        <f t="shared" si="7"/>
        <v>0</v>
      </c>
      <c r="L122" s="12">
        <f>SUMIF($B$2:B122,B122,$K$2:K122)</f>
        <v>5244.7999999999975</v>
      </c>
    </row>
    <row r="123" spans="1:12" ht="14.4" hidden="1">
      <c r="A123" t="str">
        <f t="shared" si="4"/>
        <v>Gear Assembly 2 (BS4)2020-21Q1</v>
      </c>
      <c r="B123" s="5" t="s">
        <v>15</v>
      </c>
      <c r="C123" s="5" t="s">
        <v>12</v>
      </c>
      <c r="D123" s="9">
        <v>43922</v>
      </c>
      <c r="E123" s="9" t="s">
        <v>13</v>
      </c>
      <c r="F123" s="9" t="s">
        <v>29</v>
      </c>
      <c r="G123" s="7">
        <v>0</v>
      </c>
      <c r="H123" s="12">
        <f t="shared" si="5"/>
        <v>0</v>
      </c>
      <c r="I123" s="11">
        <v>0</v>
      </c>
      <c r="J123" s="13">
        <f t="shared" si="6"/>
        <v>0</v>
      </c>
      <c r="K123" s="12">
        <f t="shared" si="7"/>
        <v>0</v>
      </c>
      <c r="L123" s="12">
        <f>SUMIF($B$2:B123,B123,$K$2:K123)</f>
        <v>3517.9999999999982</v>
      </c>
    </row>
    <row r="124" spans="1:12" ht="14.4" hidden="1">
      <c r="A124" t="str">
        <f t="shared" si="4"/>
        <v>Gear Assembly 3 (BS4/6)2020-21Q1</v>
      </c>
      <c r="B124" s="5" t="s">
        <v>16</v>
      </c>
      <c r="C124" s="5" t="s">
        <v>17</v>
      </c>
      <c r="D124" s="9">
        <v>43922</v>
      </c>
      <c r="E124" s="9" t="s">
        <v>13</v>
      </c>
      <c r="F124" s="9" t="s">
        <v>29</v>
      </c>
      <c r="G124" s="7">
        <v>0</v>
      </c>
      <c r="H124" s="12">
        <f t="shared" si="5"/>
        <v>0</v>
      </c>
      <c r="I124" s="10">
        <v>0</v>
      </c>
      <c r="J124" s="13">
        <f t="shared" si="6"/>
        <v>0</v>
      </c>
      <c r="K124" s="12">
        <f t="shared" si="7"/>
        <v>0</v>
      </c>
      <c r="L124" s="12">
        <f>SUMIF($B$2:B124,B124,$K$2:K124)</f>
        <v>4951.0999999999985</v>
      </c>
    </row>
    <row r="125" spans="1:12" ht="14.4" hidden="1">
      <c r="A125" t="str">
        <f t="shared" si="4"/>
        <v>Gear Assembly 4 (BS4/6)2020-21Q1</v>
      </c>
      <c r="B125" s="5" t="s">
        <v>18</v>
      </c>
      <c r="C125" s="5" t="s">
        <v>17</v>
      </c>
      <c r="D125" s="9">
        <v>43922</v>
      </c>
      <c r="E125" s="9" t="s">
        <v>13</v>
      </c>
      <c r="F125" s="9" t="s">
        <v>29</v>
      </c>
      <c r="G125" s="7">
        <v>0</v>
      </c>
      <c r="H125" s="12">
        <f t="shared" si="5"/>
        <v>0</v>
      </c>
      <c r="I125" s="10">
        <v>0</v>
      </c>
      <c r="J125" s="13">
        <f t="shared" si="6"/>
        <v>0</v>
      </c>
      <c r="K125" s="12">
        <f t="shared" si="7"/>
        <v>0</v>
      </c>
      <c r="L125" s="12">
        <f>SUMIF($B$2:B125,B125,$K$2:K125)</f>
        <v>4670.7999999999993</v>
      </c>
    </row>
    <row r="126" spans="1:12" ht="14.4" hidden="1">
      <c r="A126" t="str">
        <f t="shared" si="4"/>
        <v>Gear Assembly 5 (BS4/6)2020-21Q1</v>
      </c>
      <c r="B126" s="5" t="s">
        <v>19</v>
      </c>
      <c r="C126" s="5" t="s">
        <v>17</v>
      </c>
      <c r="D126" s="9">
        <v>43922</v>
      </c>
      <c r="E126" s="9" t="s">
        <v>13</v>
      </c>
      <c r="F126" s="9" t="s">
        <v>29</v>
      </c>
      <c r="G126" s="7">
        <v>0</v>
      </c>
      <c r="H126" s="12">
        <f t="shared" si="5"/>
        <v>0</v>
      </c>
      <c r="I126" s="10">
        <v>0</v>
      </c>
      <c r="J126" s="13">
        <f t="shared" si="6"/>
        <v>0</v>
      </c>
      <c r="K126" s="12">
        <f t="shared" si="7"/>
        <v>0</v>
      </c>
      <c r="L126" s="12">
        <f>SUMIF($B$2:B126,B126,$K$2:K126)</f>
        <v>3485.6999999999985</v>
      </c>
    </row>
    <row r="127" spans="1:12" ht="14.4" hidden="1">
      <c r="A127" t="str">
        <f t="shared" si="4"/>
        <v>Gear Assembly 6 (BS4/6)2020-21Q1</v>
      </c>
      <c r="B127" s="5" t="s">
        <v>20</v>
      </c>
      <c r="C127" s="5" t="s">
        <v>17</v>
      </c>
      <c r="D127" s="9">
        <v>43922</v>
      </c>
      <c r="E127" s="9" t="s">
        <v>13</v>
      </c>
      <c r="F127" s="9" t="s">
        <v>29</v>
      </c>
      <c r="G127" s="7">
        <v>0</v>
      </c>
      <c r="H127" s="12">
        <f t="shared" si="5"/>
        <v>0</v>
      </c>
      <c r="I127" s="10">
        <v>0</v>
      </c>
      <c r="J127" s="13">
        <f t="shared" si="6"/>
        <v>0</v>
      </c>
      <c r="K127" s="12">
        <f t="shared" si="7"/>
        <v>0</v>
      </c>
      <c r="L127" s="12">
        <f>SUMIF($B$2:B127,B127,$K$2:K127)</f>
        <v>5694.9999999999982</v>
      </c>
    </row>
    <row r="128" spans="1:12" ht="14.4" hidden="1">
      <c r="A128" t="str">
        <f t="shared" si="4"/>
        <v>Gear Assembly 7 (BS4/6)2020-21Q1</v>
      </c>
      <c r="B128" s="5" t="s">
        <v>21</v>
      </c>
      <c r="C128" s="5" t="s">
        <v>17</v>
      </c>
      <c r="D128" s="9">
        <v>43922</v>
      </c>
      <c r="E128" s="9" t="s">
        <v>13</v>
      </c>
      <c r="F128" s="9" t="s">
        <v>29</v>
      </c>
      <c r="G128" s="7">
        <v>0</v>
      </c>
      <c r="H128" s="12">
        <f t="shared" si="5"/>
        <v>0</v>
      </c>
      <c r="I128" s="10">
        <v>0</v>
      </c>
      <c r="J128" s="13">
        <f t="shared" si="6"/>
        <v>0</v>
      </c>
      <c r="K128" s="12">
        <f t="shared" si="7"/>
        <v>0</v>
      </c>
      <c r="L128" s="12">
        <f>SUMIF($B$2:B128,B128,$K$2:K128)</f>
        <v>3530.5999999999995</v>
      </c>
    </row>
    <row r="129" spans="1:12" ht="14.4" hidden="1">
      <c r="A129" t="str">
        <f t="shared" si="4"/>
        <v>Gear Assembly 8 (BS4/6)2020-21Q1</v>
      </c>
      <c r="B129" s="5" t="s">
        <v>22</v>
      </c>
      <c r="C129" s="5" t="s">
        <v>17</v>
      </c>
      <c r="D129" s="9">
        <v>43922</v>
      </c>
      <c r="E129" s="9" t="s">
        <v>13</v>
      </c>
      <c r="F129" s="9" t="s">
        <v>29</v>
      </c>
      <c r="G129" s="7">
        <v>0</v>
      </c>
      <c r="H129" s="12">
        <f t="shared" si="5"/>
        <v>0</v>
      </c>
      <c r="I129" s="10">
        <v>0</v>
      </c>
      <c r="J129" s="13">
        <f t="shared" si="6"/>
        <v>0</v>
      </c>
      <c r="K129" s="12">
        <f t="shared" si="7"/>
        <v>0</v>
      </c>
      <c r="L129" s="12">
        <f>SUMIF($B$2:B129,B129,$K$2:K129)</f>
        <v>4900.8999999999987</v>
      </c>
    </row>
    <row r="130" spans="1:12" ht="14.4" hidden="1">
      <c r="A130" t="str">
        <f t="shared" si="4"/>
        <v>Gear Assembly 9 (BS6)2020-21Q1</v>
      </c>
      <c r="B130" s="5" t="s">
        <v>23</v>
      </c>
      <c r="C130" s="5" t="s">
        <v>24</v>
      </c>
      <c r="D130" s="9">
        <v>43922</v>
      </c>
      <c r="E130" s="9" t="s">
        <v>13</v>
      </c>
      <c r="F130" s="9" t="s">
        <v>29</v>
      </c>
      <c r="G130" s="7">
        <v>0</v>
      </c>
      <c r="H130" s="12">
        <f t="shared" si="5"/>
        <v>0</v>
      </c>
      <c r="I130" s="10">
        <v>0</v>
      </c>
      <c r="J130" s="13">
        <f t="shared" si="6"/>
        <v>0</v>
      </c>
      <c r="K130" s="12">
        <f t="shared" si="7"/>
        <v>0</v>
      </c>
      <c r="L130" s="12">
        <f>SUMIF($B$2:B130,B130,$K$2:K130)</f>
        <v>4989.2999999999975</v>
      </c>
    </row>
    <row r="131" spans="1:12" ht="14.4" hidden="1">
      <c r="A131" t="str">
        <f t="shared" ref="A131:A194" si="8">B131&amp;F131&amp;E131</f>
        <v>Gear Assmbly 10 (BS6)2020-21Q1</v>
      </c>
      <c r="B131" s="5" t="s">
        <v>25</v>
      </c>
      <c r="C131" s="5" t="s">
        <v>24</v>
      </c>
      <c r="D131" s="9">
        <v>43922</v>
      </c>
      <c r="E131" s="9" t="s">
        <v>13</v>
      </c>
      <c r="F131" s="9" t="s">
        <v>29</v>
      </c>
      <c r="G131" s="7">
        <v>0</v>
      </c>
      <c r="H131" s="12">
        <f t="shared" ref="H131:H194" si="9">IF(E131="Q1",0.85,0.93)*G131</f>
        <v>0</v>
      </c>
      <c r="I131" s="10">
        <v>0</v>
      </c>
      <c r="J131" s="13">
        <f t="shared" ref="J131:J194" si="10">H131*I131</f>
        <v>0</v>
      </c>
      <c r="K131" s="12">
        <f t="shared" ref="K131:K194" si="11">G131-H131</f>
        <v>0</v>
      </c>
      <c r="L131" s="12">
        <f>SUMIF($B$2:B131,B131,$K$2:K131)</f>
        <v>5863.3999999999969</v>
      </c>
    </row>
    <row r="132" spans="1:12" ht="14.4" hidden="1">
      <c r="A132" t="str">
        <f t="shared" si="8"/>
        <v>Gear Assembly 1 (BS4)2020-21Q1</v>
      </c>
      <c r="B132" s="5" t="s">
        <v>11</v>
      </c>
      <c r="C132" s="5" t="s">
        <v>12</v>
      </c>
      <c r="D132" s="9">
        <v>43952</v>
      </c>
      <c r="E132" s="9" t="s">
        <v>13</v>
      </c>
      <c r="F132" s="9" t="s">
        <v>29</v>
      </c>
      <c r="G132" s="7">
        <v>6860</v>
      </c>
      <c r="H132" s="12">
        <f t="shared" si="9"/>
        <v>5831</v>
      </c>
      <c r="I132" s="8">
        <v>484.00000000000006</v>
      </c>
      <c r="J132" s="13">
        <f t="shared" si="10"/>
        <v>2822204.0000000005</v>
      </c>
      <c r="K132" s="12">
        <f t="shared" si="11"/>
        <v>1029</v>
      </c>
      <c r="L132" s="12">
        <f>SUMIF($B$2:B132,B132,$K$2:K132)</f>
        <v>6273.7999999999975</v>
      </c>
    </row>
    <row r="133" spans="1:12" ht="14.4" hidden="1">
      <c r="A133" t="str">
        <f t="shared" si="8"/>
        <v>Gear Assembly 2 (BS4)2020-21Q1</v>
      </c>
      <c r="B133" s="5" t="s">
        <v>15</v>
      </c>
      <c r="C133" s="5" t="s">
        <v>12</v>
      </c>
      <c r="D133" s="9">
        <v>43952</v>
      </c>
      <c r="E133" s="9" t="s">
        <v>13</v>
      </c>
      <c r="F133" s="9" t="s">
        <v>29</v>
      </c>
      <c r="G133" s="7">
        <v>9980</v>
      </c>
      <c r="H133" s="12">
        <f t="shared" si="9"/>
        <v>8483</v>
      </c>
      <c r="I133" s="8">
        <v>423.50000000000006</v>
      </c>
      <c r="J133" s="13">
        <f t="shared" si="10"/>
        <v>3592550.5000000005</v>
      </c>
      <c r="K133" s="12">
        <f t="shared" si="11"/>
        <v>1497</v>
      </c>
      <c r="L133" s="12">
        <f>SUMIF($B$2:B133,B133,$K$2:K133)</f>
        <v>5014.9999999999982</v>
      </c>
    </row>
    <row r="134" spans="1:12" ht="14.4" hidden="1">
      <c r="A134" t="str">
        <f t="shared" si="8"/>
        <v>Gear Assembly 3 (BS4/6)2020-21Q1</v>
      </c>
      <c r="B134" s="5" t="s">
        <v>16</v>
      </c>
      <c r="C134" s="5" t="s">
        <v>17</v>
      </c>
      <c r="D134" s="9">
        <v>43952</v>
      </c>
      <c r="E134" s="9" t="s">
        <v>13</v>
      </c>
      <c r="F134" s="9" t="s">
        <v>29</v>
      </c>
      <c r="G134" s="7">
        <v>8240</v>
      </c>
      <c r="H134" s="12">
        <f t="shared" si="9"/>
        <v>7004</v>
      </c>
      <c r="I134" s="8">
        <v>623.15000000000009</v>
      </c>
      <c r="J134" s="13">
        <f t="shared" si="10"/>
        <v>4364542.6000000006</v>
      </c>
      <c r="K134" s="12">
        <f t="shared" si="11"/>
        <v>1236</v>
      </c>
      <c r="L134" s="12">
        <f>SUMIF($B$2:B134,B134,$K$2:K134)</f>
        <v>6187.0999999999985</v>
      </c>
    </row>
    <row r="135" spans="1:12" ht="14.4" hidden="1">
      <c r="A135" t="str">
        <f t="shared" si="8"/>
        <v>Gear Assembly 4 (BS4/6)2020-21Q1</v>
      </c>
      <c r="B135" s="5" t="s">
        <v>18</v>
      </c>
      <c r="C135" s="5" t="s">
        <v>17</v>
      </c>
      <c r="D135" s="9">
        <v>43952</v>
      </c>
      <c r="E135" s="9" t="s">
        <v>13</v>
      </c>
      <c r="F135" s="9" t="s">
        <v>29</v>
      </c>
      <c r="G135" s="7">
        <v>1000</v>
      </c>
      <c r="H135" s="12">
        <f t="shared" si="9"/>
        <v>850</v>
      </c>
      <c r="I135" s="8">
        <v>519.09</v>
      </c>
      <c r="J135" s="13">
        <f t="shared" si="10"/>
        <v>441226.5</v>
      </c>
      <c r="K135" s="12">
        <f t="shared" si="11"/>
        <v>150</v>
      </c>
      <c r="L135" s="12">
        <f>SUMIF($B$2:B135,B135,$K$2:K135)</f>
        <v>4820.7999999999993</v>
      </c>
    </row>
    <row r="136" spans="1:12" ht="14.4" hidden="1">
      <c r="A136" t="str">
        <f t="shared" si="8"/>
        <v>Gear Assembly 5 (BS4/6)2020-21Q1</v>
      </c>
      <c r="B136" s="5" t="s">
        <v>19</v>
      </c>
      <c r="C136" s="5" t="s">
        <v>17</v>
      </c>
      <c r="D136" s="9">
        <v>43952</v>
      </c>
      <c r="E136" s="9" t="s">
        <v>13</v>
      </c>
      <c r="F136" s="9" t="s">
        <v>29</v>
      </c>
      <c r="G136" s="7">
        <v>3240</v>
      </c>
      <c r="H136" s="12">
        <f t="shared" si="9"/>
        <v>2754</v>
      </c>
      <c r="I136" s="8">
        <v>375.1</v>
      </c>
      <c r="J136" s="13">
        <f t="shared" si="10"/>
        <v>1033025.4</v>
      </c>
      <c r="K136" s="12">
        <f t="shared" si="11"/>
        <v>486</v>
      </c>
      <c r="L136" s="12">
        <f>SUMIF($B$2:B136,B136,$K$2:K136)</f>
        <v>3971.6999999999985</v>
      </c>
    </row>
    <row r="137" spans="1:12" ht="14.4" hidden="1">
      <c r="A137" t="str">
        <f t="shared" si="8"/>
        <v>Gear Assembly 6 (BS4/6)2020-21Q1</v>
      </c>
      <c r="B137" s="5" t="s">
        <v>20</v>
      </c>
      <c r="C137" s="5" t="s">
        <v>17</v>
      </c>
      <c r="D137" s="9">
        <v>43952</v>
      </c>
      <c r="E137" s="9" t="s">
        <v>13</v>
      </c>
      <c r="F137" s="9" t="s">
        <v>29</v>
      </c>
      <c r="G137" s="7">
        <v>7680</v>
      </c>
      <c r="H137" s="12">
        <f t="shared" si="9"/>
        <v>6528</v>
      </c>
      <c r="I137" s="8">
        <v>217.8</v>
      </c>
      <c r="J137" s="13">
        <f t="shared" si="10"/>
        <v>1421798.4000000001</v>
      </c>
      <c r="K137" s="12">
        <f t="shared" si="11"/>
        <v>1152</v>
      </c>
      <c r="L137" s="12">
        <f>SUMIF($B$2:B137,B137,$K$2:K137)</f>
        <v>6846.9999999999982</v>
      </c>
    </row>
    <row r="138" spans="1:12" ht="14.4" hidden="1">
      <c r="A138" t="str">
        <f t="shared" si="8"/>
        <v>Gear Assembly 7 (BS4/6)2020-21Q1</v>
      </c>
      <c r="B138" s="5" t="s">
        <v>21</v>
      </c>
      <c r="C138" s="5" t="s">
        <v>17</v>
      </c>
      <c r="D138" s="9">
        <v>43952</v>
      </c>
      <c r="E138" s="9" t="s">
        <v>13</v>
      </c>
      <c r="F138" s="9" t="s">
        <v>29</v>
      </c>
      <c r="G138" s="7">
        <v>3650</v>
      </c>
      <c r="H138" s="12">
        <f t="shared" si="9"/>
        <v>3102.5</v>
      </c>
      <c r="I138" s="8">
        <v>847.00000000000011</v>
      </c>
      <c r="J138" s="13">
        <f t="shared" si="10"/>
        <v>2627817.5000000005</v>
      </c>
      <c r="K138" s="12">
        <f t="shared" si="11"/>
        <v>547.5</v>
      </c>
      <c r="L138" s="12">
        <f>SUMIF($B$2:B138,B138,$K$2:K138)</f>
        <v>4078.0999999999995</v>
      </c>
    </row>
    <row r="139" spans="1:12" ht="14.4" hidden="1">
      <c r="A139" t="str">
        <f t="shared" si="8"/>
        <v>Gear Assembly 8 (BS4/6)2020-21Q1</v>
      </c>
      <c r="B139" s="5" t="s">
        <v>22</v>
      </c>
      <c r="C139" s="5" t="s">
        <v>17</v>
      </c>
      <c r="D139" s="9">
        <v>43952</v>
      </c>
      <c r="E139" s="9" t="s">
        <v>13</v>
      </c>
      <c r="F139" s="9" t="s">
        <v>29</v>
      </c>
      <c r="G139" s="7">
        <v>3690</v>
      </c>
      <c r="H139" s="12">
        <f t="shared" si="9"/>
        <v>3136.5</v>
      </c>
      <c r="I139" s="8">
        <v>692.12000000000012</v>
      </c>
      <c r="J139" s="13">
        <f t="shared" si="10"/>
        <v>2170834.3800000004</v>
      </c>
      <c r="K139" s="12">
        <f t="shared" si="11"/>
        <v>553.5</v>
      </c>
      <c r="L139" s="12">
        <f>SUMIF($B$2:B139,B139,$K$2:K139)</f>
        <v>5454.3999999999987</v>
      </c>
    </row>
    <row r="140" spans="1:12" ht="14.4" hidden="1">
      <c r="A140" t="str">
        <f t="shared" si="8"/>
        <v>Gear Assembly 9 (BS6)2020-21Q1</v>
      </c>
      <c r="B140" s="5" t="s">
        <v>23</v>
      </c>
      <c r="C140" s="5" t="s">
        <v>24</v>
      </c>
      <c r="D140" s="9">
        <v>43952</v>
      </c>
      <c r="E140" s="9" t="s">
        <v>13</v>
      </c>
      <c r="F140" s="9" t="s">
        <v>29</v>
      </c>
      <c r="G140" s="7">
        <v>3430</v>
      </c>
      <c r="H140" s="12">
        <f t="shared" si="9"/>
        <v>2915.5</v>
      </c>
      <c r="I140" s="8">
        <v>393.25000000000006</v>
      </c>
      <c r="J140" s="13">
        <f t="shared" si="10"/>
        <v>1146520.3750000002</v>
      </c>
      <c r="K140" s="12">
        <f t="shared" si="11"/>
        <v>514.5</v>
      </c>
      <c r="L140" s="12">
        <f>SUMIF($B$2:B140,B140,$K$2:K140)</f>
        <v>5503.7999999999975</v>
      </c>
    </row>
    <row r="141" spans="1:12" ht="14.4" hidden="1">
      <c r="A141" t="str">
        <f t="shared" si="8"/>
        <v>Gear Assmbly 10 (BS6)2020-21Q1</v>
      </c>
      <c r="B141" s="5" t="s">
        <v>25</v>
      </c>
      <c r="C141" s="5" t="s">
        <v>24</v>
      </c>
      <c r="D141" s="9">
        <v>43952</v>
      </c>
      <c r="E141" s="9" t="s">
        <v>13</v>
      </c>
      <c r="F141" s="9" t="s">
        <v>29</v>
      </c>
      <c r="G141" s="7">
        <v>9980</v>
      </c>
      <c r="H141" s="12">
        <f t="shared" si="9"/>
        <v>8483</v>
      </c>
      <c r="I141" s="8">
        <v>511.83000000000004</v>
      </c>
      <c r="J141" s="13">
        <f t="shared" si="10"/>
        <v>4341853.8900000006</v>
      </c>
      <c r="K141" s="12">
        <f t="shared" si="11"/>
        <v>1497</v>
      </c>
      <c r="L141" s="12">
        <f>SUMIF($B$2:B141,B141,$K$2:K141)</f>
        <v>7360.3999999999969</v>
      </c>
    </row>
    <row r="142" spans="1:12" ht="14.4" hidden="1">
      <c r="A142" t="str">
        <f t="shared" si="8"/>
        <v>Gear Assembly 1 (BS4)2020-21Q1</v>
      </c>
      <c r="B142" s="5" t="s">
        <v>11</v>
      </c>
      <c r="C142" s="5" t="s">
        <v>12</v>
      </c>
      <c r="D142" s="9">
        <v>43983</v>
      </c>
      <c r="E142" s="9" t="s">
        <v>13</v>
      </c>
      <c r="F142" s="9" t="s">
        <v>29</v>
      </c>
      <c r="G142" s="7">
        <v>3350</v>
      </c>
      <c r="H142" s="12">
        <f t="shared" si="9"/>
        <v>2847.5</v>
      </c>
      <c r="I142" s="8">
        <v>484.00000000000006</v>
      </c>
      <c r="J142" s="13">
        <f t="shared" si="10"/>
        <v>1378190.0000000002</v>
      </c>
      <c r="K142" s="12">
        <f t="shared" si="11"/>
        <v>502.5</v>
      </c>
      <c r="L142" s="12">
        <f>SUMIF($B$2:B142,B142,$K$2:K142)</f>
        <v>6776.2999999999975</v>
      </c>
    </row>
    <row r="143" spans="1:12" ht="14.4" hidden="1">
      <c r="A143" t="str">
        <f t="shared" si="8"/>
        <v>Gear Assembly 2 (BS4)2020-21Q1</v>
      </c>
      <c r="B143" s="5" t="s">
        <v>15</v>
      </c>
      <c r="C143" s="5" t="s">
        <v>12</v>
      </c>
      <c r="D143" s="9">
        <v>43983</v>
      </c>
      <c r="E143" s="9" t="s">
        <v>13</v>
      </c>
      <c r="F143" s="9" t="s">
        <v>29</v>
      </c>
      <c r="G143" s="7">
        <v>9310</v>
      </c>
      <c r="H143" s="12">
        <f t="shared" si="9"/>
        <v>7913.5</v>
      </c>
      <c r="I143" s="8">
        <v>423.50000000000006</v>
      </c>
      <c r="J143" s="13">
        <f t="shared" si="10"/>
        <v>3351367.2500000005</v>
      </c>
      <c r="K143" s="12">
        <f t="shared" si="11"/>
        <v>1396.5</v>
      </c>
      <c r="L143" s="12">
        <f>SUMIF($B$2:B143,B143,$K$2:K143)</f>
        <v>6411.4999999999982</v>
      </c>
    </row>
    <row r="144" spans="1:12" ht="14.4" hidden="1">
      <c r="A144" t="str">
        <f t="shared" si="8"/>
        <v>Gear Assembly 3 (BS4/6)2020-21Q1</v>
      </c>
      <c r="B144" s="5" t="s">
        <v>16</v>
      </c>
      <c r="C144" s="5" t="s">
        <v>17</v>
      </c>
      <c r="D144" s="9">
        <v>43983</v>
      </c>
      <c r="E144" s="9" t="s">
        <v>13</v>
      </c>
      <c r="F144" s="9" t="s">
        <v>29</v>
      </c>
      <c r="G144" s="7">
        <v>3170</v>
      </c>
      <c r="H144" s="12">
        <f t="shared" si="9"/>
        <v>2694.5</v>
      </c>
      <c r="I144" s="8">
        <v>623.15000000000009</v>
      </c>
      <c r="J144" s="13">
        <f t="shared" si="10"/>
        <v>1679077.6750000003</v>
      </c>
      <c r="K144" s="12">
        <f t="shared" si="11"/>
        <v>475.5</v>
      </c>
      <c r="L144" s="12">
        <f>SUMIF($B$2:B144,B144,$K$2:K144)</f>
        <v>6662.5999999999985</v>
      </c>
    </row>
    <row r="145" spans="1:12" ht="14.4" hidden="1">
      <c r="A145" t="str">
        <f t="shared" si="8"/>
        <v>Gear Assembly 4 (BS4/6)2020-21Q1</v>
      </c>
      <c r="B145" s="5" t="s">
        <v>18</v>
      </c>
      <c r="C145" s="5" t="s">
        <v>17</v>
      </c>
      <c r="D145" s="9">
        <v>43983</v>
      </c>
      <c r="E145" s="9" t="s">
        <v>13</v>
      </c>
      <c r="F145" s="9" t="s">
        <v>29</v>
      </c>
      <c r="G145" s="7">
        <v>6260</v>
      </c>
      <c r="H145" s="12">
        <f t="shared" si="9"/>
        <v>5321</v>
      </c>
      <c r="I145" s="8">
        <v>519.09</v>
      </c>
      <c r="J145" s="13">
        <f t="shared" si="10"/>
        <v>2762077.89</v>
      </c>
      <c r="K145" s="12">
        <f t="shared" si="11"/>
        <v>939</v>
      </c>
      <c r="L145" s="12">
        <f>SUMIF($B$2:B145,B145,$K$2:K145)</f>
        <v>5759.7999999999993</v>
      </c>
    </row>
    <row r="146" spans="1:12" ht="14.4" hidden="1">
      <c r="A146" t="str">
        <f t="shared" si="8"/>
        <v>Gear Assembly 5 (BS4/6)2020-21Q1</v>
      </c>
      <c r="B146" s="5" t="s">
        <v>19</v>
      </c>
      <c r="C146" s="5" t="s">
        <v>17</v>
      </c>
      <c r="D146" s="9">
        <v>43983</v>
      </c>
      <c r="E146" s="9" t="s">
        <v>13</v>
      </c>
      <c r="F146" s="9" t="s">
        <v>29</v>
      </c>
      <c r="G146" s="7">
        <v>5290</v>
      </c>
      <c r="H146" s="12">
        <f t="shared" si="9"/>
        <v>4496.5</v>
      </c>
      <c r="I146" s="8">
        <v>375.1</v>
      </c>
      <c r="J146" s="13">
        <f t="shared" si="10"/>
        <v>1686637.1500000001</v>
      </c>
      <c r="K146" s="12">
        <f t="shared" si="11"/>
        <v>793.5</v>
      </c>
      <c r="L146" s="12">
        <f>SUMIF($B$2:B146,B146,$K$2:K146)</f>
        <v>4765.1999999999989</v>
      </c>
    </row>
    <row r="147" spans="1:12" ht="14.4" hidden="1">
      <c r="A147" t="str">
        <f t="shared" si="8"/>
        <v>Gear Assembly 6 (BS4/6)2020-21Q1</v>
      </c>
      <c r="B147" s="5" t="s">
        <v>20</v>
      </c>
      <c r="C147" s="5" t="s">
        <v>17</v>
      </c>
      <c r="D147" s="9">
        <v>43983</v>
      </c>
      <c r="E147" s="9" t="s">
        <v>13</v>
      </c>
      <c r="F147" s="9" t="s">
        <v>29</v>
      </c>
      <c r="G147" s="7">
        <v>1060</v>
      </c>
      <c r="H147" s="12">
        <f t="shared" si="9"/>
        <v>901</v>
      </c>
      <c r="I147" s="8">
        <v>217.8</v>
      </c>
      <c r="J147" s="13">
        <f t="shared" si="10"/>
        <v>196237.80000000002</v>
      </c>
      <c r="K147" s="12">
        <f t="shared" si="11"/>
        <v>159</v>
      </c>
      <c r="L147" s="12">
        <f>SUMIF($B$2:B147,B147,$K$2:K147)</f>
        <v>7005.9999999999982</v>
      </c>
    </row>
    <row r="148" spans="1:12" ht="14.4" hidden="1">
      <c r="A148" t="str">
        <f t="shared" si="8"/>
        <v>Gear Assembly 7 (BS4/6)2020-21Q1</v>
      </c>
      <c r="B148" s="5" t="s">
        <v>21</v>
      </c>
      <c r="C148" s="5" t="s">
        <v>17</v>
      </c>
      <c r="D148" s="9">
        <v>43983</v>
      </c>
      <c r="E148" s="9" t="s">
        <v>13</v>
      </c>
      <c r="F148" s="9" t="s">
        <v>29</v>
      </c>
      <c r="G148" s="7">
        <v>7740</v>
      </c>
      <c r="H148" s="12">
        <f t="shared" si="9"/>
        <v>6579</v>
      </c>
      <c r="I148" s="8">
        <v>847.00000000000011</v>
      </c>
      <c r="J148" s="13">
        <f t="shared" si="10"/>
        <v>5572413.0000000009</v>
      </c>
      <c r="K148" s="12">
        <f t="shared" si="11"/>
        <v>1161</v>
      </c>
      <c r="L148" s="12">
        <f>SUMIF($B$2:B148,B148,$K$2:K148)</f>
        <v>5239.0999999999995</v>
      </c>
    </row>
    <row r="149" spans="1:12" ht="14.4" hidden="1">
      <c r="A149" t="str">
        <f t="shared" si="8"/>
        <v>Gear Assembly 8 (BS4/6)2020-21Q1</v>
      </c>
      <c r="B149" s="5" t="s">
        <v>22</v>
      </c>
      <c r="C149" s="5" t="s">
        <v>17</v>
      </c>
      <c r="D149" s="9">
        <v>43983</v>
      </c>
      <c r="E149" s="9" t="s">
        <v>13</v>
      </c>
      <c r="F149" s="9" t="s">
        <v>29</v>
      </c>
      <c r="G149" s="7">
        <v>870</v>
      </c>
      <c r="H149" s="12">
        <f t="shared" si="9"/>
        <v>739.5</v>
      </c>
      <c r="I149" s="8">
        <v>692.12000000000012</v>
      </c>
      <c r="J149" s="13">
        <f t="shared" si="10"/>
        <v>511822.74000000011</v>
      </c>
      <c r="K149" s="12">
        <f t="shared" si="11"/>
        <v>130.5</v>
      </c>
      <c r="L149" s="12">
        <f>SUMIF($B$2:B149,B149,$K$2:K149)</f>
        <v>5584.8999999999987</v>
      </c>
    </row>
    <row r="150" spans="1:12" ht="14.4" hidden="1">
      <c r="A150" t="str">
        <f t="shared" si="8"/>
        <v>Gear Assembly 9 (BS6)2020-21Q1</v>
      </c>
      <c r="B150" s="5" t="s">
        <v>23</v>
      </c>
      <c r="C150" s="5" t="s">
        <v>24</v>
      </c>
      <c r="D150" s="9">
        <v>43983</v>
      </c>
      <c r="E150" s="9" t="s">
        <v>13</v>
      </c>
      <c r="F150" s="9" t="s">
        <v>29</v>
      </c>
      <c r="G150" s="7">
        <v>5090</v>
      </c>
      <c r="H150" s="12">
        <f t="shared" si="9"/>
        <v>4326.5</v>
      </c>
      <c r="I150" s="8">
        <v>393.25000000000006</v>
      </c>
      <c r="J150" s="13">
        <f t="shared" si="10"/>
        <v>1701396.1250000002</v>
      </c>
      <c r="K150" s="12">
        <f t="shared" si="11"/>
        <v>763.5</v>
      </c>
      <c r="L150" s="12">
        <f>SUMIF($B$2:B150,B150,$K$2:K150)</f>
        <v>6267.2999999999975</v>
      </c>
    </row>
    <row r="151" spans="1:12" ht="14.4" hidden="1">
      <c r="A151" t="str">
        <f t="shared" si="8"/>
        <v>Gear Assmbly 10 (BS6)2020-21Q1</v>
      </c>
      <c r="B151" s="5" t="s">
        <v>25</v>
      </c>
      <c r="C151" s="5" t="s">
        <v>24</v>
      </c>
      <c r="D151" s="9">
        <v>43983</v>
      </c>
      <c r="E151" s="9" t="s">
        <v>13</v>
      </c>
      <c r="F151" s="9" t="s">
        <v>29</v>
      </c>
      <c r="G151" s="7">
        <v>4710</v>
      </c>
      <c r="H151" s="12">
        <f t="shared" si="9"/>
        <v>4003.5</v>
      </c>
      <c r="I151" s="8">
        <v>511.83000000000004</v>
      </c>
      <c r="J151" s="13">
        <f t="shared" si="10"/>
        <v>2049111.4050000003</v>
      </c>
      <c r="K151" s="12">
        <f t="shared" si="11"/>
        <v>706.5</v>
      </c>
      <c r="L151" s="12">
        <f>SUMIF($B$2:B151,B151,$K$2:K151)</f>
        <v>8066.8999999999969</v>
      </c>
    </row>
    <row r="152" spans="1:12" ht="14.4" hidden="1">
      <c r="A152" t="str">
        <f t="shared" si="8"/>
        <v>Gear Assembly 1 (BS4)2020-21Q2</v>
      </c>
      <c r="B152" s="5" t="s">
        <v>11</v>
      </c>
      <c r="C152" s="5" t="s">
        <v>12</v>
      </c>
      <c r="D152" s="9">
        <v>44013</v>
      </c>
      <c r="E152" s="9" t="s">
        <v>26</v>
      </c>
      <c r="F152" s="9" t="s">
        <v>29</v>
      </c>
      <c r="G152" s="7">
        <v>9310</v>
      </c>
      <c r="H152" s="12">
        <f t="shared" si="9"/>
        <v>8658.3000000000011</v>
      </c>
      <c r="I152" s="8">
        <v>484.00000000000006</v>
      </c>
      <c r="J152" s="13">
        <f t="shared" si="10"/>
        <v>4190617.2000000011</v>
      </c>
      <c r="K152" s="12">
        <f t="shared" si="11"/>
        <v>651.69999999999891</v>
      </c>
      <c r="L152" s="12">
        <f>SUMIF($B$2:B152,B152,$K$2:K152)</f>
        <v>7427.9999999999964</v>
      </c>
    </row>
    <row r="153" spans="1:12" ht="14.4" hidden="1">
      <c r="A153" t="str">
        <f t="shared" si="8"/>
        <v>Gear Assembly 2 (BS4)2020-21Q2</v>
      </c>
      <c r="B153" s="5" t="s">
        <v>15</v>
      </c>
      <c r="C153" s="5" t="s">
        <v>12</v>
      </c>
      <c r="D153" s="9">
        <v>44013</v>
      </c>
      <c r="E153" s="9" t="s">
        <v>26</v>
      </c>
      <c r="F153" s="9" t="s">
        <v>29</v>
      </c>
      <c r="G153" s="7">
        <v>4080</v>
      </c>
      <c r="H153" s="12">
        <f t="shared" si="9"/>
        <v>3794.4</v>
      </c>
      <c r="I153" s="8">
        <v>423.50000000000006</v>
      </c>
      <c r="J153" s="13">
        <f t="shared" si="10"/>
        <v>1606928.4000000001</v>
      </c>
      <c r="K153" s="12">
        <f t="shared" si="11"/>
        <v>285.59999999999991</v>
      </c>
      <c r="L153" s="12">
        <f>SUMIF($B$2:B153,B153,$K$2:K153)</f>
        <v>6697.0999999999985</v>
      </c>
    </row>
    <row r="154" spans="1:12" ht="14.4" hidden="1">
      <c r="A154" t="str">
        <f t="shared" si="8"/>
        <v>Gear Assembly 3 (BS4/6)2020-21Q2</v>
      </c>
      <c r="B154" s="5" t="s">
        <v>16</v>
      </c>
      <c r="C154" s="5" t="s">
        <v>17</v>
      </c>
      <c r="D154" s="9">
        <v>44013</v>
      </c>
      <c r="E154" s="9" t="s">
        <v>26</v>
      </c>
      <c r="F154" s="9" t="s">
        <v>29</v>
      </c>
      <c r="G154" s="7">
        <v>3080</v>
      </c>
      <c r="H154" s="12">
        <f t="shared" si="9"/>
        <v>2864.4</v>
      </c>
      <c r="I154" s="8">
        <v>623.15000000000009</v>
      </c>
      <c r="J154" s="13">
        <f t="shared" si="10"/>
        <v>1784950.8600000003</v>
      </c>
      <c r="K154" s="12">
        <f t="shared" si="11"/>
        <v>215.59999999999991</v>
      </c>
      <c r="L154" s="12">
        <f>SUMIF($B$2:B154,B154,$K$2:K154)</f>
        <v>6878.1999999999989</v>
      </c>
    </row>
    <row r="155" spans="1:12" ht="14.4" hidden="1">
      <c r="A155" t="str">
        <f t="shared" si="8"/>
        <v>Gear Assembly 4 (BS4/6)2020-21Q2</v>
      </c>
      <c r="B155" s="5" t="s">
        <v>18</v>
      </c>
      <c r="C155" s="5" t="s">
        <v>17</v>
      </c>
      <c r="D155" s="9">
        <v>44013</v>
      </c>
      <c r="E155" s="9" t="s">
        <v>26</v>
      </c>
      <c r="F155" s="9" t="s">
        <v>29</v>
      </c>
      <c r="G155" s="7">
        <v>5560</v>
      </c>
      <c r="H155" s="12">
        <f t="shared" si="9"/>
        <v>5170.8</v>
      </c>
      <c r="I155" s="8">
        <v>519.09</v>
      </c>
      <c r="J155" s="13">
        <f t="shared" si="10"/>
        <v>2684110.5720000002</v>
      </c>
      <c r="K155" s="12">
        <f t="shared" si="11"/>
        <v>389.19999999999982</v>
      </c>
      <c r="L155" s="12">
        <f>SUMIF($B$2:B155,B155,$K$2:K155)</f>
        <v>6148.9999999999991</v>
      </c>
    </row>
    <row r="156" spans="1:12" ht="14.4" hidden="1">
      <c r="A156" t="str">
        <f t="shared" si="8"/>
        <v>Gear Assembly 5 (BS4/6)2020-21Q2</v>
      </c>
      <c r="B156" s="5" t="s">
        <v>19</v>
      </c>
      <c r="C156" s="5" t="s">
        <v>17</v>
      </c>
      <c r="D156" s="9">
        <v>44013</v>
      </c>
      <c r="E156" s="9" t="s">
        <v>26</v>
      </c>
      <c r="F156" s="9" t="s">
        <v>29</v>
      </c>
      <c r="G156" s="7">
        <v>4930</v>
      </c>
      <c r="H156" s="12">
        <f t="shared" si="9"/>
        <v>4584.9000000000005</v>
      </c>
      <c r="I156" s="8">
        <v>375.1</v>
      </c>
      <c r="J156" s="13">
        <f t="shared" si="10"/>
        <v>1719795.9900000002</v>
      </c>
      <c r="K156" s="12">
        <f t="shared" si="11"/>
        <v>345.09999999999945</v>
      </c>
      <c r="L156" s="12">
        <f>SUMIF($B$2:B156,B156,$K$2:K156)</f>
        <v>5110.2999999999984</v>
      </c>
    </row>
    <row r="157" spans="1:12" ht="14.4" hidden="1">
      <c r="A157" t="str">
        <f t="shared" si="8"/>
        <v>Gear Assembly 6 (BS4/6)2020-21Q2</v>
      </c>
      <c r="B157" s="5" t="s">
        <v>20</v>
      </c>
      <c r="C157" s="5" t="s">
        <v>17</v>
      </c>
      <c r="D157" s="9">
        <v>44013</v>
      </c>
      <c r="E157" s="9" t="s">
        <v>26</v>
      </c>
      <c r="F157" s="9" t="s">
        <v>29</v>
      </c>
      <c r="G157" s="7">
        <v>8820</v>
      </c>
      <c r="H157" s="12">
        <f t="shared" si="9"/>
        <v>8202.6</v>
      </c>
      <c r="I157" s="8">
        <v>217.8</v>
      </c>
      <c r="J157" s="13">
        <f t="shared" si="10"/>
        <v>1786526.2800000003</v>
      </c>
      <c r="K157" s="12">
        <f t="shared" si="11"/>
        <v>617.39999999999964</v>
      </c>
      <c r="L157" s="12">
        <f>SUMIF($B$2:B157,B157,$K$2:K157)</f>
        <v>7623.3999999999978</v>
      </c>
    </row>
    <row r="158" spans="1:12" ht="14.4" hidden="1">
      <c r="A158" t="str">
        <f t="shared" si="8"/>
        <v>Gear Assembly 7 (BS4/6)2020-21Q2</v>
      </c>
      <c r="B158" s="5" t="s">
        <v>21</v>
      </c>
      <c r="C158" s="5" t="s">
        <v>17</v>
      </c>
      <c r="D158" s="9">
        <v>44013</v>
      </c>
      <c r="E158" s="9" t="s">
        <v>26</v>
      </c>
      <c r="F158" s="9" t="s">
        <v>29</v>
      </c>
      <c r="G158" s="7">
        <v>1780</v>
      </c>
      <c r="H158" s="12">
        <f t="shared" si="9"/>
        <v>1655.4</v>
      </c>
      <c r="I158" s="8">
        <v>847.00000000000011</v>
      </c>
      <c r="J158" s="13">
        <f t="shared" si="10"/>
        <v>1402123.8000000003</v>
      </c>
      <c r="K158" s="12">
        <f t="shared" si="11"/>
        <v>124.59999999999991</v>
      </c>
      <c r="L158" s="12">
        <f>SUMIF($B$2:B158,B158,$K$2:K158)</f>
        <v>5363.6999999999989</v>
      </c>
    </row>
    <row r="159" spans="1:12" ht="14.4" hidden="1">
      <c r="A159" t="str">
        <f t="shared" si="8"/>
        <v>Gear Assembly 8 (BS4/6)2020-21Q2</v>
      </c>
      <c r="B159" s="5" t="s">
        <v>22</v>
      </c>
      <c r="C159" s="5" t="s">
        <v>17</v>
      </c>
      <c r="D159" s="9">
        <v>44013</v>
      </c>
      <c r="E159" s="9" t="s">
        <v>26</v>
      </c>
      <c r="F159" s="9" t="s">
        <v>29</v>
      </c>
      <c r="G159" s="7">
        <v>8270</v>
      </c>
      <c r="H159" s="12">
        <f t="shared" si="9"/>
        <v>7691.1</v>
      </c>
      <c r="I159" s="8">
        <v>692.12000000000012</v>
      </c>
      <c r="J159" s="13">
        <f t="shared" si="10"/>
        <v>5323164.1320000011</v>
      </c>
      <c r="K159" s="12">
        <f t="shared" si="11"/>
        <v>578.89999999999964</v>
      </c>
      <c r="L159" s="12">
        <f>SUMIF($B$2:B159,B159,$K$2:K159)</f>
        <v>6163.7999999999984</v>
      </c>
    </row>
    <row r="160" spans="1:12" ht="14.4" hidden="1">
      <c r="A160" t="str">
        <f t="shared" si="8"/>
        <v>Gear Assembly 9 (BS6)2020-21Q2</v>
      </c>
      <c r="B160" s="5" t="s">
        <v>23</v>
      </c>
      <c r="C160" s="5" t="s">
        <v>24</v>
      </c>
      <c r="D160" s="9">
        <v>44013</v>
      </c>
      <c r="E160" s="9" t="s">
        <v>26</v>
      </c>
      <c r="F160" s="9" t="s">
        <v>29</v>
      </c>
      <c r="G160" s="7">
        <v>4630</v>
      </c>
      <c r="H160" s="12">
        <f t="shared" si="9"/>
        <v>4305.9000000000005</v>
      </c>
      <c r="I160" s="8">
        <v>393.25000000000006</v>
      </c>
      <c r="J160" s="13">
        <f t="shared" si="10"/>
        <v>1693295.1750000005</v>
      </c>
      <c r="K160" s="12">
        <f t="shared" si="11"/>
        <v>324.09999999999945</v>
      </c>
      <c r="L160" s="12">
        <f>SUMIF($B$2:B160,B160,$K$2:K160)</f>
        <v>6591.3999999999969</v>
      </c>
    </row>
    <row r="161" spans="1:12" ht="14.4" hidden="1">
      <c r="A161" t="str">
        <f t="shared" si="8"/>
        <v>Gear Assmbly 10 (BS6)2020-21Q2</v>
      </c>
      <c r="B161" s="5" t="s">
        <v>25</v>
      </c>
      <c r="C161" s="5" t="s">
        <v>24</v>
      </c>
      <c r="D161" s="9">
        <v>44013</v>
      </c>
      <c r="E161" s="9" t="s">
        <v>26</v>
      </c>
      <c r="F161" s="9" t="s">
        <v>29</v>
      </c>
      <c r="G161" s="7">
        <v>8460</v>
      </c>
      <c r="H161" s="12">
        <f t="shared" si="9"/>
        <v>7867.8</v>
      </c>
      <c r="I161" s="8">
        <v>511.83000000000004</v>
      </c>
      <c r="J161" s="13">
        <f t="shared" si="10"/>
        <v>4026976.0740000005</v>
      </c>
      <c r="K161" s="12">
        <f t="shared" si="11"/>
        <v>592.19999999999982</v>
      </c>
      <c r="L161" s="12">
        <f>SUMIF($B$2:B161,B161,$K$2:K161)</f>
        <v>8659.0999999999967</v>
      </c>
    </row>
    <row r="162" spans="1:12" ht="14.4" hidden="1">
      <c r="A162" t="str">
        <f t="shared" si="8"/>
        <v>Gear Assembly 1 (BS4)2020-21Q2</v>
      </c>
      <c r="B162" s="5" t="s">
        <v>11</v>
      </c>
      <c r="C162" s="5" t="s">
        <v>12</v>
      </c>
      <c r="D162" s="9">
        <v>44044</v>
      </c>
      <c r="E162" s="9" t="s">
        <v>26</v>
      </c>
      <c r="F162" s="9" t="s">
        <v>29</v>
      </c>
      <c r="G162" s="7">
        <v>630</v>
      </c>
      <c r="H162" s="12">
        <f t="shared" si="9"/>
        <v>585.9</v>
      </c>
      <c r="I162" s="8">
        <v>484.00000000000006</v>
      </c>
      <c r="J162" s="13">
        <f t="shared" si="10"/>
        <v>283575.60000000003</v>
      </c>
      <c r="K162" s="12">
        <f t="shared" si="11"/>
        <v>44.100000000000023</v>
      </c>
      <c r="L162" s="12">
        <f>SUMIF($B$2:B162,B162,$K$2:K162)</f>
        <v>7472.0999999999967</v>
      </c>
    </row>
    <row r="163" spans="1:12" ht="14.4" hidden="1">
      <c r="A163" t="str">
        <f t="shared" si="8"/>
        <v>Gear Assembly 2 (BS4)2020-21Q2</v>
      </c>
      <c r="B163" s="5" t="s">
        <v>15</v>
      </c>
      <c r="C163" s="5" t="s">
        <v>12</v>
      </c>
      <c r="D163" s="9">
        <v>44044</v>
      </c>
      <c r="E163" s="9" t="s">
        <v>26</v>
      </c>
      <c r="F163" s="9" t="s">
        <v>29</v>
      </c>
      <c r="G163" s="7">
        <v>5130</v>
      </c>
      <c r="H163" s="12">
        <f t="shared" si="9"/>
        <v>4770.9000000000005</v>
      </c>
      <c r="I163" s="8">
        <v>423.50000000000006</v>
      </c>
      <c r="J163" s="13">
        <f t="shared" si="10"/>
        <v>2020476.1500000006</v>
      </c>
      <c r="K163" s="12">
        <f t="shared" si="11"/>
        <v>359.09999999999945</v>
      </c>
      <c r="L163" s="12">
        <f>SUMIF($B$2:B163,B163,$K$2:K163)</f>
        <v>7056.199999999998</v>
      </c>
    </row>
    <row r="164" spans="1:12" ht="14.4" hidden="1">
      <c r="A164" t="str">
        <f t="shared" si="8"/>
        <v>Gear Assembly 3 (BS4/6)2020-21Q2</v>
      </c>
      <c r="B164" s="5" t="s">
        <v>16</v>
      </c>
      <c r="C164" s="5" t="s">
        <v>17</v>
      </c>
      <c r="D164" s="9">
        <v>44044</v>
      </c>
      <c r="E164" s="9" t="s">
        <v>26</v>
      </c>
      <c r="F164" s="9" t="s">
        <v>29</v>
      </c>
      <c r="G164" s="7">
        <v>4240</v>
      </c>
      <c r="H164" s="12">
        <f t="shared" si="9"/>
        <v>3943.2000000000003</v>
      </c>
      <c r="I164" s="8">
        <v>623.15000000000009</v>
      </c>
      <c r="J164" s="13">
        <f t="shared" si="10"/>
        <v>2457205.0800000005</v>
      </c>
      <c r="K164" s="12">
        <f t="shared" si="11"/>
        <v>296.79999999999973</v>
      </c>
      <c r="L164" s="12">
        <f>SUMIF($B$2:B164,B164,$K$2:K164)</f>
        <v>7174.9999999999982</v>
      </c>
    </row>
    <row r="165" spans="1:12" ht="14.4" hidden="1">
      <c r="A165" t="str">
        <f t="shared" si="8"/>
        <v>Gear Assembly 4 (BS4/6)2020-21Q2</v>
      </c>
      <c r="B165" s="5" t="s">
        <v>18</v>
      </c>
      <c r="C165" s="5" t="s">
        <v>17</v>
      </c>
      <c r="D165" s="9">
        <v>44044</v>
      </c>
      <c r="E165" s="9" t="s">
        <v>26</v>
      </c>
      <c r="F165" s="9" t="s">
        <v>29</v>
      </c>
      <c r="G165" s="7">
        <v>7820</v>
      </c>
      <c r="H165" s="12">
        <f t="shared" si="9"/>
        <v>7272.6</v>
      </c>
      <c r="I165" s="8">
        <v>519.09</v>
      </c>
      <c r="J165" s="13">
        <f t="shared" si="10"/>
        <v>3775133.9340000004</v>
      </c>
      <c r="K165" s="12">
        <f t="shared" si="11"/>
        <v>547.39999999999964</v>
      </c>
      <c r="L165" s="12">
        <f>SUMIF($B$2:B165,B165,$K$2:K165)</f>
        <v>6696.3999999999987</v>
      </c>
    </row>
    <row r="166" spans="1:12" ht="14.4" hidden="1">
      <c r="A166" t="str">
        <f t="shared" si="8"/>
        <v>Gear Assembly 5 (BS4/6)2020-21Q2</v>
      </c>
      <c r="B166" s="5" t="s">
        <v>19</v>
      </c>
      <c r="C166" s="5" t="s">
        <v>17</v>
      </c>
      <c r="D166" s="9">
        <v>44044</v>
      </c>
      <c r="E166" s="9" t="s">
        <v>26</v>
      </c>
      <c r="F166" s="9" t="s">
        <v>29</v>
      </c>
      <c r="G166" s="7">
        <v>2390</v>
      </c>
      <c r="H166" s="12">
        <f t="shared" si="9"/>
        <v>2222.7000000000003</v>
      </c>
      <c r="I166" s="8">
        <v>375.1</v>
      </c>
      <c r="J166" s="13">
        <f t="shared" si="10"/>
        <v>833734.77000000014</v>
      </c>
      <c r="K166" s="12">
        <f t="shared" si="11"/>
        <v>167.29999999999973</v>
      </c>
      <c r="L166" s="12">
        <f>SUMIF($B$2:B166,B166,$K$2:K166)</f>
        <v>5277.5999999999985</v>
      </c>
    </row>
    <row r="167" spans="1:12" ht="14.4" hidden="1">
      <c r="A167" t="str">
        <f t="shared" si="8"/>
        <v>Gear Assembly 6 (BS4/6)2020-21Q2</v>
      </c>
      <c r="B167" s="5" t="s">
        <v>20</v>
      </c>
      <c r="C167" s="5" t="s">
        <v>17</v>
      </c>
      <c r="D167" s="9">
        <v>44044</v>
      </c>
      <c r="E167" s="9" t="s">
        <v>26</v>
      </c>
      <c r="F167" s="9" t="s">
        <v>29</v>
      </c>
      <c r="G167" s="7">
        <v>280</v>
      </c>
      <c r="H167" s="12">
        <f t="shared" si="9"/>
        <v>260.40000000000003</v>
      </c>
      <c r="I167" s="8">
        <v>217.8</v>
      </c>
      <c r="J167" s="13">
        <f t="shared" si="10"/>
        <v>56715.12000000001</v>
      </c>
      <c r="K167" s="12">
        <f t="shared" si="11"/>
        <v>19.599999999999966</v>
      </c>
      <c r="L167" s="12">
        <f>SUMIF($B$2:B167,B167,$K$2:K167)</f>
        <v>7642.9999999999982</v>
      </c>
    </row>
    <row r="168" spans="1:12" ht="14.4" hidden="1">
      <c r="A168" t="str">
        <f t="shared" si="8"/>
        <v>Gear Assembly 7 (BS4/6)2020-21Q2</v>
      </c>
      <c r="B168" s="5" t="s">
        <v>21</v>
      </c>
      <c r="C168" s="5" t="s">
        <v>17</v>
      </c>
      <c r="D168" s="9">
        <v>44044</v>
      </c>
      <c r="E168" s="9" t="s">
        <v>26</v>
      </c>
      <c r="F168" s="9" t="s">
        <v>29</v>
      </c>
      <c r="G168" s="7">
        <v>7680</v>
      </c>
      <c r="H168" s="12">
        <f t="shared" si="9"/>
        <v>7142.4000000000005</v>
      </c>
      <c r="I168" s="8">
        <v>847.00000000000011</v>
      </c>
      <c r="J168" s="13">
        <f t="shared" si="10"/>
        <v>6049612.8000000017</v>
      </c>
      <c r="K168" s="12">
        <f t="shared" si="11"/>
        <v>537.59999999999945</v>
      </c>
      <c r="L168" s="12">
        <f>SUMIF($B$2:B168,B168,$K$2:K168)</f>
        <v>5901.2999999999984</v>
      </c>
    </row>
    <row r="169" spans="1:12" ht="14.4" hidden="1">
      <c r="A169" t="str">
        <f t="shared" si="8"/>
        <v>Gear Assembly 8 (BS4/6)2020-21Q2</v>
      </c>
      <c r="B169" s="5" t="s">
        <v>22</v>
      </c>
      <c r="C169" s="5" t="s">
        <v>17</v>
      </c>
      <c r="D169" s="9">
        <v>44044</v>
      </c>
      <c r="E169" s="9" t="s">
        <v>26</v>
      </c>
      <c r="F169" s="9" t="s">
        <v>29</v>
      </c>
      <c r="G169" s="7">
        <v>5970</v>
      </c>
      <c r="H169" s="12">
        <f t="shared" si="9"/>
        <v>5552.1</v>
      </c>
      <c r="I169" s="8">
        <v>692.12000000000012</v>
      </c>
      <c r="J169" s="13">
        <f t="shared" si="10"/>
        <v>3842719.452000001</v>
      </c>
      <c r="K169" s="12">
        <f t="shared" si="11"/>
        <v>417.89999999999964</v>
      </c>
      <c r="L169" s="12">
        <f>SUMIF($B$2:B169,B169,$K$2:K169)</f>
        <v>6581.699999999998</v>
      </c>
    </row>
    <row r="170" spans="1:12" ht="14.4" hidden="1">
      <c r="A170" t="str">
        <f t="shared" si="8"/>
        <v>Gear Assembly 9 (BS6)2020-21Q2</v>
      </c>
      <c r="B170" s="5" t="s">
        <v>23</v>
      </c>
      <c r="C170" s="5" t="s">
        <v>24</v>
      </c>
      <c r="D170" s="9">
        <v>44044</v>
      </c>
      <c r="E170" s="9" t="s">
        <v>26</v>
      </c>
      <c r="F170" s="9" t="s">
        <v>29</v>
      </c>
      <c r="G170" s="7">
        <v>470</v>
      </c>
      <c r="H170" s="12">
        <f t="shared" si="9"/>
        <v>437.1</v>
      </c>
      <c r="I170" s="8">
        <v>393.25000000000006</v>
      </c>
      <c r="J170" s="13">
        <f t="shared" si="10"/>
        <v>171889.57500000004</v>
      </c>
      <c r="K170" s="12">
        <f t="shared" si="11"/>
        <v>32.899999999999977</v>
      </c>
      <c r="L170" s="12">
        <f>SUMIF($B$2:B170,B170,$K$2:K170)</f>
        <v>6624.2999999999965</v>
      </c>
    </row>
    <row r="171" spans="1:12" ht="14.4" hidden="1">
      <c r="A171" t="str">
        <f t="shared" si="8"/>
        <v>Gear Assmbly 10 (BS6)2020-21Q2</v>
      </c>
      <c r="B171" s="5" t="s">
        <v>25</v>
      </c>
      <c r="C171" s="5" t="s">
        <v>24</v>
      </c>
      <c r="D171" s="9">
        <v>44044</v>
      </c>
      <c r="E171" s="9" t="s">
        <v>26</v>
      </c>
      <c r="F171" s="9" t="s">
        <v>29</v>
      </c>
      <c r="G171" s="7">
        <v>5590</v>
      </c>
      <c r="H171" s="12">
        <f t="shared" si="9"/>
        <v>5198.7000000000007</v>
      </c>
      <c r="I171" s="8">
        <v>511.83000000000004</v>
      </c>
      <c r="J171" s="13">
        <f t="shared" si="10"/>
        <v>2660850.6210000007</v>
      </c>
      <c r="K171" s="12">
        <f t="shared" si="11"/>
        <v>391.29999999999927</v>
      </c>
      <c r="L171" s="12">
        <f>SUMIF($B$2:B171,B171,$K$2:K171)</f>
        <v>9050.399999999996</v>
      </c>
    </row>
    <row r="172" spans="1:12" ht="14.4" hidden="1">
      <c r="A172" t="str">
        <f t="shared" si="8"/>
        <v>Gear Assembly 1 (BS4)2020-21Q2</v>
      </c>
      <c r="B172" s="5" t="s">
        <v>11</v>
      </c>
      <c r="C172" s="5" t="s">
        <v>12</v>
      </c>
      <c r="D172" s="9">
        <v>44075</v>
      </c>
      <c r="E172" s="9" t="s">
        <v>26</v>
      </c>
      <c r="F172" s="9" t="s">
        <v>29</v>
      </c>
      <c r="G172" s="7">
        <v>7060</v>
      </c>
      <c r="H172" s="12">
        <f t="shared" si="9"/>
        <v>6565.8</v>
      </c>
      <c r="I172" s="8">
        <v>484.00000000000006</v>
      </c>
      <c r="J172" s="13">
        <f t="shared" si="10"/>
        <v>3177847.2000000007</v>
      </c>
      <c r="K172" s="12">
        <f t="shared" si="11"/>
        <v>494.19999999999982</v>
      </c>
      <c r="L172" s="12">
        <f>SUMIF($B$2:B172,B172,$K$2:K172)</f>
        <v>7966.2999999999965</v>
      </c>
    </row>
    <row r="173" spans="1:12" ht="14.4" hidden="1">
      <c r="A173" t="str">
        <f t="shared" si="8"/>
        <v>Gear Assembly 2 (BS4)2020-21Q2</v>
      </c>
      <c r="B173" s="5" t="s">
        <v>15</v>
      </c>
      <c r="C173" s="5" t="s">
        <v>12</v>
      </c>
      <c r="D173" s="9">
        <v>44075</v>
      </c>
      <c r="E173" s="9" t="s">
        <v>26</v>
      </c>
      <c r="F173" s="9" t="s">
        <v>29</v>
      </c>
      <c r="G173" s="7">
        <v>1440</v>
      </c>
      <c r="H173" s="12">
        <f t="shared" si="9"/>
        <v>1339.2</v>
      </c>
      <c r="I173" s="8">
        <v>423.50000000000006</v>
      </c>
      <c r="J173" s="13">
        <f t="shared" si="10"/>
        <v>567151.20000000007</v>
      </c>
      <c r="K173" s="12">
        <f t="shared" si="11"/>
        <v>100.79999999999995</v>
      </c>
      <c r="L173" s="12">
        <f>SUMIF($B$2:B173,B173,$K$2:K173)</f>
        <v>7156.9999999999982</v>
      </c>
    </row>
    <row r="174" spans="1:12" ht="14.4" hidden="1">
      <c r="A174" t="str">
        <f t="shared" si="8"/>
        <v>Gear Assembly 3 (BS4/6)2020-21Q2</v>
      </c>
      <c r="B174" s="5" t="s">
        <v>16</v>
      </c>
      <c r="C174" s="5" t="s">
        <v>17</v>
      </c>
      <c r="D174" s="9">
        <v>44075</v>
      </c>
      <c r="E174" s="9" t="s">
        <v>26</v>
      </c>
      <c r="F174" s="9" t="s">
        <v>29</v>
      </c>
      <c r="G174" s="7">
        <v>4920</v>
      </c>
      <c r="H174" s="12">
        <f t="shared" si="9"/>
        <v>4575.6000000000004</v>
      </c>
      <c r="I174" s="8">
        <v>623.15000000000009</v>
      </c>
      <c r="J174" s="13">
        <f t="shared" si="10"/>
        <v>2851285.1400000006</v>
      </c>
      <c r="K174" s="12">
        <f t="shared" si="11"/>
        <v>344.39999999999964</v>
      </c>
      <c r="L174" s="12">
        <f>SUMIF($B$2:B174,B174,$K$2:K174)</f>
        <v>7519.3999999999978</v>
      </c>
    </row>
    <row r="175" spans="1:12" ht="14.4" hidden="1">
      <c r="A175" t="str">
        <f t="shared" si="8"/>
        <v>Gear Assembly 4 (BS4/6)2020-21Q2</v>
      </c>
      <c r="B175" s="5" t="s">
        <v>18</v>
      </c>
      <c r="C175" s="5" t="s">
        <v>17</v>
      </c>
      <c r="D175" s="9">
        <v>44075</v>
      </c>
      <c r="E175" s="9" t="s">
        <v>26</v>
      </c>
      <c r="F175" s="9" t="s">
        <v>29</v>
      </c>
      <c r="G175" s="7">
        <v>4380</v>
      </c>
      <c r="H175" s="12">
        <f t="shared" si="9"/>
        <v>4073.4</v>
      </c>
      <c r="I175" s="8">
        <v>519.09</v>
      </c>
      <c r="J175" s="13">
        <f t="shared" si="10"/>
        <v>2114461.2060000002</v>
      </c>
      <c r="K175" s="12">
        <f t="shared" si="11"/>
        <v>306.59999999999991</v>
      </c>
      <c r="L175" s="12">
        <f>SUMIF($B$2:B175,B175,$K$2:K175)</f>
        <v>7002.9999999999982</v>
      </c>
    </row>
    <row r="176" spans="1:12" ht="14.4" hidden="1">
      <c r="A176" t="str">
        <f t="shared" si="8"/>
        <v>Gear Assembly 5 (BS4/6)2020-21Q2</v>
      </c>
      <c r="B176" s="5" t="s">
        <v>19</v>
      </c>
      <c r="C176" s="5" t="s">
        <v>17</v>
      </c>
      <c r="D176" s="9">
        <v>44075</v>
      </c>
      <c r="E176" s="9" t="s">
        <v>26</v>
      </c>
      <c r="F176" s="9" t="s">
        <v>29</v>
      </c>
      <c r="G176" s="7">
        <v>6290</v>
      </c>
      <c r="H176" s="12">
        <f t="shared" si="9"/>
        <v>5849.7000000000007</v>
      </c>
      <c r="I176" s="8">
        <v>375.1</v>
      </c>
      <c r="J176" s="13">
        <f t="shared" si="10"/>
        <v>2194222.4700000002</v>
      </c>
      <c r="K176" s="12">
        <f t="shared" si="11"/>
        <v>440.29999999999927</v>
      </c>
      <c r="L176" s="12">
        <f>SUMIF($B$2:B176,B176,$K$2:K176)</f>
        <v>5717.8999999999978</v>
      </c>
    </row>
    <row r="177" spans="1:12" ht="14.4" hidden="1">
      <c r="A177" t="str">
        <f t="shared" si="8"/>
        <v>Gear Assembly 6 (BS4/6)2020-21Q2</v>
      </c>
      <c r="B177" s="5" t="s">
        <v>20</v>
      </c>
      <c r="C177" s="5" t="s">
        <v>17</v>
      </c>
      <c r="D177" s="9">
        <v>44075</v>
      </c>
      <c r="E177" s="9" t="s">
        <v>26</v>
      </c>
      <c r="F177" s="9" t="s">
        <v>29</v>
      </c>
      <c r="G177" s="7">
        <v>5490</v>
      </c>
      <c r="H177" s="12">
        <f t="shared" si="9"/>
        <v>5105.7</v>
      </c>
      <c r="I177" s="8">
        <v>217.8</v>
      </c>
      <c r="J177" s="13">
        <f t="shared" si="10"/>
        <v>1112021.46</v>
      </c>
      <c r="K177" s="12">
        <f t="shared" si="11"/>
        <v>384.30000000000018</v>
      </c>
      <c r="L177" s="12">
        <f>SUMIF($B$2:B177,B177,$K$2:K177)</f>
        <v>8027.2999999999984</v>
      </c>
    </row>
    <row r="178" spans="1:12" ht="14.4" hidden="1">
      <c r="A178" t="str">
        <f t="shared" si="8"/>
        <v>Gear Assembly 7 (BS4/6)2020-21Q2</v>
      </c>
      <c r="B178" s="5" t="s">
        <v>21</v>
      </c>
      <c r="C178" s="5" t="s">
        <v>17</v>
      </c>
      <c r="D178" s="9">
        <v>44075</v>
      </c>
      <c r="E178" s="9" t="s">
        <v>26</v>
      </c>
      <c r="F178" s="9" t="s">
        <v>29</v>
      </c>
      <c r="G178" s="7">
        <v>7730</v>
      </c>
      <c r="H178" s="12">
        <f t="shared" si="9"/>
        <v>7188.9000000000005</v>
      </c>
      <c r="I178" s="8">
        <v>847.00000000000011</v>
      </c>
      <c r="J178" s="13">
        <f t="shared" si="10"/>
        <v>6088998.3000000017</v>
      </c>
      <c r="K178" s="12">
        <f t="shared" si="11"/>
        <v>541.09999999999945</v>
      </c>
      <c r="L178" s="12">
        <f>SUMIF($B$2:B178,B178,$K$2:K178)</f>
        <v>6442.3999999999978</v>
      </c>
    </row>
    <row r="179" spans="1:12" ht="14.4" hidden="1">
      <c r="A179" t="str">
        <f t="shared" si="8"/>
        <v>Gear Assembly 8 (BS4/6)2020-21Q2</v>
      </c>
      <c r="B179" s="5" t="s">
        <v>22</v>
      </c>
      <c r="C179" s="5" t="s">
        <v>17</v>
      </c>
      <c r="D179" s="9">
        <v>44075</v>
      </c>
      <c r="E179" s="9" t="s">
        <v>26</v>
      </c>
      <c r="F179" s="9" t="s">
        <v>29</v>
      </c>
      <c r="G179" s="7">
        <v>1930</v>
      </c>
      <c r="H179" s="12">
        <f t="shared" si="9"/>
        <v>1794.9</v>
      </c>
      <c r="I179" s="8">
        <v>692.12000000000012</v>
      </c>
      <c r="J179" s="13">
        <f t="shared" si="10"/>
        <v>1242286.1880000003</v>
      </c>
      <c r="K179" s="12">
        <f t="shared" si="11"/>
        <v>135.09999999999991</v>
      </c>
      <c r="L179" s="12">
        <f>SUMIF($B$2:B179,B179,$K$2:K179)</f>
        <v>6716.7999999999975</v>
      </c>
    </row>
    <row r="180" spans="1:12" ht="14.4" hidden="1">
      <c r="A180" t="str">
        <f t="shared" si="8"/>
        <v>Gear Assembly 9 (BS6)2020-21Q2</v>
      </c>
      <c r="B180" s="5" t="s">
        <v>23</v>
      </c>
      <c r="C180" s="5" t="s">
        <v>24</v>
      </c>
      <c r="D180" s="9">
        <v>44075</v>
      </c>
      <c r="E180" s="9" t="s">
        <v>26</v>
      </c>
      <c r="F180" s="9" t="s">
        <v>29</v>
      </c>
      <c r="G180" s="7">
        <v>9330</v>
      </c>
      <c r="H180" s="12">
        <f t="shared" si="9"/>
        <v>8676.9</v>
      </c>
      <c r="I180" s="8">
        <v>393.25000000000006</v>
      </c>
      <c r="J180" s="13">
        <f t="shared" si="10"/>
        <v>3412190.9250000003</v>
      </c>
      <c r="K180" s="12">
        <f t="shared" si="11"/>
        <v>653.10000000000036</v>
      </c>
      <c r="L180" s="12">
        <f>SUMIF($B$2:B180,B180,$K$2:K180)</f>
        <v>7277.3999999999969</v>
      </c>
    </row>
    <row r="181" spans="1:12" ht="14.4" hidden="1">
      <c r="A181" t="str">
        <f t="shared" si="8"/>
        <v>Gear Assmbly 10 (BS6)2020-21Q2</v>
      </c>
      <c r="B181" s="5" t="s">
        <v>25</v>
      </c>
      <c r="C181" s="5" t="s">
        <v>24</v>
      </c>
      <c r="D181" s="9">
        <v>44075</v>
      </c>
      <c r="E181" s="9" t="s">
        <v>26</v>
      </c>
      <c r="F181" s="9" t="s">
        <v>29</v>
      </c>
      <c r="G181" s="7">
        <v>6400</v>
      </c>
      <c r="H181" s="12">
        <f t="shared" si="9"/>
        <v>5952</v>
      </c>
      <c r="I181" s="8">
        <v>511.83000000000004</v>
      </c>
      <c r="J181" s="13">
        <f t="shared" si="10"/>
        <v>3046412.16</v>
      </c>
      <c r="K181" s="12">
        <f t="shared" si="11"/>
        <v>448</v>
      </c>
      <c r="L181" s="12">
        <f>SUMIF($B$2:B181,B181,$K$2:K181)</f>
        <v>9498.399999999996</v>
      </c>
    </row>
    <row r="182" spans="1:12" ht="14.4" hidden="1">
      <c r="A182" t="str">
        <f t="shared" si="8"/>
        <v>Gear Assembly 1 (BS4)2020-21Q3</v>
      </c>
      <c r="B182" s="5" t="s">
        <v>11</v>
      </c>
      <c r="C182" s="5" t="s">
        <v>12</v>
      </c>
      <c r="D182" s="9">
        <v>44105</v>
      </c>
      <c r="E182" s="9" t="s">
        <v>27</v>
      </c>
      <c r="F182" s="9" t="s">
        <v>29</v>
      </c>
      <c r="G182" s="7">
        <v>5060</v>
      </c>
      <c r="H182" s="12">
        <f t="shared" si="9"/>
        <v>4705.8</v>
      </c>
      <c r="I182" s="8">
        <v>484.00000000000006</v>
      </c>
      <c r="J182" s="13">
        <f t="shared" si="10"/>
        <v>2277607.2000000002</v>
      </c>
      <c r="K182" s="12">
        <f t="shared" si="11"/>
        <v>354.19999999999982</v>
      </c>
      <c r="L182" s="12">
        <f>SUMIF($B$2:B182,B182,$K$2:K182)</f>
        <v>8320.4999999999964</v>
      </c>
    </row>
    <row r="183" spans="1:12" ht="14.4" hidden="1">
      <c r="A183" t="str">
        <f t="shared" si="8"/>
        <v>Gear Assembly 2 (BS4)2020-21Q3</v>
      </c>
      <c r="B183" s="5" t="s">
        <v>15</v>
      </c>
      <c r="C183" s="5" t="s">
        <v>12</v>
      </c>
      <c r="D183" s="9">
        <v>44105</v>
      </c>
      <c r="E183" s="9" t="s">
        <v>27</v>
      </c>
      <c r="F183" s="9" t="s">
        <v>29</v>
      </c>
      <c r="G183" s="7">
        <v>240</v>
      </c>
      <c r="H183" s="12">
        <f t="shared" si="9"/>
        <v>223.20000000000002</v>
      </c>
      <c r="I183" s="8">
        <v>423.50000000000006</v>
      </c>
      <c r="J183" s="13">
        <f t="shared" si="10"/>
        <v>94525.200000000026</v>
      </c>
      <c r="K183" s="12">
        <f t="shared" si="11"/>
        <v>16.799999999999983</v>
      </c>
      <c r="L183" s="12">
        <f>SUMIF($B$2:B183,B183,$K$2:K183)</f>
        <v>7173.7999999999984</v>
      </c>
    </row>
    <row r="184" spans="1:12" ht="14.4" hidden="1">
      <c r="A184" t="str">
        <f t="shared" si="8"/>
        <v>Gear Assembly 3 (BS4/6)2020-21Q3</v>
      </c>
      <c r="B184" s="5" t="s">
        <v>16</v>
      </c>
      <c r="C184" s="5" t="s">
        <v>17</v>
      </c>
      <c r="D184" s="9">
        <v>44105</v>
      </c>
      <c r="E184" s="9" t="s">
        <v>27</v>
      </c>
      <c r="F184" s="9" t="s">
        <v>29</v>
      </c>
      <c r="G184" s="7">
        <v>2520</v>
      </c>
      <c r="H184" s="12">
        <f t="shared" si="9"/>
        <v>2343.6</v>
      </c>
      <c r="I184" s="8">
        <v>623.15000000000009</v>
      </c>
      <c r="J184" s="13">
        <f t="shared" si="10"/>
        <v>1460414.34</v>
      </c>
      <c r="K184" s="12">
        <f t="shared" si="11"/>
        <v>176.40000000000009</v>
      </c>
      <c r="L184" s="12">
        <f>SUMIF($B$2:B184,B184,$K$2:K184)</f>
        <v>7695.7999999999975</v>
      </c>
    </row>
    <row r="185" spans="1:12" ht="14.4" hidden="1">
      <c r="A185" t="str">
        <f t="shared" si="8"/>
        <v>Gear Assembly 4 (BS4/6)2020-21Q3</v>
      </c>
      <c r="B185" s="5" t="s">
        <v>18</v>
      </c>
      <c r="C185" s="5" t="s">
        <v>17</v>
      </c>
      <c r="D185" s="9">
        <v>44105</v>
      </c>
      <c r="E185" s="9" t="s">
        <v>27</v>
      </c>
      <c r="F185" s="9" t="s">
        <v>29</v>
      </c>
      <c r="G185" s="7">
        <v>9000</v>
      </c>
      <c r="H185" s="12">
        <f t="shared" si="9"/>
        <v>8370</v>
      </c>
      <c r="I185" s="8">
        <v>519.09</v>
      </c>
      <c r="J185" s="13">
        <f t="shared" si="10"/>
        <v>4344783.3</v>
      </c>
      <c r="K185" s="12">
        <f t="shared" si="11"/>
        <v>630</v>
      </c>
      <c r="L185" s="12">
        <f>SUMIF($B$2:B185,B185,$K$2:K185)</f>
        <v>7632.9999999999982</v>
      </c>
    </row>
    <row r="186" spans="1:12" ht="14.4" hidden="1">
      <c r="A186" t="str">
        <f t="shared" si="8"/>
        <v>Gear Assembly 5 (BS4/6)2020-21Q3</v>
      </c>
      <c r="B186" s="5" t="s">
        <v>19</v>
      </c>
      <c r="C186" s="5" t="s">
        <v>17</v>
      </c>
      <c r="D186" s="9">
        <v>44105</v>
      </c>
      <c r="E186" s="9" t="s">
        <v>27</v>
      </c>
      <c r="F186" s="9" t="s">
        <v>29</v>
      </c>
      <c r="G186" s="7">
        <v>8910</v>
      </c>
      <c r="H186" s="12">
        <f t="shared" si="9"/>
        <v>8286.3000000000011</v>
      </c>
      <c r="I186" s="8">
        <v>375.1</v>
      </c>
      <c r="J186" s="13">
        <f t="shared" si="10"/>
        <v>3108191.1300000008</v>
      </c>
      <c r="K186" s="12">
        <f t="shared" si="11"/>
        <v>623.69999999999891</v>
      </c>
      <c r="L186" s="12">
        <f>SUMIF($B$2:B186,B186,$K$2:K186)</f>
        <v>6341.5999999999967</v>
      </c>
    </row>
    <row r="187" spans="1:12" ht="14.4" hidden="1">
      <c r="A187" t="str">
        <f t="shared" si="8"/>
        <v>Gear Assembly 6 (BS4/6)2020-21Q3</v>
      </c>
      <c r="B187" s="5" t="s">
        <v>20</v>
      </c>
      <c r="C187" s="5" t="s">
        <v>17</v>
      </c>
      <c r="D187" s="9">
        <v>44105</v>
      </c>
      <c r="E187" s="9" t="s">
        <v>27</v>
      </c>
      <c r="F187" s="9" t="s">
        <v>29</v>
      </c>
      <c r="G187" s="7">
        <v>9450</v>
      </c>
      <c r="H187" s="12">
        <f t="shared" si="9"/>
        <v>8788.5</v>
      </c>
      <c r="I187" s="8">
        <v>217.8</v>
      </c>
      <c r="J187" s="13">
        <f t="shared" si="10"/>
        <v>1914135.3</v>
      </c>
      <c r="K187" s="12">
        <f t="shared" si="11"/>
        <v>661.5</v>
      </c>
      <c r="L187" s="12">
        <f>SUMIF($B$2:B187,B187,$K$2:K187)</f>
        <v>8688.7999999999993</v>
      </c>
    </row>
    <row r="188" spans="1:12" ht="14.4" hidden="1">
      <c r="A188" t="str">
        <f t="shared" si="8"/>
        <v>Gear Assembly 7 (BS4/6)2020-21Q3</v>
      </c>
      <c r="B188" s="5" t="s">
        <v>21</v>
      </c>
      <c r="C188" s="5" t="s">
        <v>17</v>
      </c>
      <c r="D188" s="9">
        <v>44105</v>
      </c>
      <c r="E188" s="9" t="s">
        <v>27</v>
      </c>
      <c r="F188" s="9" t="s">
        <v>29</v>
      </c>
      <c r="G188" s="7">
        <v>7850</v>
      </c>
      <c r="H188" s="12">
        <f t="shared" si="9"/>
        <v>7300.5</v>
      </c>
      <c r="I188" s="8">
        <v>847.00000000000011</v>
      </c>
      <c r="J188" s="13">
        <f t="shared" si="10"/>
        <v>6183523.5000000009</v>
      </c>
      <c r="K188" s="12">
        <f t="shared" si="11"/>
        <v>549.5</v>
      </c>
      <c r="L188" s="12">
        <f>SUMIF($B$2:B188,B188,$K$2:K188)</f>
        <v>6991.8999999999978</v>
      </c>
    </row>
    <row r="189" spans="1:12" ht="14.4" hidden="1">
      <c r="A189" t="str">
        <f t="shared" si="8"/>
        <v>Gear Assembly 8 (BS4/6)2020-21Q3</v>
      </c>
      <c r="B189" s="5" t="s">
        <v>22</v>
      </c>
      <c r="C189" s="5" t="s">
        <v>17</v>
      </c>
      <c r="D189" s="9">
        <v>44105</v>
      </c>
      <c r="E189" s="9" t="s">
        <v>27</v>
      </c>
      <c r="F189" s="9" t="s">
        <v>29</v>
      </c>
      <c r="G189" s="7">
        <v>5030</v>
      </c>
      <c r="H189" s="12">
        <f t="shared" si="9"/>
        <v>4677.9000000000005</v>
      </c>
      <c r="I189" s="8">
        <v>692.12000000000012</v>
      </c>
      <c r="J189" s="13">
        <f t="shared" si="10"/>
        <v>3237668.148000001</v>
      </c>
      <c r="K189" s="12">
        <f t="shared" si="11"/>
        <v>352.09999999999945</v>
      </c>
      <c r="L189" s="12">
        <f>SUMIF($B$2:B189,B189,$K$2:K189)</f>
        <v>7068.8999999999969</v>
      </c>
    </row>
    <row r="190" spans="1:12" ht="14.4" hidden="1">
      <c r="A190" t="str">
        <f t="shared" si="8"/>
        <v>Gear Assembly 9 (BS6)2020-21Q3</v>
      </c>
      <c r="B190" s="5" t="s">
        <v>23</v>
      </c>
      <c r="C190" s="5" t="s">
        <v>24</v>
      </c>
      <c r="D190" s="9">
        <v>44105</v>
      </c>
      <c r="E190" s="9" t="s">
        <v>27</v>
      </c>
      <c r="F190" s="9" t="s">
        <v>29</v>
      </c>
      <c r="G190" s="7">
        <v>200</v>
      </c>
      <c r="H190" s="12">
        <f t="shared" si="9"/>
        <v>186</v>
      </c>
      <c r="I190" s="8">
        <v>393.25000000000006</v>
      </c>
      <c r="J190" s="13">
        <f t="shared" si="10"/>
        <v>73144.500000000015</v>
      </c>
      <c r="K190" s="12">
        <f t="shared" si="11"/>
        <v>14</v>
      </c>
      <c r="L190" s="12">
        <f>SUMIF($B$2:B190,B190,$K$2:K190)</f>
        <v>7291.3999999999969</v>
      </c>
    </row>
    <row r="191" spans="1:12" ht="14.4" hidden="1">
      <c r="A191" t="str">
        <f t="shared" si="8"/>
        <v>Gear Assmbly 10 (BS6)2020-21Q3</v>
      </c>
      <c r="B191" s="5" t="s">
        <v>25</v>
      </c>
      <c r="C191" s="5" t="s">
        <v>24</v>
      </c>
      <c r="D191" s="9">
        <v>44105</v>
      </c>
      <c r="E191" s="9" t="s">
        <v>27</v>
      </c>
      <c r="F191" s="9" t="s">
        <v>29</v>
      </c>
      <c r="G191" s="7">
        <v>4070</v>
      </c>
      <c r="H191" s="12">
        <f t="shared" si="9"/>
        <v>3785.1000000000004</v>
      </c>
      <c r="I191" s="8">
        <v>511.83000000000004</v>
      </c>
      <c r="J191" s="13">
        <f t="shared" si="10"/>
        <v>1937327.7330000002</v>
      </c>
      <c r="K191" s="12">
        <f t="shared" si="11"/>
        <v>284.89999999999964</v>
      </c>
      <c r="L191" s="12">
        <f>SUMIF($B$2:B191,B191,$K$2:K191)</f>
        <v>9783.2999999999956</v>
      </c>
    </row>
    <row r="192" spans="1:12" ht="14.4" hidden="1">
      <c r="A192" t="str">
        <f t="shared" si="8"/>
        <v>Gear Assembly 1 (BS4)2020-21Q3</v>
      </c>
      <c r="B192" s="5" t="s">
        <v>11</v>
      </c>
      <c r="C192" s="5" t="s">
        <v>12</v>
      </c>
      <c r="D192" s="9">
        <v>44136</v>
      </c>
      <c r="E192" s="9" t="s">
        <v>27</v>
      </c>
      <c r="F192" s="9" t="s">
        <v>29</v>
      </c>
      <c r="G192" s="7">
        <v>280</v>
      </c>
      <c r="H192" s="12">
        <f t="shared" si="9"/>
        <v>260.40000000000003</v>
      </c>
      <c r="I192" s="8">
        <v>484.00000000000006</v>
      </c>
      <c r="J192" s="13">
        <f t="shared" si="10"/>
        <v>126033.60000000003</v>
      </c>
      <c r="K192" s="12">
        <f t="shared" si="11"/>
        <v>19.599999999999966</v>
      </c>
      <c r="L192" s="12">
        <f>SUMIF($B$2:B192,B192,$K$2:K192)</f>
        <v>8340.0999999999967</v>
      </c>
    </row>
    <row r="193" spans="1:12" ht="14.4" hidden="1">
      <c r="A193" t="str">
        <f t="shared" si="8"/>
        <v>Gear Assembly 2 (BS4)2020-21Q3</v>
      </c>
      <c r="B193" s="5" t="s">
        <v>15</v>
      </c>
      <c r="C193" s="5" t="s">
        <v>12</v>
      </c>
      <c r="D193" s="9">
        <v>44136</v>
      </c>
      <c r="E193" s="9" t="s">
        <v>27</v>
      </c>
      <c r="F193" s="9" t="s">
        <v>29</v>
      </c>
      <c r="G193" s="7">
        <v>3660</v>
      </c>
      <c r="H193" s="12">
        <f t="shared" si="9"/>
        <v>3403.8</v>
      </c>
      <c r="I193" s="8">
        <v>423.50000000000006</v>
      </c>
      <c r="J193" s="13">
        <f t="shared" si="10"/>
        <v>1441509.3000000003</v>
      </c>
      <c r="K193" s="12">
        <f t="shared" si="11"/>
        <v>256.19999999999982</v>
      </c>
      <c r="L193" s="12">
        <f>SUMIF($B$2:B193,B193,$K$2:K193)</f>
        <v>7429.9999999999982</v>
      </c>
    </row>
    <row r="194" spans="1:12" ht="14.4" hidden="1">
      <c r="A194" t="str">
        <f t="shared" si="8"/>
        <v>Gear Assembly 3 (BS4/6)2020-21Q3</v>
      </c>
      <c r="B194" s="5" t="s">
        <v>16</v>
      </c>
      <c r="C194" s="5" t="s">
        <v>17</v>
      </c>
      <c r="D194" s="9">
        <v>44136</v>
      </c>
      <c r="E194" s="9" t="s">
        <v>27</v>
      </c>
      <c r="F194" s="9" t="s">
        <v>29</v>
      </c>
      <c r="G194" s="7">
        <v>4390</v>
      </c>
      <c r="H194" s="12">
        <f t="shared" si="9"/>
        <v>4082.7000000000003</v>
      </c>
      <c r="I194" s="8">
        <v>623.15000000000009</v>
      </c>
      <c r="J194" s="13">
        <f t="shared" si="10"/>
        <v>2544134.5050000004</v>
      </c>
      <c r="K194" s="12">
        <f t="shared" si="11"/>
        <v>307.29999999999973</v>
      </c>
      <c r="L194" s="12">
        <f>SUMIF($B$2:B194,B194,$K$2:K194)</f>
        <v>8003.0999999999967</v>
      </c>
    </row>
    <row r="195" spans="1:12" ht="14.4" hidden="1">
      <c r="A195" t="str">
        <f t="shared" ref="A195:A258" si="12">B195&amp;F195&amp;E195</f>
        <v>Gear Assembly 4 (BS4/6)2020-21Q3</v>
      </c>
      <c r="B195" s="5" t="s">
        <v>18</v>
      </c>
      <c r="C195" s="5" t="s">
        <v>17</v>
      </c>
      <c r="D195" s="9">
        <v>44136</v>
      </c>
      <c r="E195" s="9" t="s">
        <v>27</v>
      </c>
      <c r="F195" s="9" t="s">
        <v>29</v>
      </c>
      <c r="G195" s="7">
        <v>2050</v>
      </c>
      <c r="H195" s="12">
        <f t="shared" ref="H195:H258" si="13">IF(E195="Q1",0.85,0.93)*G195</f>
        <v>1906.5</v>
      </c>
      <c r="I195" s="8">
        <v>519.09</v>
      </c>
      <c r="J195" s="13">
        <f t="shared" ref="J195:J258" si="14">H195*I195</f>
        <v>989645.08500000008</v>
      </c>
      <c r="K195" s="12">
        <f t="shared" ref="K195:K258" si="15">G195-H195</f>
        <v>143.5</v>
      </c>
      <c r="L195" s="12">
        <f>SUMIF($B$2:B195,B195,$K$2:K195)</f>
        <v>7776.4999999999982</v>
      </c>
    </row>
    <row r="196" spans="1:12" ht="14.4" hidden="1">
      <c r="A196" t="str">
        <f t="shared" si="12"/>
        <v>Gear Assembly 5 (BS4/6)2020-21Q3</v>
      </c>
      <c r="B196" s="5" t="s">
        <v>19</v>
      </c>
      <c r="C196" s="5" t="s">
        <v>17</v>
      </c>
      <c r="D196" s="9">
        <v>44136</v>
      </c>
      <c r="E196" s="9" t="s">
        <v>27</v>
      </c>
      <c r="F196" s="9" t="s">
        <v>29</v>
      </c>
      <c r="G196" s="7">
        <v>9840</v>
      </c>
      <c r="H196" s="12">
        <f t="shared" si="13"/>
        <v>9151.2000000000007</v>
      </c>
      <c r="I196" s="8">
        <v>375.1</v>
      </c>
      <c r="J196" s="13">
        <f t="shared" si="14"/>
        <v>3432615.1200000006</v>
      </c>
      <c r="K196" s="12">
        <f t="shared" si="15"/>
        <v>688.79999999999927</v>
      </c>
      <c r="L196" s="12">
        <f>SUMIF($B$2:B196,B196,$K$2:K196)</f>
        <v>7030.399999999996</v>
      </c>
    </row>
    <row r="197" spans="1:12" ht="14.4" hidden="1">
      <c r="A197" t="str">
        <f t="shared" si="12"/>
        <v>Gear Assembly 6 (BS4/6)2020-21Q3</v>
      </c>
      <c r="B197" s="5" t="s">
        <v>20</v>
      </c>
      <c r="C197" s="5" t="s">
        <v>17</v>
      </c>
      <c r="D197" s="9">
        <v>44136</v>
      </c>
      <c r="E197" s="9" t="s">
        <v>27</v>
      </c>
      <c r="F197" s="9" t="s">
        <v>29</v>
      </c>
      <c r="G197" s="7">
        <v>1090</v>
      </c>
      <c r="H197" s="12">
        <f t="shared" si="13"/>
        <v>1013.7</v>
      </c>
      <c r="I197" s="8">
        <v>217.8</v>
      </c>
      <c r="J197" s="13">
        <f t="shared" si="14"/>
        <v>220783.86000000002</v>
      </c>
      <c r="K197" s="12">
        <f t="shared" si="15"/>
        <v>76.299999999999955</v>
      </c>
      <c r="L197" s="12">
        <f>SUMIF($B$2:B197,B197,$K$2:K197)</f>
        <v>8765.0999999999985</v>
      </c>
    </row>
    <row r="198" spans="1:12" ht="14.4" hidden="1">
      <c r="A198" t="str">
        <f t="shared" si="12"/>
        <v>Gear Assembly 7 (BS4/6)2020-21Q3</v>
      </c>
      <c r="B198" s="5" t="s">
        <v>21</v>
      </c>
      <c r="C198" s="5" t="s">
        <v>17</v>
      </c>
      <c r="D198" s="9">
        <v>44136</v>
      </c>
      <c r="E198" s="9" t="s">
        <v>27</v>
      </c>
      <c r="F198" s="9" t="s">
        <v>29</v>
      </c>
      <c r="G198" s="7">
        <v>2860</v>
      </c>
      <c r="H198" s="12">
        <f t="shared" si="13"/>
        <v>2659.8</v>
      </c>
      <c r="I198" s="8">
        <v>847.00000000000011</v>
      </c>
      <c r="J198" s="13">
        <f t="shared" si="14"/>
        <v>2252850.6000000006</v>
      </c>
      <c r="K198" s="12">
        <f t="shared" si="15"/>
        <v>200.19999999999982</v>
      </c>
      <c r="L198" s="12">
        <f>SUMIF($B$2:B198,B198,$K$2:K198)</f>
        <v>7192.0999999999976</v>
      </c>
    </row>
    <row r="199" spans="1:12" ht="14.4" hidden="1">
      <c r="A199" t="str">
        <f t="shared" si="12"/>
        <v>Gear Assembly 8 (BS4/6)2020-21Q3</v>
      </c>
      <c r="B199" s="5" t="s">
        <v>22</v>
      </c>
      <c r="C199" s="5" t="s">
        <v>17</v>
      </c>
      <c r="D199" s="9">
        <v>44136</v>
      </c>
      <c r="E199" s="9" t="s">
        <v>27</v>
      </c>
      <c r="F199" s="9" t="s">
        <v>29</v>
      </c>
      <c r="G199" s="7">
        <v>4980</v>
      </c>
      <c r="H199" s="12">
        <f t="shared" si="13"/>
        <v>4631.4000000000005</v>
      </c>
      <c r="I199" s="8">
        <v>692.12000000000012</v>
      </c>
      <c r="J199" s="13">
        <f t="shared" si="14"/>
        <v>3205484.5680000009</v>
      </c>
      <c r="K199" s="12">
        <f t="shared" si="15"/>
        <v>348.59999999999945</v>
      </c>
      <c r="L199" s="12">
        <f>SUMIF($B$2:B199,B199,$K$2:K199)</f>
        <v>7417.4999999999964</v>
      </c>
    </row>
    <row r="200" spans="1:12" ht="14.4" hidden="1">
      <c r="A200" t="str">
        <f t="shared" si="12"/>
        <v>Gear Assembly 9 (BS6)2020-21Q3</v>
      </c>
      <c r="B200" s="5" t="s">
        <v>23</v>
      </c>
      <c r="C200" s="5" t="s">
        <v>24</v>
      </c>
      <c r="D200" s="9">
        <v>44136</v>
      </c>
      <c r="E200" s="9" t="s">
        <v>27</v>
      </c>
      <c r="F200" s="9" t="s">
        <v>29</v>
      </c>
      <c r="G200" s="7">
        <v>4380</v>
      </c>
      <c r="H200" s="12">
        <f t="shared" si="13"/>
        <v>4073.4</v>
      </c>
      <c r="I200" s="8">
        <v>393.25000000000006</v>
      </c>
      <c r="J200" s="13">
        <f t="shared" si="14"/>
        <v>1601864.5500000003</v>
      </c>
      <c r="K200" s="12">
        <f t="shared" si="15"/>
        <v>306.59999999999991</v>
      </c>
      <c r="L200" s="12">
        <f>SUMIF($B$2:B200,B200,$K$2:K200)</f>
        <v>7597.9999999999964</v>
      </c>
    </row>
    <row r="201" spans="1:12" ht="14.4" hidden="1">
      <c r="A201" t="str">
        <f t="shared" si="12"/>
        <v>Gear Assmbly 10 (BS6)2020-21Q3</v>
      </c>
      <c r="B201" s="5" t="s">
        <v>25</v>
      </c>
      <c r="C201" s="5" t="s">
        <v>24</v>
      </c>
      <c r="D201" s="9">
        <v>44136</v>
      </c>
      <c r="E201" s="9" t="s">
        <v>27</v>
      </c>
      <c r="F201" s="9" t="s">
        <v>29</v>
      </c>
      <c r="G201" s="7">
        <v>7520</v>
      </c>
      <c r="H201" s="12">
        <f t="shared" si="13"/>
        <v>6993.6</v>
      </c>
      <c r="I201" s="8">
        <v>511.83000000000004</v>
      </c>
      <c r="J201" s="13">
        <f t="shared" si="14"/>
        <v>3579534.2880000006</v>
      </c>
      <c r="K201" s="12">
        <f t="shared" si="15"/>
        <v>526.39999999999964</v>
      </c>
      <c r="L201" s="12">
        <f>SUMIF($B$2:B201,B201,$K$2:K201)</f>
        <v>10309.699999999995</v>
      </c>
    </row>
    <row r="202" spans="1:12" ht="14.4" hidden="1">
      <c r="A202" t="str">
        <f t="shared" si="12"/>
        <v>Gear Assembly 1 (BS4)2020-21Q3</v>
      </c>
      <c r="B202" s="5" t="s">
        <v>11</v>
      </c>
      <c r="C202" s="5" t="s">
        <v>12</v>
      </c>
      <c r="D202" s="9">
        <v>44166</v>
      </c>
      <c r="E202" s="9" t="s">
        <v>27</v>
      </c>
      <c r="F202" s="9" t="s">
        <v>29</v>
      </c>
      <c r="G202" s="7">
        <v>3900</v>
      </c>
      <c r="H202" s="12">
        <f t="shared" si="13"/>
        <v>3627</v>
      </c>
      <c r="I202" s="8">
        <v>484.00000000000006</v>
      </c>
      <c r="J202" s="13">
        <f t="shared" si="14"/>
        <v>1755468.0000000002</v>
      </c>
      <c r="K202" s="12">
        <f t="shared" si="15"/>
        <v>273</v>
      </c>
      <c r="L202" s="12">
        <f>SUMIF($B$2:B202,B202,$K$2:K202)</f>
        <v>8613.0999999999967</v>
      </c>
    </row>
    <row r="203" spans="1:12" ht="14.4" hidden="1">
      <c r="A203" t="str">
        <f t="shared" si="12"/>
        <v>Gear Assembly 2 (BS4)2020-21Q3</v>
      </c>
      <c r="B203" s="5" t="s">
        <v>15</v>
      </c>
      <c r="C203" s="5" t="s">
        <v>12</v>
      </c>
      <c r="D203" s="9">
        <v>44166</v>
      </c>
      <c r="E203" s="9" t="s">
        <v>27</v>
      </c>
      <c r="F203" s="9" t="s">
        <v>29</v>
      </c>
      <c r="G203" s="7">
        <v>8910</v>
      </c>
      <c r="H203" s="12">
        <f t="shared" si="13"/>
        <v>8286.3000000000011</v>
      </c>
      <c r="I203" s="8">
        <v>423.50000000000006</v>
      </c>
      <c r="J203" s="13">
        <f t="shared" si="14"/>
        <v>3509248.0500000007</v>
      </c>
      <c r="K203" s="12">
        <f t="shared" si="15"/>
        <v>623.69999999999891</v>
      </c>
      <c r="L203" s="12">
        <f>SUMIF($B$2:B203,B203,$K$2:K203)</f>
        <v>8053.6999999999971</v>
      </c>
    </row>
    <row r="204" spans="1:12" ht="14.4" hidden="1">
      <c r="A204" t="str">
        <f t="shared" si="12"/>
        <v>Gear Assembly 3 (BS4/6)2020-21Q3</v>
      </c>
      <c r="B204" s="5" t="s">
        <v>16</v>
      </c>
      <c r="C204" s="5" t="s">
        <v>17</v>
      </c>
      <c r="D204" s="9">
        <v>44166</v>
      </c>
      <c r="E204" s="9" t="s">
        <v>27</v>
      </c>
      <c r="F204" s="9" t="s">
        <v>29</v>
      </c>
      <c r="G204" s="7">
        <v>4750</v>
      </c>
      <c r="H204" s="12">
        <f t="shared" si="13"/>
        <v>4417.5</v>
      </c>
      <c r="I204" s="8">
        <v>623.15000000000009</v>
      </c>
      <c r="J204" s="13">
        <f t="shared" si="14"/>
        <v>2752765.1250000005</v>
      </c>
      <c r="K204" s="12">
        <f t="shared" si="15"/>
        <v>332.5</v>
      </c>
      <c r="L204" s="12">
        <f>SUMIF($B$2:B204,B204,$K$2:K204)</f>
        <v>8335.5999999999967</v>
      </c>
    </row>
    <row r="205" spans="1:12" ht="14.4" hidden="1">
      <c r="A205" t="str">
        <f t="shared" si="12"/>
        <v>Gear Assembly 4 (BS4/6)2020-21Q3</v>
      </c>
      <c r="B205" s="5" t="s">
        <v>18</v>
      </c>
      <c r="C205" s="5" t="s">
        <v>17</v>
      </c>
      <c r="D205" s="9">
        <v>44166</v>
      </c>
      <c r="E205" s="9" t="s">
        <v>27</v>
      </c>
      <c r="F205" s="9" t="s">
        <v>29</v>
      </c>
      <c r="G205" s="7">
        <v>6480</v>
      </c>
      <c r="H205" s="12">
        <f t="shared" si="13"/>
        <v>6026.4000000000005</v>
      </c>
      <c r="I205" s="8">
        <v>519.09</v>
      </c>
      <c r="J205" s="13">
        <f t="shared" si="14"/>
        <v>3128243.9760000003</v>
      </c>
      <c r="K205" s="12">
        <f t="shared" si="15"/>
        <v>453.59999999999945</v>
      </c>
      <c r="L205" s="12">
        <f>SUMIF($B$2:B205,B205,$K$2:K205)</f>
        <v>8230.0999999999985</v>
      </c>
    </row>
    <row r="206" spans="1:12" ht="14.4" hidden="1">
      <c r="A206" t="str">
        <f t="shared" si="12"/>
        <v>Gear Assembly 5 (BS4/6)2020-21Q3</v>
      </c>
      <c r="B206" s="5" t="s">
        <v>19</v>
      </c>
      <c r="C206" s="5" t="s">
        <v>17</v>
      </c>
      <c r="D206" s="9">
        <v>44166</v>
      </c>
      <c r="E206" s="9" t="s">
        <v>27</v>
      </c>
      <c r="F206" s="9" t="s">
        <v>29</v>
      </c>
      <c r="G206" s="7">
        <v>9360</v>
      </c>
      <c r="H206" s="12">
        <f t="shared" si="13"/>
        <v>8704.8000000000011</v>
      </c>
      <c r="I206" s="8">
        <v>375.1</v>
      </c>
      <c r="J206" s="13">
        <f t="shared" si="14"/>
        <v>3265170.4800000004</v>
      </c>
      <c r="K206" s="12">
        <f t="shared" si="15"/>
        <v>655.19999999999891</v>
      </c>
      <c r="L206" s="12">
        <f>SUMIF($B$2:B206,B206,$K$2:K206)</f>
        <v>7685.5999999999949</v>
      </c>
    </row>
    <row r="207" spans="1:12" ht="14.4" hidden="1">
      <c r="A207" t="str">
        <f t="shared" si="12"/>
        <v>Gear Assembly 6 (BS4/6)2020-21Q3</v>
      </c>
      <c r="B207" s="5" t="s">
        <v>20</v>
      </c>
      <c r="C207" s="5" t="s">
        <v>17</v>
      </c>
      <c r="D207" s="9">
        <v>44166</v>
      </c>
      <c r="E207" s="9" t="s">
        <v>27</v>
      </c>
      <c r="F207" s="9" t="s">
        <v>29</v>
      </c>
      <c r="G207" s="7">
        <v>2460</v>
      </c>
      <c r="H207" s="12">
        <f t="shared" si="13"/>
        <v>2287.8000000000002</v>
      </c>
      <c r="I207" s="8">
        <v>217.8</v>
      </c>
      <c r="J207" s="13">
        <f t="shared" si="14"/>
        <v>498282.84000000008</v>
      </c>
      <c r="K207" s="12">
        <f t="shared" si="15"/>
        <v>172.19999999999982</v>
      </c>
      <c r="L207" s="12">
        <f>SUMIF($B$2:B207,B207,$K$2:K207)</f>
        <v>8937.2999999999993</v>
      </c>
    </row>
    <row r="208" spans="1:12" ht="14.4" hidden="1">
      <c r="A208" t="str">
        <f t="shared" si="12"/>
        <v>Gear Assembly 7 (BS4/6)2020-21Q3</v>
      </c>
      <c r="B208" s="5" t="s">
        <v>21</v>
      </c>
      <c r="C208" s="5" t="s">
        <v>17</v>
      </c>
      <c r="D208" s="9">
        <v>44166</v>
      </c>
      <c r="E208" s="9" t="s">
        <v>27</v>
      </c>
      <c r="F208" s="9" t="s">
        <v>29</v>
      </c>
      <c r="G208" s="7">
        <v>3400</v>
      </c>
      <c r="H208" s="12">
        <f t="shared" si="13"/>
        <v>3162</v>
      </c>
      <c r="I208" s="8">
        <v>847.00000000000011</v>
      </c>
      <c r="J208" s="13">
        <f t="shared" si="14"/>
        <v>2678214.0000000005</v>
      </c>
      <c r="K208" s="12">
        <f t="shared" si="15"/>
        <v>238</v>
      </c>
      <c r="L208" s="12">
        <f>SUMIF($B$2:B208,B208,$K$2:K208)</f>
        <v>7430.0999999999976</v>
      </c>
    </row>
    <row r="209" spans="1:12" ht="14.4" hidden="1">
      <c r="A209" t="str">
        <f t="shared" si="12"/>
        <v>Gear Assembly 8 (BS4/6)2020-21Q3</v>
      </c>
      <c r="B209" s="5" t="s">
        <v>22</v>
      </c>
      <c r="C209" s="5" t="s">
        <v>17</v>
      </c>
      <c r="D209" s="9">
        <v>44166</v>
      </c>
      <c r="E209" s="9" t="s">
        <v>27</v>
      </c>
      <c r="F209" s="9" t="s">
        <v>29</v>
      </c>
      <c r="G209" s="7">
        <v>620</v>
      </c>
      <c r="H209" s="12">
        <f t="shared" si="13"/>
        <v>576.6</v>
      </c>
      <c r="I209" s="8">
        <v>692.12000000000012</v>
      </c>
      <c r="J209" s="13">
        <f t="shared" si="14"/>
        <v>399076.39200000011</v>
      </c>
      <c r="K209" s="12">
        <f t="shared" si="15"/>
        <v>43.399999999999977</v>
      </c>
      <c r="L209" s="12">
        <f>SUMIF($B$2:B209,B209,$K$2:K209)</f>
        <v>7460.899999999996</v>
      </c>
    </row>
    <row r="210" spans="1:12" ht="14.4" hidden="1">
      <c r="A210" t="str">
        <f t="shared" si="12"/>
        <v>Gear Assembly 9 (BS6)2020-21Q3</v>
      </c>
      <c r="B210" s="5" t="s">
        <v>23</v>
      </c>
      <c r="C210" s="5" t="s">
        <v>24</v>
      </c>
      <c r="D210" s="9">
        <v>44166</v>
      </c>
      <c r="E210" s="9" t="s">
        <v>27</v>
      </c>
      <c r="F210" s="9" t="s">
        <v>29</v>
      </c>
      <c r="G210" s="7">
        <v>6700</v>
      </c>
      <c r="H210" s="12">
        <f t="shared" si="13"/>
        <v>6231</v>
      </c>
      <c r="I210" s="8">
        <v>393.25000000000006</v>
      </c>
      <c r="J210" s="13">
        <f t="shared" si="14"/>
        <v>2450340.7500000005</v>
      </c>
      <c r="K210" s="12">
        <f t="shared" si="15"/>
        <v>469</v>
      </c>
      <c r="L210" s="12">
        <f>SUMIF($B$2:B210,B210,$K$2:K210)</f>
        <v>8066.9999999999964</v>
      </c>
    </row>
    <row r="211" spans="1:12" ht="14.4" hidden="1">
      <c r="A211" t="str">
        <f t="shared" si="12"/>
        <v>Gear Assmbly 10 (BS6)2020-21Q3</v>
      </c>
      <c r="B211" s="5" t="s">
        <v>25</v>
      </c>
      <c r="C211" s="5" t="s">
        <v>24</v>
      </c>
      <c r="D211" s="9">
        <v>44166</v>
      </c>
      <c r="E211" s="9" t="s">
        <v>27</v>
      </c>
      <c r="F211" s="9" t="s">
        <v>29</v>
      </c>
      <c r="G211" s="7">
        <v>610</v>
      </c>
      <c r="H211" s="12">
        <f t="shared" si="13"/>
        <v>567.30000000000007</v>
      </c>
      <c r="I211" s="8">
        <v>511.83000000000004</v>
      </c>
      <c r="J211" s="13">
        <f t="shared" si="14"/>
        <v>290361.15900000004</v>
      </c>
      <c r="K211" s="12">
        <f t="shared" si="15"/>
        <v>42.699999999999932</v>
      </c>
      <c r="L211" s="12">
        <f>SUMIF($B$2:B211,B211,$K$2:K211)</f>
        <v>10352.399999999996</v>
      </c>
    </row>
    <row r="212" spans="1:12" ht="14.4" hidden="1">
      <c r="A212" t="str">
        <f t="shared" si="12"/>
        <v>Gear Assembly 1 (BS4)2020-21Q4</v>
      </c>
      <c r="B212" s="5" t="s">
        <v>11</v>
      </c>
      <c r="C212" s="5" t="s">
        <v>12</v>
      </c>
      <c r="D212" s="9">
        <v>44197</v>
      </c>
      <c r="E212" s="9" t="s">
        <v>28</v>
      </c>
      <c r="F212" s="9" t="s">
        <v>29</v>
      </c>
      <c r="G212" s="7">
        <v>750</v>
      </c>
      <c r="H212" s="12">
        <f t="shared" si="13"/>
        <v>697.5</v>
      </c>
      <c r="I212" s="8">
        <v>484.00000000000006</v>
      </c>
      <c r="J212" s="13">
        <f t="shared" si="14"/>
        <v>337590.00000000006</v>
      </c>
      <c r="K212" s="12">
        <f t="shared" si="15"/>
        <v>52.5</v>
      </c>
      <c r="L212" s="12">
        <f>SUMIF($B$2:B212,B212,$K$2:K212)</f>
        <v>8665.5999999999967</v>
      </c>
    </row>
    <row r="213" spans="1:12" ht="14.4" hidden="1">
      <c r="A213" t="str">
        <f t="shared" si="12"/>
        <v>Gear Assembly 2 (BS4)2020-21Q4</v>
      </c>
      <c r="B213" s="5" t="s">
        <v>15</v>
      </c>
      <c r="C213" s="5" t="s">
        <v>12</v>
      </c>
      <c r="D213" s="9">
        <v>44197</v>
      </c>
      <c r="E213" s="9" t="s">
        <v>28</v>
      </c>
      <c r="F213" s="9" t="s">
        <v>29</v>
      </c>
      <c r="G213" s="7">
        <v>1170</v>
      </c>
      <c r="H213" s="12">
        <f t="shared" si="13"/>
        <v>1088.1000000000001</v>
      </c>
      <c r="I213" s="8">
        <v>423.50000000000006</v>
      </c>
      <c r="J213" s="13">
        <f t="shared" si="14"/>
        <v>460810.35000000009</v>
      </c>
      <c r="K213" s="12">
        <f t="shared" si="15"/>
        <v>81.899999999999864</v>
      </c>
      <c r="L213" s="12">
        <f>SUMIF($B$2:B213,B213,$K$2:K213)</f>
        <v>8135.5999999999967</v>
      </c>
    </row>
    <row r="214" spans="1:12" ht="14.4" hidden="1">
      <c r="A214" t="str">
        <f t="shared" si="12"/>
        <v>Gear Assembly 3 (BS4/6)2020-21Q4</v>
      </c>
      <c r="B214" s="5" t="s">
        <v>16</v>
      </c>
      <c r="C214" s="5" t="s">
        <v>17</v>
      </c>
      <c r="D214" s="9">
        <v>44197</v>
      </c>
      <c r="E214" s="9" t="s">
        <v>28</v>
      </c>
      <c r="F214" s="9" t="s">
        <v>29</v>
      </c>
      <c r="G214" s="7">
        <v>4800</v>
      </c>
      <c r="H214" s="12">
        <f t="shared" si="13"/>
        <v>4464</v>
      </c>
      <c r="I214" s="8">
        <v>623.15000000000009</v>
      </c>
      <c r="J214" s="13">
        <f t="shared" si="14"/>
        <v>2781741.6000000006</v>
      </c>
      <c r="K214" s="12">
        <f t="shared" si="15"/>
        <v>336</v>
      </c>
      <c r="L214" s="12">
        <f>SUMIF($B$2:B214,B214,$K$2:K214)</f>
        <v>8671.5999999999967</v>
      </c>
    </row>
    <row r="215" spans="1:12" ht="14.4" hidden="1">
      <c r="A215" t="str">
        <f t="shared" si="12"/>
        <v>Gear Assembly 4 (BS4/6)2020-21Q4</v>
      </c>
      <c r="B215" s="5" t="s">
        <v>18</v>
      </c>
      <c r="C215" s="5" t="s">
        <v>17</v>
      </c>
      <c r="D215" s="9">
        <v>44197</v>
      </c>
      <c r="E215" s="9" t="s">
        <v>28</v>
      </c>
      <c r="F215" s="9" t="s">
        <v>29</v>
      </c>
      <c r="G215" s="7">
        <v>6840</v>
      </c>
      <c r="H215" s="12">
        <f t="shared" si="13"/>
        <v>6361.2000000000007</v>
      </c>
      <c r="I215" s="8">
        <v>519.09</v>
      </c>
      <c r="J215" s="13">
        <f t="shared" si="14"/>
        <v>3302035.3080000007</v>
      </c>
      <c r="K215" s="12">
        <f t="shared" si="15"/>
        <v>478.79999999999927</v>
      </c>
      <c r="L215" s="12">
        <f>SUMIF($B$2:B215,B215,$K$2:K215)</f>
        <v>8708.8999999999978</v>
      </c>
    </row>
    <row r="216" spans="1:12" ht="14.4" hidden="1">
      <c r="A216" t="str">
        <f t="shared" si="12"/>
        <v>Gear Assembly 5 (BS4/6)2020-21Q4</v>
      </c>
      <c r="B216" s="5" t="s">
        <v>19</v>
      </c>
      <c r="C216" s="5" t="s">
        <v>17</v>
      </c>
      <c r="D216" s="9">
        <v>44197</v>
      </c>
      <c r="E216" s="9" t="s">
        <v>28</v>
      </c>
      <c r="F216" s="9" t="s">
        <v>29</v>
      </c>
      <c r="G216" s="7">
        <v>2640</v>
      </c>
      <c r="H216" s="12">
        <f t="shared" si="13"/>
        <v>2455.2000000000003</v>
      </c>
      <c r="I216" s="8">
        <v>375.1</v>
      </c>
      <c r="J216" s="13">
        <f t="shared" si="14"/>
        <v>920945.52000000014</v>
      </c>
      <c r="K216" s="12">
        <f t="shared" si="15"/>
        <v>184.79999999999973</v>
      </c>
      <c r="L216" s="12">
        <f>SUMIF($B$2:B216,B216,$K$2:K216)</f>
        <v>7870.3999999999942</v>
      </c>
    </row>
    <row r="217" spans="1:12" ht="14.4" hidden="1">
      <c r="A217" t="str">
        <f t="shared" si="12"/>
        <v>Gear Assembly 6 (BS4/6)2020-21Q4</v>
      </c>
      <c r="B217" s="5" t="s">
        <v>20</v>
      </c>
      <c r="C217" s="5" t="s">
        <v>17</v>
      </c>
      <c r="D217" s="9">
        <v>44197</v>
      </c>
      <c r="E217" s="9" t="s">
        <v>28</v>
      </c>
      <c r="F217" s="9" t="s">
        <v>29</v>
      </c>
      <c r="G217" s="7">
        <v>4660</v>
      </c>
      <c r="H217" s="12">
        <f t="shared" si="13"/>
        <v>4333.8</v>
      </c>
      <c r="I217" s="8">
        <v>217.8</v>
      </c>
      <c r="J217" s="13">
        <f t="shared" si="14"/>
        <v>943901.64000000013</v>
      </c>
      <c r="K217" s="12">
        <f t="shared" si="15"/>
        <v>326.19999999999982</v>
      </c>
      <c r="L217" s="12">
        <f>SUMIF($B$2:B217,B217,$K$2:K217)</f>
        <v>9263.5</v>
      </c>
    </row>
    <row r="218" spans="1:12" ht="14.4" hidden="1">
      <c r="A218" t="str">
        <f t="shared" si="12"/>
        <v>Gear Assembly 7 (BS4/6)2020-21Q4</v>
      </c>
      <c r="B218" s="5" t="s">
        <v>21</v>
      </c>
      <c r="C218" s="5" t="s">
        <v>17</v>
      </c>
      <c r="D218" s="9">
        <v>44197</v>
      </c>
      <c r="E218" s="9" t="s">
        <v>28</v>
      </c>
      <c r="F218" s="9" t="s">
        <v>29</v>
      </c>
      <c r="G218" s="7">
        <v>90</v>
      </c>
      <c r="H218" s="12">
        <f t="shared" si="13"/>
        <v>83.7</v>
      </c>
      <c r="I218" s="8">
        <v>847.00000000000011</v>
      </c>
      <c r="J218" s="13">
        <f t="shared" si="14"/>
        <v>70893.900000000009</v>
      </c>
      <c r="K218" s="12">
        <f t="shared" si="15"/>
        <v>6.2999999999999972</v>
      </c>
      <c r="L218" s="12">
        <f>SUMIF($B$2:B218,B218,$K$2:K218)</f>
        <v>7436.3999999999978</v>
      </c>
    </row>
    <row r="219" spans="1:12" ht="14.4" hidden="1">
      <c r="A219" t="str">
        <f t="shared" si="12"/>
        <v>Gear Assembly 8 (BS4/6)2020-21Q4</v>
      </c>
      <c r="B219" s="5" t="s">
        <v>22</v>
      </c>
      <c r="C219" s="5" t="s">
        <v>17</v>
      </c>
      <c r="D219" s="9">
        <v>44197</v>
      </c>
      <c r="E219" s="9" t="s">
        <v>28</v>
      </c>
      <c r="F219" s="9" t="s">
        <v>29</v>
      </c>
      <c r="G219" s="7">
        <v>8210</v>
      </c>
      <c r="H219" s="12">
        <f t="shared" si="13"/>
        <v>7635.3</v>
      </c>
      <c r="I219" s="8">
        <v>692.12000000000012</v>
      </c>
      <c r="J219" s="13">
        <f t="shared" si="14"/>
        <v>5284543.8360000011</v>
      </c>
      <c r="K219" s="12">
        <f t="shared" si="15"/>
        <v>574.69999999999982</v>
      </c>
      <c r="L219" s="12">
        <f>SUMIF($B$2:B219,B219,$K$2:K219)</f>
        <v>8035.5999999999958</v>
      </c>
    </row>
    <row r="220" spans="1:12" ht="14.4" hidden="1">
      <c r="A220" t="str">
        <f t="shared" si="12"/>
        <v>Gear Assembly 9 (BS6)2020-21Q4</v>
      </c>
      <c r="B220" s="5" t="s">
        <v>23</v>
      </c>
      <c r="C220" s="5" t="s">
        <v>24</v>
      </c>
      <c r="D220" s="9">
        <v>44197</v>
      </c>
      <c r="E220" s="9" t="s">
        <v>28</v>
      </c>
      <c r="F220" s="9" t="s">
        <v>29</v>
      </c>
      <c r="G220" s="7">
        <v>3780</v>
      </c>
      <c r="H220" s="12">
        <f t="shared" si="13"/>
        <v>3515.4</v>
      </c>
      <c r="I220" s="8">
        <v>393.25000000000006</v>
      </c>
      <c r="J220" s="13">
        <f t="shared" si="14"/>
        <v>1382431.0500000003</v>
      </c>
      <c r="K220" s="12">
        <f t="shared" si="15"/>
        <v>264.59999999999991</v>
      </c>
      <c r="L220" s="12">
        <f>SUMIF($B$2:B220,B220,$K$2:K220)</f>
        <v>8331.5999999999967</v>
      </c>
    </row>
    <row r="221" spans="1:12" ht="14.4" hidden="1">
      <c r="A221" t="str">
        <f t="shared" si="12"/>
        <v>Gear Assmbly 10 (BS6)2020-21Q4</v>
      </c>
      <c r="B221" s="5" t="s">
        <v>25</v>
      </c>
      <c r="C221" s="5" t="s">
        <v>24</v>
      </c>
      <c r="D221" s="9">
        <v>44197</v>
      </c>
      <c r="E221" s="9" t="s">
        <v>28</v>
      </c>
      <c r="F221" s="9" t="s">
        <v>29</v>
      </c>
      <c r="G221" s="7">
        <v>5690</v>
      </c>
      <c r="H221" s="12">
        <f t="shared" si="13"/>
        <v>5291.7000000000007</v>
      </c>
      <c r="I221" s="8">
        <v>511.83000000000004</v>
      </c>
      <c r="J221" s="13">
        <f t="shared" si="14"/>
        <v>2708450.8110000007</v>
      </c>
      <c r="K221" s="12">
        <f t="shared" si="15"/>
        <v>398.29999999999927</v>
      </c>
      <c r="L221" s="12">
        <f>SUMIF($B$2:B221,B221,$K$2:K221)</f>
        <v>10750.699999999995</v>
      </c>
    </row>
    <row r="222" spans="1:12" ht="14.4" hidden="1">
      <c r="A222" t="str">
        <f t="shared" si="12"/>
        <v>Gear Assembly 1 (BS4)2020-21Q4</v>
      </c>
      <c r="B222" s="5" t="s">
        <v>11</v>
      </c>
      <c r="C222" s="5" t="s">
        <v>12</v>
      </c>
      <c r="D222" s="9">
        <v>44228</v>
      </c>
      <c r="E222" s="9" t="s">
        <v>28</v>
      </c>
      <c r="F222" s="9" t="s">
        <v>29</v>
      </c>
      <c r="G222" s="7">
        <v>9590</v>
      </c>
      <c r="H222" s="12">
        <f t="shared" si="13"/>
        <v>8918.7000000000007</v>
      </c>
      <c r="I222" s="8">
        <v>484.00000000000006</v>
      </c>
      <c r="J222" s="13">
        <f t="shared" si="14"/>
        <v>4316650.8000000007</v>
      </c>
      <c r="K222" s="12">
        <f t="shared" si="15"/>
        <v>671.29999999999927</v>
      </c>
      <c r="L222" s="12">
        <f>SUMIF($B$2:B222,B222,$K$2:K222)</f>
        <v>9336.899999999996</v>
      </c>
    </row>
    <row r="223" spans="1:12" ht="14.4" hidden="1">
      <c r="A223" t="str">
        <f t="shared" si="12"/>
        <v>Gear Assembly 2 (BS4)2020-21Q4</v>
      </c>
      <c r="B223" s="5" t="s">
        <v>15</v>
      </c>
      <c r="C223" s="5" t="s">
        <v>12</v>
      </c>
      <c r="D223" s="9">
        <v>44228</v>
      </c>
      <c r="E223" s="9" t="s">
        <v>28</v>
      </c>
      <c r="F223" s="9" t="s">
        <v>29</v>
      </c>
      <c r="G223" s="7">
        <v>6940</v>
      </c>
      <c r="H223" s="12">
        <f t="shared" si="13"/>
        <v>6454.2000000000007</v>
      </c>
      <c r="I223" s="8">
        <v>423.50000000000006</v>
      </c>
      <c r="J223" s="13">
        <f t="shared" si="14"/>
        <v>2733353.7000000007</v>
      </c>
      <c r="K223" s="12">
        <f t="shared" si="15"/>
        <v>485.79999999999927</v>
      </c>
      <c r="L223" s="12">
        <f>SUMIF($B$2:B223,B223,$K$2:K223)</f>
        <v>8621.399999999996</v>
      </c>
    </row>
    <row r="224" spans="1:12" ht="14.4" hidden="1">
      <c r="A224" t="str">
        <f t="shared" si="12"/>
        <v>Gear Assembly 3 (BS4/6)2020-21Q4</v>
      </c>
      <c r="B224" s="5" t="s">
        <v>16</v>
      </c>
      <c r="C224" s="5" t="s">
        <v>17</v>
      </c>
      <c r="D224" s="9">
        <v>44228</v>
      </c>
      <c r="E224" s="9" t="s">
        <v>28</v>
      </c>
      <c r="F224" s="9" t="s">
        <v>29</v>
      </c>
      <c r="G224" s="7">
        <v>6710</v>
      </c>
      <c r="H224" s="12">
        <f t="shared" si="13"/>
        <v>6240.3</v>
      </c>
      <c r="I224" s="8">
        <v>623.15000000000009</v>
      </c>
      <c r="J224" s="13">
        <f t="shared" si="14"/>
        <v>3888642.9450000008</v>
      </c>
      <c r="K224" s="12">
        <f t="shared" si="15"/>
        <v>469.69999999999982</v>
      </c>
      <c r="L224" s="12">
        <f>SUMIF($B$2:B224,B224,$K$2:K224)</f>
        <v>9141.2999999999956</v>
      </c>
    </row>
    <row r="225" spans="1:12" ht="14.4" hidden="1">
      <c r="A225" t="str">
        <f t="shared" si="12"/>
        <v>Gear Assembly 4 (BS4/6)2020-21Q4</v>
      </c>
      <c r="B225" s="5" t="s">
        <v>18</v>
      </c>
      <c r="C225" s="5" t="s">
        <v>17</v>
      </c>
      <c r="D225" s="9">
        <v>44228</v>
      </c>
      <c r="E225" s="9" t="s">
        <v>28</v>
      </c>
      <c r="F225" s="9" t="s">
        <v>29</v>
      </c>
      <c r="G225" s="7">
        <v>7210</v>
      </c>
      <c r="H225" s="12">
        <f t="shared" si="13"/>
        <v>6705.3</v>
      </c>
      <c r="I225" s="8">
        <v>519.09</v>
      </c>
      <c r="J225" s="13">
        <f t="shared" si="14"/>
        <v>3480654.1770000001</v>
      </c>
      <c r="K225" s="12">
        <f t="shared" si="15"/>
        <v>504.69999999999982</v>
      </c>
      <c r="L225" s="12">
        <f>SUMIF($B$2:B225,B225,$K$2:K225)</f>
        <v>9213.5999999999985</v>
      </c>
    </row>
    <row r="226" spans="1:12" ht="14.4" hidden="1">
      <c r="A226" t="str">
        <f t="shared" si="12"/>
        <v>Gear Assembly 5 (BS4/6)2020-21Q4</v>
      </c>
      <c r="B226" s="5" t="s">
        <v>19</v>
      </c>
      <c r="C226" s="5" t="s">
        <v>17</v>
      </c>
      <c r="D226" s="9">
        <v>44228</v>
      </c>
      <c r="E226" s="9" t="s">
        <v>28</v>
      </c>
      <c r="F226" s="9" t="s">
        <v>29</v>
      </c>
      <c r="G226" s="7">
        <v>210</v>
      </c>
      <c r="H226" s="12">
        <f t="shared" si="13"/>
        <v>195.3</v>
      </c>
      <c r="I226" s="8">
        <v>375.1</v>
      </c>
      <c r="J226" s="13">
        <f t="shared" si="14"/>
        <v>73257.030000000013</v>
      </c>
      <c r="K226" s="12">
        <f t="shared" si="15"/>
        <v>14.699999999999989</v>
      </c>
      <c r="L226" s="12">
        <f>SUMIF($B$2:B226,B226,$K$2:K226)</f>
        <v>7885.099999999994</v>
      </c>
    </row>
    <row r="227" spans="1:12" ht="14.4" hidden="1">
      <c r="A227" t="str">
        <f t="shared" si="12"/>
        <v>Gear Assembly 6 (BS4/6)2020-21Q4</v>
      </c>
      <c r="B227" s="5" t="s">
        <v>20</v>
      </c>
      <c r="C227" s="5" t="s">
        <v>17</v>
      </c>
      <c r="D227" s="9">
        <v>44228</v>
      </c>
      <c r="E227" s="9" t="s">
        <v>28</v>
      </c>
      <c r="F227" s="9" t="s">
        <v>29</v>
      </c>
      <c r="G227" s="7">
        <v>100</v>
      </c>
      <c r="H227" s="12">
        <f t="shared" si="13"/>
        <v>93</v>
      </c>
      <c r="I227" s="8">
        <v>217.8</v>
      </c>
      <c r="J227" s="13">
        <f t="shared" si="14"/>
        <v>20255.400000000001</v>
      </c>
      <c r="K227" s="12">
        <f t="shared" si="15"/>
        <v>7</v>
      </c>
      <c r="L227" s="12">
        <f>SUMIF($B$2:B227,B227,$K$2:K227)</f>
        <v>9270.5</v>
      </c>
    </row>
    <row r="228" spans="1:12" ht="14.4" hidden="1">
      <c r="A228" t="str">
        <f t="shared" si="12"/>
        <v>Gear Assembly 7 (BS4/6)2020-21Q4</v>
      </c>
      <c r="B228" s="5" t="s">
        <v>21</v>
      </c>
      <c r="C228" s="5" t="s">
        <v>17</v>
      </c>
      <c r="D228" s="9">
        <v>44228</v>
      </c>
      <c r="E228" s="9" t="s">
        <v>28</v>
      </c>
      <c r="F228" s="9" t="s">
        <v>29</v>
      </c>
      <c r="G228" s="7">
        <v>210</v>
      </c>
      <c r="H228" s="12">
        <f t="shared" si="13"/>
        <v>195.3</v>
      </c>
      <c r="I228" s="8">
        <v>847.00000000000011</v>
      </c>
      <c r="J228" s="13">
        <f t="shared" si="14"/>
        <v>165419.10000000003</v>
      </c>
      <c r="K228" s="12">
        <f t="shared" si="15"/>
        <v>14.699999999999989</v>
      </c>
      <c r="L228" s="12">
        <f>SUMIF($B$2:B228,B228,$K$2:K228)</f>
        <v>7451.0999999999976</v>
      </c>
    </row>
    <row r="229" spans="1:12" ht="14.4" hidden="1">
      <c r="A229" t="str">
        <f t="shared" si="12"/>
        <v>Gear Assembly 8 (BS4/6)2020-21Q4</v>
      </c>
      <c r="B229" s="5" t="s">
        <v>22</v>
      </c>
      <c r="C229" s="5" t="s">
        <v>17</v>
      </c>
      <c r="D229" s="9">
        <v>44228</v>
      </c>
      <c r="E229" s="9" t="s">
        <v>28</v>
      </c>
      <c r="F229" s="9" t="s">
        <v>29</v>
      </c>
      <c r="G229" s="7">
        <v>620</v>
      </c>
      <c r="H229" s="12">
        <f t="shared" si="13"/>
        <v>576.6</v>
      </c>
      <c r="I229" s="8">
        <v>692.12000000000012</v>
      </c>
      <c r="J229" s="13">
        <f t="shared" si="14"/>
        <v>399076.39200000011</v>
      </c>
      <c r="K229" s="12">
        <f t="shared" si="15"/>
        <v>43.399999999999977</v>
      </c>
      <c r="L229" s="12">
        <f>SUMIF($B$2:B229,B229,$K$2:K229)</f>
        <v>8078.9999999999955</v>
      </c>
    </row>
    <row r="230" spans="1:12" ht="14.4" hidden="1">
      <c r="A230" t="str">
        <f t="shared" si="12"/>
        <v>Gear Assembly 9 (BS6)2020-21Q4</v>
      </c>
      <c r="B230" s="5" t="s">
        <v>23</v>
      </c>
      <c r="C230" s="5" t="s">
        <v>24</v>
      </c>
      <c r="D230" s="9">
        <v>44228</v>
      </c>
      <c r="E230" s="9" t="s">
        <v>28</v>
      </c>
      <c r="F230" s="9" t="s">
        <v>29</v>
      </c>
      <c r="G230" s="7">
        <v>4880</v>
      </c>
      <c r="H230" s="12">
        <f t="shared" si="13"/>
        <v>4538.4000000000005</v>
      </c>
      <c r="I230" s="8">
        <v>393.25000000000006</v>
      </c>
      <c r="J230" s="13">
        <f t="shared" si="14"/>
        <v>1784725.8000000005</v>
      </c>
      <c r="K230" s="12">
        <f t="shared" si="15"/>
        <v>341.59999999999945</v>
      </c>
      <c r="L230" s="12">
        <f>SUMIF($B$2:B230,B230,$K$2:K230)</f>
        <v>8673.1999999999971</v>
      </c>
    </row>
    <row r="231" spans="1:12" ht="14.4" hidden="1">
      <c r="A231" t="str">
        <f t="shared" si="12"/>
        <v>Gear Assmbly 10 (BS6)2020-21Q4</v>
      </c>
      <c r="B231" s="5" t="s">
        <v>25</v>
      </c>
      <c r="C231" s="5" t="s">
        <v>24</v>
      </c>
      <c r="D231" s="9">
        <v>44228</v>
      </c>
      <c r="E231" s="9" t="s">
        <v>28</v>
      </c>
      <c r="F231" s="9" t="s">
        <v>29</v>
      </c>
      <c r="G231" s="7">
        <v>1980</v>
      </c>
      <c r="H231" s="12">
        <f t="shared" si="13"/>
        <v>1841.4</v>
      </c>
      <c r="I231" s="8">
        <v>511.83000000000004</v>
      </c>
      <c r="J231" s="13">
        <f t="shared" si="14"/>
        <v>942483.7620000001</v>
      </c>
      <c r="K231" s="12">
        <f t="shared" si="15"/>
        <v>138.59999999999991</v>
      </c>
      <c r="L231" s="12">
        <f>SUMIF($B$2:B231,B231,$K$2:K231)</f>
        <v>10889.299999999996</v>
      </c>
    </row>
    <row r="232" spans="1:12" ht="14.4" hidden="1">
      <c r="A232" t="str">
        <f t="shared" si="12"/>
        <v>Gear Assembly 1 (BS4)2020-21Q4</v>
      </c>
      <c r="B232" s="5" t="s">
        <v>11</v>
      </c>
      <c r="C232" s="5" t="s">
        <v>12</v>
      </c>
      <c r="D232" s="9">
        <v>44256</v>
      </c>
      <c r="E232" s="9" t="s">
        <v>28</v>
      </c>
      <c r="F232" s="9" t="s">
        <v>29</v>
      </c>
      <c r="G232" s="7">
        <v>3900</v>
      </c>
      <c r="H232" s="12">
        <f t="shared" si="13"/>
        <v>3627</v>
      </c>
      <c r="I232" s="8">
        <v>484.00000000000006</v>
      </c>
      <c r="J232" s="13">
        <f t="shared" si="14"/>
        <v>1755468.0000000002</v>
      </c>
      <c r="K232" s="12">
        <f t="shared" si="15"/>
        <v>273</v>
      </c>
      <c r="L232" s="12">
        <f>SUMIF($B$2:B232,B232,$K$2:K232)</f>
        <v>9609.899999999996</v>
      </c>
    </row>
    <row r="233" spans="1:12" ht="14.4" hidden="1">
      <c r="A233" t="str">
        <f t="shared" si="12"/>
        <v>Gear Assembly 2 (BS4)2020-21Q4</v>
      </c>
      <c r="B233" s="5" t="s">
        <v>15</v>
      </c>
      <c r="C233" s="5" t="s">
        <v>12</v>
      </c>
      <c r="D233" s="9">
        <v>44256</v>
      </c>
      <c r="E233" s="9" t="s">
        <v>28</v>
      </c>
      <c r="F233" s="9" t="s">
        <v>29</v>
      </c>
      <c r="G233" s="7">
        <v>3880</v>
      </c>
      <c r="H233" s="12">
        <f t="shared" si="13"/>
        <v>3608.4</v>
      </c>
      <c r="I233" s="8">
        <v>423.50000000000006</v>
      </c>
      <c r="J233" s="13">
        <f t="shared" si="14"/>
        <v>1528157.4000000001</v>
      </c>
      <c r="K233" s="12">
        <f t="shared" si="15"/>
        <v>271.59999999999991</v>
      </c>
      <c r="L233" s="12">
        <f>SUMIF($B$2:B233,B233,$K$2:K233)</f>
        <v>8892.9999999999964</v>
      </c>
    </row>
    <row r="234" spans="1:12" ht="14.4" hidden="1">
      <c r="A234" t="str">
        <f t="shared" si="12"/>
        <v>Gear Assembly 3 (BS4/6)2020-21Q4</v>
      </c>
      <c r="B234" s="5" t="s">
        <v>16</v>
      </c>
      <c r="C234" s="5" t="s">
        <v>17</v>
      </c>
      <c r="D234" s="9">
        <v>44256</v>
      </c>
      <c r="E234" s="9" t="s">
        <v>28</v>
      </c>
      <c r="F234" s="9" t="s">
        <v>29</v>
      </c>
      <c r="G234" s="7">
        <v>8260</v>
      </c>
      <c r="H234" s="12">
        <f t="shared" si="13"/>
        <v>7681.8</v>
      </c>
      <c r="I234" s="8">
        <v>623.15000000000009</v>
      </c>
      <c r="J234" s="13">
        <f t="shared" si="14"/>
        <v>4786913.6700000009</v>
      </c>
      <c r="K234" s="12">
        <f t="shared" si="15"/>
        <v>578.19999999999982</v>
      </c>
      <c r="L234" s="12">
        <f>SUMIF($B$2:B234,B234,$K$2:K234)</f>
        <v>9719.4999999999964</v>
      </c>
    </row>
    <row r="235" spans="1:12" ht="14.4" hidden="1">
      <c r="A235" t="str">
        <f t="shared" si="12"/>
        <v>Gear Assembly 4 (BS4/6)2020-21Q4</v>
      </c>
      <c r="B235" s="5" t="s">
        <v>18</v>
      </c>
      <c r="C235" s="5" t="s">
        <v>17</v>
      </c>
      <c r="D235" s="9">
        <v>44256</v>
      </c>
      <c r="E235" s="9" t="s">
        <v>28</v>
      </c>
      <c r="F235" s="9" t="s">
        <v>29</v>
      </c>
      <c r="G235" s="7">
        <v>5010</v>
      </c>
      <c r="H235" s="12">
        <f t="shared" si="13"/>
        <v>4659.3</v>
      </c>
      <c r="I235" s="8">
        <v>519.09</v>
      </c>
      <c r="J235" s="13">
        <f t="shared" si="14"/>
        <v>2418596.037</v>
      </c>
      <c r="K235" s="12">
        <f t="shared" si="15"/>
        <v>350.69999999999982</v>
      </c>
      <c r="L235" s="12">
        <f>SUMIF($B$2:B235,B235,$K$2:K235)</f>
        <v>9564.2999999999993</v>
      </c>
    </row>
    <row r="236" spans="1:12" ht="14.4" hidden="1">
      <c r="A236" t="str">
        <f t="shared" si="12"/>
        <v>Gear Assembly 5 (BS4/6)2020-21Q4</v>
      </c>
      <c r="B236" s="5" t="s">
        <v>19</v>
      </c>
      <c r="C236" s="5" t="s">
        <v>17</v>
      </c>
      <c r="D236" s="9">
        <v>44256</v>
      </c>
      <c r="E236" s="9" t="s">
        <v>28</v>
      </c>
      <c r="F236" s="9" t="s">
        <v>29</v>
      </c>
      <c r="G236" s="7">
        <v>6790</v>
      </c>
      <c r="H236" s="12">
        <f t="shared" si="13"/>
        <v>6314.7000000000007</v>
      </c>
      <c r="I236" s="8">
        <v>375.1</v>
      </c>
      <c r="J236" s="13">
        <f t="shared" si="14"/>
        <v>2368643.9700000002</v>
      </c>
      <c r="K236" s="12">
        <f t="shared" si="15"/>
        <v>475.29999999999927</v>
      </c>
      <c r="L236" s="12">
        <f>SUMIF($B$2:B236,B236,$K$2:K236)</f>
        <v>8360.3999999999942</v>
      </c>
    </row>
    <row r="237" spans="1:12" ht="14.4" hidden="1">
      <c r="A237" t="str">
        <f t="shared" si="12"/>
        <v>Gear Assembly 6 (BS4/6)2020-21Q4</v>
      </c>
      <c r="B237" s="5" t="s">
        <v>20</v>
      </c>
      <c r="C237" s="5" t="s">
        <v>17</v>
      </c>
      <c r="D237" s="9">
        <v>44256</v>
      </c>
      <c r="E237" s="9" t="s">
        <v>28</v>
      </c>
      <c r="F237" s="9" t="s">
        <v>29</v>
      </c>
      <c r="G237" s="7">
        <v>1790</v>
      </c>
      <c r="H237" s="12">
        <f t="shared" si="13"/>
        <v>1664.7</v>
      </c>
      <c r="I237" s="8">
        <v>217.8</v>
      </c>
      <c r="J237" s="13">
        <f t="shared" si="14"/>
        <v>362571.66000000003</v>
      </c>
      <c r="K237" s="12">
        <f t="shared" si="15"/>
        <v>125.29999999999995</v>
      </c>
      <c r="L237" s="12">
        <f>SUMIF($B$2:B237,B237,$K$2:K237)</f>
        <v>9395.7999999999993</v>
      </c>
    </row>
    <row r="238" spans="1:12" ht="14.4" hidden="1">
      <c r="A238" t="str">
        <f t="shared" si="12"/>
        <v>Gear Assembly 7 (BS4/6)2020-21Q4</v>
      </c>
      <c r="B238" s="5" t="s">
        <v>21</v>
      </c>
      <c r="C238" s="5" t="s">
        <v>17</v>
      </c>
      <c r="D238" s="9">
        <v>44256</v>
      </c>
      <c r="E238" s="9" t="s">
        <v>28</v>
      </c>
      <c r="F238" s="9" t="s">
        <v>29</v>
      </c>
      <c r="G238" s="7">
        <v>1420</v>
      </c>
      <c r="H238" s="12">
        <f t="shared" si="13"/>
        <v>1320.6000000000001</v>
      </c>
      <c r="I238" s="8">
        <v>847.00000000000011</v>
      </c>
      <c r="J238" s="13">
        <f t="shared" si="14"/>
        <v>1118548.2000000002</v>
      </c>
      <c r="K238" s="12">
        <f t="shared" si="15"/>
        <v>99.399999999999864</v>
      </c>
      <c r="L238" s="12">
        <f>SUMIF($B$2:B238,B238,$K$2:K238)</f>
        <v>7550.4999999999973</v>
      </c>
    </row>
    <row r="239" spans="1:12" ht="14.4" hidden="1">
      <c r="A239" t="str">
        <f t="shared" si="12"/>
        <v>Gear Assembly 8 (BS4/6)2020-21Q4</v>
      </c>
      <c r="B239" s="5" t="s">
        <v>22</v>
      </c>
      <c r="C239" s="5" t="s">
        <v>17</v>
      </c>
      <c r="D239" s="9">
        <v>44256</v>
      </c>
      <c r="E239" s="9" t="s">
        <v>28</v>
      </c>
      <c r="F239" s="9" t="s">
        <v>29</v>
      </c>
      <c r="G239" s="7">
        <v>6980</v>
      </c>
      <c r="H239" s="12">
        <f t="shared" si="13"/>
        <v>6491.4000000000005</v>
      </c>
      <c r="I239" s="8">
        <v>692.12000000000012</v>
      </c>
      <c r="J239" s="13">
        <f t="shared" si="14"/>
        <v>4492827.7680000011</v>
      </c>
      <c r="K239" s="12">
        <f t="shared" si="15"/>
        <v>488.59999999999945</v>
      </c>
      <c r="L239" s="12">
        <f>SUMIF($B$2:B239,B239,$K$2:K239)</f>
        <v>8567.5999999999949</v>
      </c>
    </row>
    <row r="240" spans="1:12" ht="14.4" hidden="1">
      <c r="A240" t="str">
        <f t="shared" si="12"/>
        <v>Gear Assembly 9 (BS6)2020-21Q4</v>
      </c>
      <c r="B240" s="5" t="s">
        <v>23</v>
      </c>
      <c r="C240" s="5" t="s">
        <v>24</v>
      </c>
      <c r="D240" s="9">
        <v>44256</v>
      </c>
      <c r="E240" s="9" t="s">
        <v>28</v>
      </c>
      <c r="F240" s="9" t="s">
        <v>29</v>
      </c>
      <c r="G240" s="7">
        <v>6670</v>
      </c>
      <c r="H240" s="12">
        <f t="shared" si="13"/>
        <v>6203.1</v>
      </c>
      <c r="I240" s="8">
        <v>393.25000000000006</v>
      </c>
      <c r="J240" s="13">
        <f t="shared" si="14"/>
        <v>2439369.0750000007</v>
      </c>
      <c r="K240" s="12">
        <f t="shared" si="15"/>
        <v>466.89999999999964</v>
      </c>
      <c r="L240" s="12">
        <f>SUMIF($B$2:B240,B240,$K$2:K240)</f>
        <v>9140.0999999999967</v>
      </c>
    </row>
    <row r="241" spans="1:12" ht="14.4" hidden="1">
      <c r="A241" t="str">
        <f t="shared" si="12"/>
        <v>Gear Assmbly 10 (BS6)2020-21Q4</v>
      </c>
      <c r="B241" s="5" t="s">
        <v>25</v>
      </c>
      <c r="C241" s="5" t="s">
        <v>24</v>
      </c>
      <c r="D241" s="9">
        <v>44256</v>
      </c>
      <c r="E241" s="9" t="s">
        <v>28</v>
      </c>
      <c r="F241" s="9" t="s">
        <v>29</v>
      </c>
      <c r="G241" s="7">
        <v>8620</v>
      </c>
      <c r="H241" s="12">
        <f t="shared" si="13"/>
        <v>8016.6</v>
      </c>
      <c r="I241" s="8">
        <v>511.83000000000004</v>
      </c>
      <c r="J241" s="13">
        <f t="shared" si="14"/>
        <v>4103136.3780000005</v>
      </c>
      <c r="K241" s="12">
        <f t="shared" si="15"/>
        <v>603.39999999999964</v>
      </c>
      <c r="L241" s="12">
        <f>SUMIF($B$2:B241,B241,$K$2:K241)</f>
        <v>11492.699999999995</v>
      </c>
    </row>
    <row r="242" spans="1:12" ht="14.4" hidden="1">
      <c r="A242" t="str">
        <f t="shared" si="12"/>
        <v>Gear Assembly 1 (BS4)2021-22Q1</v>
      </c>
      <c r="B242" s="5" t="s">
        <v>11</v>
      </c>
      <c r="C242" s="5" t="s">
        <v>12</v>
      </c>
      <c r="D242" s="6">
        <v>44287</v>
      </c>
      <c r="E242" s="6" t="s">
        <v>13</v>
      </c>
      <c r="F242" s="6" t="s">
        <v>30</v>
      </c>
      <c r="G242" s="7">
        <v>990</v>
      </c>
      <c r="H242" s="12">
        <f t="shared" si="13"/>
        <v>841.5</v>
      </c>
      <c r="I242" s="8">
        <v>532.40000000000009</v>
      </c>
      <c r="J242" s="13">
        <f t="shared" si="14"/>
        <v>448014.60000000009</v>
      </c>
      <c r="K242" s="12">
        <f t="shared" si="15"/>
        <v>148.5</v>
      </c>
      <c r="L242" s="12">
        <f>SUMIF($B$2:B242,B242,$K$2:K242)</f>
        <v>9758.399999999996</v>
      </c>
    </row>
    <row r="243" spans="1:12" ht="14.4" hidden="1">
      <c r="A243" t="str">
        <f t="shared" si="12"/>
        <v>Gear Assembly 2 (BS4)2021-22Q1</v>
      </c>
      <c r="B243" s="5" t="s">
        <v>15</v>
      </c>
      <c r="C243" s="5" t="s">
        <v>12</v>
      </c>
      <c r="D243" s="6">
        <v>44287</v>
      </c>
      <c r="E243" s="6" t="s">
        <v>13</v>
      </c>
      <c r="F243" s="6" t="s">
        <v>30</v>
      </c>
      <c r="G243" s="7">
        <v>3990</v>
      </c>
      <c r="H243" s="12">
        <f t="shared" si="13"/>
        <v>3391.5</v>
      </c>
      <c r="I243" s="8">
        <v>465.85</v>
      </c>
      <c r="J243" s="13">
        <f t="shared" si="14"/>
        <v>1579930.2750000001</v>
      </c>
      <c r="K243" s="12">
        <f t="shared" si="15"/>
        <v>598.5</v>
      </c>
      <c r="L243" s="12">
        <f>SUMIF($B$2:B243,B243,$K$2:K243)</f>
        <v>9491.4999999999964</v>
      </c>
    </row>
    <row r="244" spans="1:12" ht="14.4" hidden="1">
      <c r="A244" t="str">
        <f t="shared" si="12"/>
        <v>Gear Assembly 3 (BS4/6)2021-22Q1</v>
      </c>
      <c r="B244" s="5" t="s">
        <v>16</v>
      </c>
      <c r="C244" s="5" t="s">
        <v>17</v>
      </c>
      <c r="D244" s="6">
        <v>44287</v>
      </c>
      <c r="E244" s="6" t="s">
        <v>13</v>
      </c>
      <c r="F244" s="6" t="s">
        <v>30</v>
      </c>
      <c r="G244" s="7">
        <v>7650</v>
      </c>
      <c r="H244" s="12">
        <f t="shared" si="13"/>
        <v>6502.5</v>
      </c>
      <c r="I244" s="8">
        <v>685.46500000000003</v>
      </c>
      <c r="J244" s="13">
        <f t="shared" si="14"/>
        <v>4457236.1625000006</v>
      </c>
      <c r="K244" s="12">
        <f t="shared" si="15"/>
        <v>1147.5</v>
      </c>
      <c r="L244" s="12">
        <f>SUMIF($B$2:B244,B244,$K$2:K244)</f>
        <v>10866.999999999996</v>
      </c>
    </row>
    <row r="245" spans="1:12" ht="14.4" hidden="1">
      <c r="A245" t="str">
        <f t="shared" si="12"/>
        <v>Gear Assembly 4 (BS4/6)2021-22Q1</v>
      </c>
      <c r="B245" s="5" t="s">
        <v>18</v>
      </c>
      <c r="C245" s="5" t="s">
        <v>17</v>
      </c>
      <c r="D245" s="6">
        <v>44287</v>
      </c>
      <c r="E245" s="6" t="s">
        <v>13</v>
      </c>
      <c r="F245" s="6" t="s">
        <v>30</v>
      </c>
      <c r="G245" s="7">
        <v>8420</v>
      </c>
      <c r="H245" s="12">
        <f t="shared" si="13"/>
        <v>7157</v>
      </c>
      <c r="I245" s="8">
        <v>570.99899999999991</v>
      </c>
      <c r="J245" s="13">
        <f t="shared" si="14"/>
        <v>4086639.8429999994</v>
      </c>
      <c r="K245" s="12">
        <f t="shared" si="15"/>
        <v>1263</v>
      </c>
      <c r="L245" s="12">
        <f>SUMIF($B$2:B245,B245,$K$2:K245)</f>
        <v>10827.3</v>
      </c>
    </row>
    <row r="246" spans="1:12" ht="14.4" hidden="1">
      <c r="A246" t="str">
        <f t="shared" si="12"/>
        <v>Gear Assembly 5 (BS4/6)2021-22Q1</v>
      </c>
      <c r="B246" s="5" t="s">
        <v>19</v>
      </c>
      <c r="C246" s="5" t="s">
        <v>17</v>
      </c>
      <c r="D246" s="6">
        <v>44287</v>
      </c>
      <c r="E246" s="6" t="s">
        <v>13</v>
      </c>
      <c r="F246" s="6" t="s">
        <v>30</v>
      </c>
      <c r="G246" s="7">
        <v>320</v>
      </c>
      <c r="H246" s="12">
        <f t="shared" si="13"/>
        <v>272</v>
      </c>
      <c r="I246" s="8">
        <v>412.61000000000007</v>
      </c>
      <c r="J246" s="13">
        <f t="shared" si="14"/>
        <v>112229.92000000001</v>
      </c>
      <c r="K246" s="12">
        <f t="shared" si="15"/>
        <v>48</v>
      </c>
      <c r="L246" s="12">
        <f>SUMIF($B$2:B246,B246,$K$2:K246)</f>
        <v>8408.3999999999942</v>
      </c>
    </row>
    <row r="247" spans="1:12" ht="14.4" hidden="1">
      <c r="A247" t="str">
        <f t="shared" si="12"/>
        <v>Gear Assembly 6 (BS4/6)2021-22Q1</v>
      </c>
      <c r="B247" s="5" t="s">
        <v>20</v>
      </c>
      <c r="C247" s="5" t="s">
        <v>17</v>
      </c>
      <c r="D247" s="6">
        <v>44287</v>
      </c>
      <c r="E247" s="6" t="s">
        <v>13</v>
      </c>
      <c r="F247" s="6" t="s">
        <v>30</v>
      </c>
      <c r="G247" s="7">
        <v>1260</v>
      </c>
      <c r="H247" s="12">
        <f t="shared" si="13"/>
        <v>1071</v>
      </c>
      <c r="I247" s="8">
        <v>239.58000000000004</v>
      </c>
      <c r="J247" s="13">
        <f t="shared" si="14"/>
        <v>256590.18000000005</v>
      </c>
      <c r="K247" s="12">
        <f t="shared" si="15"/>
        <v>189</v>
      </c>
      <c r="L247" s="12">
        <f>SUMIF($B$2:B247,B247,$K$2:K247)</f>
        <v>9584.7999999999993</v>
      </c>
    </row>
    <row r="248" spans="1:12" ht="14.4" hidden="1">
      <c r="A248" t="str">
        <f t="shared" si="12"/>
        <v>Gear Assembly 7 (BS4/6)2021-22Q1</v>
      </c>
      <c r="B248" s="5" t="s">
        <v>21</v>
      </c>
      <c r="C248" s="5" t="s">
        <v>17</v>
      </c>
      <c r="D248" s="6">
        <v>44287</v>
      </c>
      <c r="E248" s="6" t="s">
        <v>13</v>
      </c>
      <c r="F248" s="6" t="s">
        <v>30</v>
      </c>
      <c r="G248" s="7">
        <v>1430</v>
      </c>
      <c r="H248" s="12">
        <f t="shared" si="13"/>
        <v>1215.5</v>
      </c>
      <c r="I248" s="8">
        <v>931.7</v>
      </c>
      <c r="J248" s="13">
        <f t="shared" si="14"/>
        <v>1132481.3500000001</v>
      </c>
      <c r="K248" s="12">
        <f t="shared" si="15"/>
        <v>214.5</v>
      </c>
      <c r="L248" s="12">
        <f>SUMIF($B$2:B248,B248,$K$2:K248)</f>
        <v>7764.9999999999973</v>
      </c>
    </row>
    <row r="249" spans="1:12" ht="14.4" hidden="1">
      <c r="A249" t="str">
        <f t="shared" si="12"/>
        <v>Gear Assembly 8 (BS4/6)2021-22Q1</v>
      </c>
      <c r="B249" s="5" t="s">
        <v>22</v>
      </c>
      <c r="C249" s="5" t="s">
        <v>17</v>
      </c>
      <c r="D249" s="6">
        <v>44287</v>
      </c>
      <c r="E249" s="6" t="s">
        <v>13</v>
      </c>
      <c r="F249" s="6" t="s">
        <v>30</v>
      </c>
      <c r="G249" s="7">
        <v>2990</v>
      </c>
      <c r="H249" s="12">
        <f t="shared" si="13"/>
        <v>2541.5</v>
      </c>
      <c r="I249" s="8">
        <v>761.33200000000011</v>
      </c>
      <c r="J249" s="13">
        <f t="shared" si="14"/>
        <v>1934925.2780000002</v>
      </c>
      <c r="K249" s="12">
        <f t="shared" si="15"/>
        <v>448.5</v>
      </c>
      <c r="L249" s="12">
        <f>SUMIF($B$2:B249,B249,$K$2:K249)</f>
        <v>9016.0999999999949</v>
      </c>
    </row>
    <row r="250" spans="1:12" ht="14.4" hidden="1">
      <c r="A250" t="str">
        <f t="shared" si="12"/>
        <v>Gear Assembly 9 (BS6)2021-22Q1</v>
      </c>
      <c r="B250" s="5" t="s">
        <v>23</v>
      </c>
      <c r="C250" s="5" t="s">
        <v>24</v>
      </c>
      <c r="D250" s="6">
        <v>44287</v>
      </c>
      <c r="E250" s="6" t="s">
        <v>13</v>
      </c>
      <c r="F250" s="6" t="s">
        <v>30</v>
      </c>
      <c r="G250" s="7">
        <v>6960</v>
      </c>
      <c r="H250" s="12">
        <f t="shared" si="13"/>
        <v>5916</v>
      </c>
      <c r="I250" s="8">
        <v>432.57500000000005</v>
      </c>
      <c r="J250" s="13">
        <f t="shared" si="14"/>
        <v>2559113.7000000002</v>
      </c>
      <c r="K250" s="12">
        <f t="shared" si="15"/>
        <v>1044</v>
      </c>
      <c r="L250" s="12">
        <f>SUMIF($B$2:B250,B250,$K$2:K250)</f>
        <v>10184.099999999997</v>
      </c>
    </row>
    <row r="251" spans="1:12" ht="14.4" hidden="1">
      <c r="A251" t="str">
        <f t="shared" si="12"/>
        <v>Gear Assmbly 10 (BS6)2021-22Q1</v>
      </c>
      <c r="B251" s="5" t="s">
        <v>25</v>
      </c>
      <c r="C251" s="5" t="s">
        <v>24</v>
      </c>
      <c r="D251" s="6">
        <v>44287</v>
      </c>
      <c r="E251" s="6" t="s">
        <v>13</v>
      </c>
      <c r="F251" s="6" t="s">
        <v>30</v>
      </c>
      <c r="G251" s="7">
        <v>6040</v>
      </c>
      <c r="H251" s="12">
        <f t="shared" si="13"/>
        <v>5134</v>
      </c>
      <c r="I251" s="8">
        <v>563.01300000000015</v>
      </c>
      <c r="J251" s="13">
        <f t="shared" si="14"/>
        <v>2890508.7420000006</v>
      </c>
      <c r="K251" s="12">
        <f t="shared" si="15"/>
        <v>906</v>
      </c>
      <c r="L251" s="12">
        <f>SUMIF($B$2:B251,B251,$K$2:K251)</f>
        <v>12398.699999999995</v>
      </c>
    </row>
    <row r="252" spans="1:12" ht="14.4" hidden="1">
      <c r="A252" t="str">
        <f t="shared" si="12"/>
        <v>Gear Assembly 1 (BS4)2021-22Q1</v>
      </c>
      <c r="B252" s="5" t="s">
        <v>11</v>
      </c>
      <c r="C252" s="5" t="s">
        <v>12</v>
      </c>
      <c r="D252" s="9">
        <v>44317</v>
      </c>
      <c r="E252" s="6" t="s">
        <v>13</v>
      </c>
      <c r="F252" s="6" t="s">
        <v>30</v>
      </c>
      <c r="G252" s="7">
        <v>3770</v>
      </c>
      <c r="H252" s="12">
        <f t="shared" si="13"/>
        <v>3204.5</v>
      </c>
      <c r="I252" s="8">
        <v>532.40000000000009</v>
      </c>
      <c r="J252" s="13">
        <f t="shared" si="14"/>
        <v>1706075.8000000003</v>
      </c>
      <c r="K252" s="12">
        <f t="shared" si="15"/>
        <v>565.5</v>
      </c>
      <c r="L252" s="12">
        <f>SUMIF($B$2:B252,B252,$K$2:K252)</f>
        <v>10323.899999999996</v>
      </c>
    </row>
    <row r="253" spans="1:12" ht="14.4" hidden="1">
      <c r="A253" t="str">
        <f t="shared" si="12"/>
        <v>Gear Assembly 2 (BS4)2021-22Q1</v>
      </c>
      <c r="B253" s="5" t="s">
        <v>15</v>
      </c>
      <c r="C253" s="5" t="s">
        <v>12</v>
      </c>
      <c r="D253" s="9">
        <v>44317</v>
      </c>
      <c r="E253" s="6" t="s">
        <v>13</v>
      </c>
      <c r="F253" s="6" t="s">
        <v>30</v>
      </c>
      <c r="G253" s="7">
        <v>2580</v>
      </c>
      <c r="H253" s="12">
        <f t="shared" si="13"/>
        <v>2193</v>
      </c>
      <c r="I253" s="8">
        <v>465.85</v>
      </c>
      <c r="J253" s="13">
        <f t="shared" si="14"/>
        <v>1021609.05</v>
      </c>
      <c r="K253" s="12">
        <f t="shared" si="15"/>
        <v>387</v>
      </c>
      <c r="L253" s="12">
        <f>SUMIF($B$2:B253,B253,$K$2:K253)</f>
        <v>9878.4999999999964</v>
      </c>
    </row>
    <row r="254" spans="1:12" ht="14.4" hidden="1">
      <c r="A254" t="str">
        <f t="shared" si="12"/>
        <v>Gear Assembly 3 (BS4/6)2021-22Q1</v>
      </c>
      <c r="B254" s="5" t="s">
        <v>16</v>
      </c>
      <c r="C254" s="5" t="s">
        <v>17</v>
      </c>
      <c r="D254" s="9">
        <v>44317</v>
      </c>
      <c r="E254" s="6" t="s">
        <v>13</v>
      </c>
      <c r="F254" s="6" t="s">
        <v>30</v>
      </c>
      <c r="G254" s="7">
        <v>2270</v>
      </c>
      <c r="H254" s="12">
        <f t="shared" si="13"/>
        <v>1929.5</v>
      </c>
      <c r="I254" s="8">
        <v>685.46500000000003</v>
      </c>
      <c r="J254" s="13">
        <f t="shared" si="14"/>
        <v>1322604.7175</v>
      </c>
      <c r="K254" s="12">
        <f t="shared" si="15"/>
        <v>340.5</v>
      </c>
      <c r="L254" s="12">
        <f>SUMIF($B$2:B254,B254,$K$2:K254)</f>
        <v>11207.499999999996</v>
      </c>
    </row>
    <row r="255" spans="1:12" ht="14.4" hidden="1">
      <c r="A255" t="str">
        <f t="shared" si="12"/>
        <v>Gear Assembly 4 (BS4/6)2021-22Q1</v>
      </c>
      <c r="B255" s="5" t="s">
        <v>18</v>
      </c>
      <c r="C255" s="5" t="s">
        <v>17</v>
      </c>
      <c r="D255" s="9">
        <v>44317</v>
      </c>
      <c r="E255" s="6" t="s">
        <v>13</v>
      </c>
      <c r="F255" s="6" t="s">
        <v>30</v>
      </c>
      <c r="G255" s="7">
        <v>3350</v>
      </c>
      <c r="H255" s="12">
        <f t="shared" si="13"/>
        <v>2847.5</v>
      </c>
      <c r="I255" s="8">
        <v>570.99899999999991</v>
      </c>
      <c r="J255" s="13">
        <f t="shared" si="14"/>
        <v>1625919.6524999999</v>
      </c>
      <c r="K255" s="12">
        <f t="shared" si="15"/>
        <v>502.5</v>
      </c>
      <c r="L255" s="12">
        <f>SUMIF($B$2:B255,B255,$K$2:K255)</f>
        <v>11329.8</v>
      </c>
    </row>
    <row r="256" spans="1:12" ht="14.4" hidden="1">
      <c r="A256" t="str">
        <f t="shared" si="12"/>
        <v>Gear Assembly 5 (BS4/6)2021-22Q1</v>
      </c>
      <c r="B256" s="5" t="s">
        <v>19</v>
      </c>
      <c r="C256" s="5" t="s">
        <v>17</v>
      </c>
      <c r="D256" s="9">
        <v>44317</v>
      </c>
      <c r="E256" s="6" t="s">
        <v>13</v>
      </c>
      <c r="F256" s="6" t="s">
        <v>30</v>
      </c>
      <c r="G256" s="7">
        <v>4080</v>
      </c>
      <c r="H256" s="12">
        <f t="shared" si="13"/>
        <v>3468</v>
      </c>
      <c r="I256" s="8">
        <v>412.61000000000007</v>
      </c>
      <c r="J256" s="13">
        <f t="shared" si="14"/>
        <v>1430931.4800000002</v>
      </c>
      <c r="K256" s="12">
        <f t="shared" si="15"/>
        <v>612</v>
      </c>
      <c r="L256" s="12">
        <f>SUMIF($B$2:B256,B256,$K$2:K256)</f>
        <v>9020.3999999999942</v>
      </c>
    </row>
    <row r="257" spans="1:12" ht="14.4" hidden="1">
      <c r="A257" t="str">
        <f t="shared" si="12"/>
        <v>Gear Assembly 6 (BS4/6)2021-22Q1</v>
      </c>
      <c r="B257" s="5" t="s">
        <v>20</v>
      </c>
      <c r="C257" s="5" t="s">
        <v>17</v>
      </c>
      <c r="D257" s="9">
        <v>44317</v>
      </c>
      <c r="E257" s="6" t="s">
        <v>13</v>
      </c>
      <c r="F257" s="6" t="s">
        <v>30</v>
      </c>
      <c r="G257" s="7">
        <v>3940</v>
      </c>
      <c r="H257" s="12">
        <f t="shared" si="13"/>
        <v>3349</v>
      </c>
      <c r="I257" s="8">
        <v>239.58000000000004</v>
      </c>
      <c r="J257" s="13">
        <f t="shared" si="14"/>
        <v>802353.42000000016</v>
      </c>
      <c r="K257" s="12">
        <f t="shared" si="15"/>
        <v>591</v>
      </c>
      <c r="L257" s="12">
        <f>SUMIF($B$2:B257,B257,$K$2:K257)</f>
        <v>10175.799999999999</v>
      </c>
    </row>
    <row r="258" spans="1:12" ht="14.4" hidden="1">
      <c r="A258" t="str">
        <f t="shared" si="12"/>
        <v>Gear Assembly 7 (BS4/6)2021-22Q1</v>
      </c>
      <c r="B258" s="5" t="s">
        <v>21</v>
      </c>
      <c r="C258" s="5" t="s">
        <v>17</v>
      </c>
      <c r="D258" s="9">
        <v>44317</v>
      </c>
      <c r="E258" s="6" t="s">
        <v>13</v>
      </c>
      <c r="F258" s="6" t="s">
        <v>30</v>
      </c>
      <c r="G258" s="7">
        <v>6000</v>
      </c>
      <c r="H258" s="12">
        <f t="shared" si="13"/>
        <v>5100</v>
      </c>
      <c r="I258" s="8">
        <v>931.7</v>
      </c>
      <c r="J258" s="13">
        <f t="shared" si="14"/>
        <v>4751670</v>
      </c>
      <c r="K258" s="12">
        <f t="shared" si="15"/>
        <v>900</v>
      </c>
      <c r="L258" s="12">
        <f>SUMIF($B$2:B258,B258,$K$2:K258)</f>
        <v>8664.9999999999964</v>
      </c>
    </row>
    <row r="259" spans="1:12" ht="14.4" hidden="1">
      <c r="A259" t="str">
        <f t="shared" ref="A259:A291" si="16">B259&amp;F259&amp;E259</f>
        <v>Gear Assembly 8 (BS4/6)2021-22Q1</v>
      </c>
      <c r="B259" s="5" t="s">
        <v>22</v>
      </c>
      <c r="C259" s="5" t="s">
        <v>17</v>
      </c>
      <c r="D259" s="9">
        <v>44317</v>
      </c>
      <c r="E259" s="6" t="s">
        <v>13</v>
      </c>
      <c r="F259" s="6" t="s">
        <v>30</v>
      </c>
      <c r="G259" s="7">
        <v>1120</v>
      </c>
      <c r="H259" s="12">
        <f t="shared" ref="H259:H291" si="17">IF(E259="Q1",0.85,0.93)*G259</f>
        <v>952</v>
      </c>
      <c r="I259" s="8">
        <v>761.33200000000011</v>
      </c>
      <c r="J259" s="13">
        <f t="shared" ref="J259:J291" si="18">H259*I259</f>
        <v>724788.06400000013</v>
      </c>
      <c r="K259" s="12">
        <f t="shared" ref="K259:K291" si="19">G259-H259</f>
        <v>168</v>
      </c>
      <c r="L259" s="12">
        <f>SUMIF($B$2:B259,B259,$K$2:K259)</f>
        <v>9184.0999999999949</v>
      </c>
    </row>
    <row r="260" spans="1:12" ht="14.4" hidden="1">
      <c r="A260" t="str">
        <f t="shared" si="16"/>
        <v>Gear Assembly 9 (BS6)2021-22Q1</v>
      </c>
      <c r="B260" s="5" t="s">
        <v>23</v>
      </c>
      <c r="C260" s="5" t="s">
        <v>24</v>
      </c>
      <c r="D260" s="9">
        <v>44317</v>
      </c>
      <c r="E260" s="6" t="s">
        <v>13</v>
      </c>
      <c r="F260" s="6" t="s">
        <v>30</v>
      </c>
      <c r="G260" s="7">
        <v>5210</v>
      </c>
      <c r="H260" s="12">
        <f t="shared" si="17"/>
        <v>4428.5</v>
      </c>
      <c r="I260" s="8">
        <v>432.57500000000005</v>
      </c>
      <c r="J260" s="13">
        <f t="shared" si="18"/>
        <v>1915658.3875000002</v>
      </c>
      <c r="K260" s="12">
        <f t="shared" si="19"/>
        <v>781.5</v>
      </c>
      <c r="L260" s="12">
        <f>SUMIF($B$2:B260,B260,$K$2:K260)</f>
        <v>10965.599999999997</v>
      </c>
    </row>
    <row r="261" spans="1:12" ht="14.4" hidden="1">
      <c r="A261" t="str">
        <f t="shared" si="16"/>
        <v>Gear Assmbly 10 (BS6)2021-22Q1</v>
      </c>
      <c r="B261" s="5" t="s">
        <v>25</v>
      </c>
      <c r="C261" s="5" t="s">
        <v>24</v>
      </c>
      <c r="D261" s="9">
        <v>44317</v>
      </c>
      <c r="E261" s="6" t="s">
        <v>13</v>
      </c>
      <c r="F261" s="6" t="s">
        <v>30</v>
      </c>
      <c r="G261" s="7">
        <v>9870</v>
      </c>
      <c r="H261" s="12">
        <f t="shared" si="17"/>
        <v>8389.5</v>
      </c>
      <c r="I261" s="8">
        <v>563.01300000000015</v>
      </c>
      <c r="J261" s="13">
        <f t="shared" si="18"/>
        <v>4723397.5635000011</v>
      </c>
      <c r="K261" s="12">
        <f t="shared" si="19"/>
        <v>1480.5</v>
      </c>
      <c r="L261" s="12">
        <f>SUMIF($B$2:B261,B261,$K$2:K261)</f>
        <v>13879.199999999995</v>
      </c>
    </row>
    <row r="262" spans="1:12" ht="14.4" hidden="1">
      <c r="A262" t="str">
        <f t="shared" si="16"/>
        <v>Gear Assembly 1 (BS4)2021-22Q1</v>
      </c>
      <c r="B262" s="5" t="s">
        <v>11</v>
      </c>
      <c r="C262" s="5" t="s">
        <v>12</v>
      </c>
      <c r="D262" s="9">
        <v>44348</v>
      </c>
      <c r="E262" s="6" t="s">
        <v>13</v>
      </c>
      <c r="F262" s="6" t="s">
        <v>30</v>
      </c>
      <c r="G262" s="7">
        <v>8610</v>
      </c>
      <c r="H262" s="12">
        <f t="shared" si="17"/>
        <v>7318.5</v>
      </c>
      <c r="I262" s="8">
        <v>532.40000000000009</v>
      </c>
      <c r="J262" s="13">
        <f t="shared" si="18"/>
        <v>3896369.4000000008</v>
      </c>
      <c r="K262" s="12">
        <f t="shared" si="19"/>
        <v>1291.5</v>
      </c>
      <c r="L262" s="12">
        <f>SUMIF($B$2:B262,B262,$K$2:K262)</f>
        <v>11615.399999999996</v>
      </c>
    </row>
    <row r="263" spans="1:12" ht="14.4" hidden="1">
      <c r="A263" t="str">
        <f t="shared" si="16"/>
        <v>Gear Assembly 2 (BS4)2021-22Q1</v>
      </c>
      <c r="B263" s="5" t="s">
        <v>15</v>
      </c>
      <c r="C263" s="5" t="s">
        <v>12</v>
      </c>
      <c r="D263" s="9">
        <v>44348</v>
      </c>
      <c r="E263" s="6" t="s">
        <v>13</v>
      </c>
      <c r="F263" s="6" t="s">
        <v>30</v>
      </c>
      <c r="G263" s="7">
        <v>6930</v>
      </c>
      <c r="H263" s="12">
        <f t="shared" si="17"/>
        <v>5890.5</v>
      </c>
      <c r="I263" s="8">
        <v>465.85</v>
      </c>
      <c r="J263" s="13">
        <f t="shared" si="18"/>
        <v>2744089.4250000003</v>
      </c>
      <c r="K263" s="12">
        <f t="shared" si="19"/>
        <v>1039.5</v>
      </c>
      <c r="L263" s="12">
        <f>SUMIF($B$2:B263,B263,$K$2:K263)</f>
        <v>10917.999999999996</v>
      </c>
    </row>
    <row r="264" spans="1:12" ht="14.4" hidden="1">
      <c r="A264" t="str">
        <f t="shared" si="16"/>
        <v>Gear Assembly 3 (BS4/6)2021-22Q1</v>
      </c>
      <c r="B264" s="5" t="s">
        <v>16</v>
      </c>
      <c r="C264" s="5" t="s">
        <v>17</v>
      </c>
      <c r="D264" s="9">
        <v>44348</v>
      </c>
      <c r="E264" s="6" t="s">
        <v>13</v>
      </c>
      <c r="F264" s="6" t="s">
        <v>30</v>
      </c>
      <c r="G264" s="7">
        <v>7620</v>
      </c>
      <c r="H264" s="12">
        <f t="shared" si="17"/>
        <v>6477</v>
      </c>
      <c r="I264" s="8">
        <v>685.46500000000003</v>
      </c>
      <c r="J264" s="13">
        <f t="shared" si="18"/>
        <v>4439756.8050000006</v>
      </c>
      <c r="K264" s="12">
        <f t="shared" si="19"/>
        <v>1143</v>
      </c>
      <c r="L264" s="12">
        <f>SUMIF($B$2:B264,B264,$K$2:K264)</f>
        <v>12350.499999999996</v>
      </c>
    </row>
    <row r="265" spans="1:12" ht="14.4" hidden="1">
      <c r="A265" t="str">
        <f t="shared" si="16"/>
        <v>Gear Assembly 4 (BS4/6)2021-22Q1</v>
      </c>
      <c r="B265" s="5" t="s">
        <v>18</v>
      </c>
      <c r="C265" s="5" t="s">
        <v>17</v>
      </c>
      <c r="D265" s="9">
        <v>44348</v>
      </c>
      <c r="E265" s="6" t="s">
        <v>13</v>
      </c>
      <c r="F265" s="6" t="s">
        <v>30</v>
      </c>
      <c r="G265" s="7">
        <v>4040</v>
      </c>
      <c r="H265" s="12">
        <f t="shared" si="17"/>
        <v>3434</v>
      </c>
      <c r="I265" s="8">
        <v>570.99899999999991</v>
      </c>
      <c r="J265" s="13">
        <f t="shared" si="18"/>
        <v>1960810.5659999996</v>
      </c>
      <c r="K265" s="12">
        <f t="shared" si="19"/>
        <v>606</v>
      </c>
      <c r="L265" s="12">
        <f>SUMIF($B$2:B265,B265,$K$2:K265)</f>
        <v>11935.8</v>
      </c>
    </row>
    <row r="266" spans="1:12" ht="14.4" hidden="1">
      <c r="A266" t="str">
        <f t="shared" si="16"/>
        <v>Gear Assembly 5 (BS4/6)2021-22Q1</v>
      </c>
      <c r="B266" s="5" t="s">
        <v>19</v>
      </c>
      <c r="C266" s="5" t="s">
        <v>17</v>
      </c>
      <c r="D266" s="9">
        <v>44348</v>
      </c>
      <c r="E266" s="6" t="s">
        <v>13</v>
      </c>
      <c r="F266" s="6" t="s">
        <v>30</v>
      </c>
      <c r="G266" s="7">
        <v>6850</v>
      </c>
      <c r="H266" s="12">
        <f t="shared" si="17"/>
        <v>5822.5</v>
      </c>
      <c r="I266" s="8">
        <v>412.61000000000007</v>
      </c>
      <c r="J266" s="13">
        <f t="shared" si="18"/>
        <v>2402421.7250000006</v>
      </c>
      <c r="K266" s="12">
        <f t="shared" si="19"/>
        <v>1027.5</v>
      </c>
      <c r="L266" s="12">
        <f>SUMIF($B$2:B266,B266,$K$2:K266)</f>
        <v>10047.899999999994</v>
      </c>
    </row>
    <row r="267" spans="1:12" ht="14.4" hidden="1">
      <c r="A267" t="str">
        <f t="shared" si="16"/>
        <v>Gear Assembly 6 (BS4/6)2021-22Q1</v>
      </c>
      <c r="B267" s="5" t="s">
        <v>20</v>
      </c>
      <c r="C267" s="5" t="s">
        <v>17</v>
      </c>
      <c r="D267" s="9">
        <v>44348</v>
      </c>
      <c r="E267" s="6" t="s">
        <v>13</v>
      </c>
      <c r="F267" s="6" t="s">
        <v>30</v>
      </c>
      <c r="G267" s="7">
        <v>570</v>
      </c>
      <c r="H267" s="12">
        <f t="shared" si="17"/>
        <v>484.5</v>
      </c>
      <c r="I267" s="8">
        <v>239.58000000000004</v>
      </c>
      <c r="J267" s="13">
        <f t="shared" si="18"/>
        <v>116076.51000000002</v>
      </c>
      <c r="K267" s="12">
        <f t="shared" si="19"/>
        <v>85.5</v>
      </c>
      <c r="L267" s="12">
        <f>SUMIF($B$2:B267,B267,$K$2:K267)</f>
        <v>10261.299999999999</v>
      </c>
    </row>
    <row r="268" spans="1:12" ht="14.4" hidden="1">
      <c r="A268" t="str">
        <f t="shared" si="16"/>
        <v>Gear Assembly 7 (BS4/6)2021-22Q1</v>
      </c>
      <c r="B268" s="5" t="s">
        <v>21</v>
      </c>
      <c r="C268" s="5" t="s">
        <v>17</v>
      </c>
      <c r="D268" s="9">
        <v>44348</v>
      </c>
      <c r="E268" s="6" t="s">
        <v>13</v>
      </c>
      <c r="F268" s="6" t="s">
        <v>30</v>
      </c>
      <c r="G268" s="7">
        <v>1340</v>
      </c>
      <c r="H268" s="12">
        <f t="shared" si="17"/>
        <v>1139</v>
      </c>
      <c r="I268" s="8">
        <v>931.7</v>
      </c>
      <c r="J268" s="13">
        <f t="shared" si="18"/>
        <v>1061206.3</v>
      </c>
      <c r="K268" s="12">
        <f t="shared" si="19"/>
        <v>201</v>
      </c>
      <c r="L268" s="12">
        <f>SUMIF($B$2:B268,B268,$K$2:K268)</f>
        <v>8865.9999999999964</v>
      </c>
    </row>
    <row r="269" spans="1:12" ht="14.4" hidden="1">
      <c r="A269" t="str">
        <f t="shared" si="16"/>
        <v>Gear Assembly 8 (BS4/6)2021-22Q1</v>
      </c>
      <c r="B269" s="5" t="s">
        <v>22</v>
      </c>
      <c r="C269" s="5" t="s">
        <v>17</v>
      </c>
      <c r="D269" s="9">
        <v>44348</v>
      </c>
      <c r="E269" s="6" t="s">
        <v>13</v>
      </c>
      <c r="F269" s="6" t="s">
        <v>30</v>
      </c>
      <c r="G269" s="7">
        <v>6860</v>
      </c>
      <c r="H269" s="12">
        <f t="shared" si="17"/>
        <v>5831</v>
      </c>
      <c r="I269" s="8">
        <v>761.33200000000011</v>
      </c>
      <c r="J269" s="13">
        <f t="shared" si="18"/>
        <v>4439326.8920000009</v>
      </c>
      <c r="K269" s="12">
        <f t="shared" si="19"/>
        <v>1029</v>
      </c>
      <c r="L269" s="12">
        <f>SUMIF($B$2:B269,B269,$K$2:K269)</f>
        <v>10213.099999999995</v>
      </c>
    </row>
    <row r="270" spans="1:12" ht="14.4" hidden="1">
      <c r="A270" t="str">
        <f t="shared" si="16"/>
        <v>Gear Assembly 9 (BS6)2021-22Q1</v>
      </c>
      <c r="B270" s="5" t="s">
        <v>23</v>
      </c>
      <c r="C270" s="5" t="s">
        <v>24</v>
      </c>
      <c r="D270" s="9">
        <v>44348</v>
      </c>
      <c r="E270" s="6" t="s">
        <v>13</v>
      </c>
      <c r="F270" s="6" t="s">
        <v>30</v>
      </c>
      <c r="G270" s="7">
        <v>2500</v>
      </c>
      <c r="H270" s="12">
        <f t="shared" si="17"/>
        <v>2125</v>
      </c>
      <c r="I270" s="8">
        <v>432.57500000000005</v>
      </c>
      <c r="J270" s="13">
        <f t="shared" si="18"/>
        <v>919221.87500000012</v>
      </c>
      <c r="K270" s="12">
        <f t="shared" si="19"/>
        <v>375</v>
      </c>
      <c r="L270" s="12">
        <f>SUMIF($B$2:B270,B270,$K$2:K270)</f>
        <v>11340.599999999997</v>
      </c>
    </row>
    <row r="271" spans="1:12" ht="14.4" hidden="1">
      <c r="A271" t="str">
        <f t="shared" si="16"/>
        <v>Gear Assmbly 10 (BS6)2021-22Q1</v>
      </c>
      <c r="B271" s="5" t="s">
        <v>25</v>
      </c>
      <c r="C271" s="5" t="s">
        <v>24</v>
      </c>
      <c r="D271" s="9">
        <v>44348</v>
      </c>
      <c r="E271" s="6" t="s">
        <v>13</v>
      </c>
      <c r="F271" s="6" t="s">
        <v>30</v>
      </c>
      <c r="G271" s="7">
        <v>610</v>
      </c>
      <c r="H271" s="12">
        <f t="shared" si="17"/>
        <v>518.5</v>
      </c>
      <c r="I271" s="8">
        <v>563.01300000000015</v>
      </c>
      <c r="J271" s="13">
        <f t="shared" si="18"/>
        <v>291922.24050000007</v>
      </c>
      <c r="K271" s="12">
        <f t="shared" si="19"/>
        <v>91.5</v>
      </c>
      <c r="L271" s="12">
        <f>SUMIF($B$2:B271,B271,$K$2:K271)</f>
        <v>13970.699999999995</v>
      </c>
    </row>
    <row r="272" spans="1:12" ht="14.4" hidden="1">
      <c r="A272" t="str">
        <f t="shared" si="16"/>
        <v>Gear Assembly 1 (BS4)2021-22Q2</v>
      </c>
      <c r="B272" s="5" t="s">
        <v>11</v>
      </c>
      <c r="C272" s="5" t="s">
        <v>12</v>
      </c>
      <c r="D272" s="9">
        <v>44378</v>
      </c>
      <c r="E272" s="9" t="s">
        <v>26</v>
      </c>
      <c r="F272" s="6" t="s">
        <v>30</v>
      </c>
      <c r="G272" s="7">
        <v>1300</v>
      </c>
      <c r="H272" s="12">
        <f t="shared" si="17"/>
        <v>1209</v>
      </c>
      <c r="I272" s="8">
        <v>532.40000000000009</v>
      </c>
      <c r="J272" s="13">
        <f t="shared" si="18"/>
        <v>643671.60000000009</v>
      </c>
      <c r="K272" s="12">
        <f t="shared" si="19"/>
        <v>91</v>
      </c>
      <c r="L272" s="12">
        <f>SUMIF($B$2:B272,B272,$K$2:K272)</f>
        <v>11706.399999999996</v>
      </c>
    </row>
    <row r="273" spans="1:12" ht="14.4" hidden="1">
      <c r="A273" t="str">
        <f t="shared" si="16"/>
        <v>Gear Assembly 2 (BS4)2021-22Q2</v>
      </c>
      <c r="B273" s="5" t="s">
        <v>15</v>
      </c>
      <c r="C273" s="5" t="s">
        <v>12</v>
      </c>
      <c r="D273" s="9">
        <v>44378</v>
      </c>
      <c r="E273" s="9" t="s">
        <v>26</v>
      </c>
      <c r="F273" s="6" t="s">
        <v>30</v>
      </c>
      <c r="G273" s="7">
        <v>6610</v>
      </c>
      <c r="H273" s="12">
        <f t="shared" si="17"/>
        <v>6147.3</v>
      </c>
      <c r="I273" s="8">
        <v>465.85</v>
      </c>
      <c r="J273" s="13">
        <f t="shared" si="18"/>
        <v>2863719.7050000001</v>
      </c>
      <c r="K273" s="12">
        <f t="shared" si="19"/>
        <v>462.69999999999982</v>
      </c>
      <c r="L273" s="12">
        <f>SUMIF($B$2:B273,B273,$K$2:K273)</f>
        <v>11380.699999999997</v>
      </c>
    </row>
    <row r="274" spans="1:12" ht="14.4" hidden="1">
      <c r="A274" t="str">
        <f t="shared" si="16"/>
        <v>Gear Assembly 3 (BS4/6)2021-22Q2</v>
      </c>
      <c r="B274" s="5" t="s">
        <v>16</v>
      </c>
      <c r="C274" s="5" t="s">
        <v>17</v>
      </c>
      <c r="D274" s="9">
        <v>44378</v>
      </c>
      <c r="E274" s="9" t="s">
        <v>26</v>
      </c>
      <c r="F274" s="6" t="s">
        <v>30</v>
      </c>
      <c r="G274" s="7">
        <v>7970</v>
      </c>
      <c r="H274" s="12">
        <f t="shared" si="17"/>
        <v>7412.1</v>
      </c>
      <c r="I274" s="8">
        <v>685.46500000000003</v>
      </c>
      <c r="J274" s="13">
        <f t="shared" si="18"/>
        <v>5080735.1265000002</v>
      </c>
      <c r="K274" s="12">
        <f t="shared" si="19"/>
        <v>557.89999999999964</v>
      </c>
      <c r="L274" s="12">
        <f>SUMIF($B$2:B274,B274,$K$2:K274)</f>
        <v>12908.399999999996</v>
      </c>
    </row>
    <row r="275" spans="1:12" ht="14.4" hidden="1">
      <c r="A275" t="str">
        <f t="shared" si="16"/>
        <v>Gear Assembly 4 (BS4/6)2021-22Q2</v>
      </c>
      <c r="B275" s="5" t="s">
        <v>18</v>
      </c>
      <c r="C275" s="5" t="s">
        <v>17</v>
      </c>
      <c r="D275" s="9">
        <v>44378</v>
      </c>
      <c r="E275" s="9" t="s">
        <v>26</v>
      </c>
      <c r="F275" s="6" t="s">
        <v>30</v>
      </c>
      <c r="G275" s="7">
        <v>650</v>
      </c>
      <c r="H275" s="12">
        <f t="shared" si="17"/>
        <v>604.5</v>
      </c>
      <c r="I275" s="8">
        <v>570.99899999999991</v>
      </c>
      <c r="J275" s="13">
        <f t="shared" si="18"/>
        <v>345168.89549999993</v>
      </c>
      <c r="K275" s="12">
        <f t="shared" si="19"/>
        <v>45.5</v>
      </c>
      <c r="L275" s="12">
        <f>SUMIF($B$2:B275,B275,$K$2:K275)</f>
        <v>11981.3</v>
      </c>
    </row>
    <row r="276" spans="1:12" ht="14.4" hidden="1">
      <c r="A276" t="str">
        <f t="shared" si="16"/>
        <v>Gear Assembly 5 (BS4/6)2021-22Q2</v>
      </c>
      <c r="B276" s="5" t="s">
        <v>19</v>
      </c>
      <c r="C276" s="5" t="s">
        <v>17</v>
      </c>
      <c r="D276" s="9">
        <v>44378</v>
      </c>
      <c r="E276" s="9" t="s">
        <v>26</v>
      </c>
      <c r="F276" s="6" t="s">
        <v>30</v>
      </c>
      <c r="G276" s="7">
        <v>6020</v>
      </c>
      <c r="H276" s="12">
        <f t="shared" si="17"/>
        <v>5598.6</v>
      </c>
      <c r="I276" s="8">
        <v>412.61000000000007</v>
      </c>
      <c r="J276" s="13">
        <f t="shared" si="18"/>
        <v>2310038.3460000004</v>
      </c>
      <c r="K276" s="12">
        <f t="shared" si="19"/>
        <v>421.39999999999964</v>
      </c>
      <c r="L276" s="12">
        <f>SUMIF($B$2:B276,B276,$K$2:K276)</f>
        <v>10469.299999999994</v>
      </c>
    </row>
    <row r="277" spans="1:12" ht="14.4" hidden="1">
      <c r="A277" t="str">
        <f t="shared" si="16"/>
        <v>Gear Assembly 6 (BS4/6)2021-22Q2</v>
      </c>
      <c r="B277" s="5" t="s">
        <v>20</v>
      </c>
      <c r="C277" s="5" t="s">
        <v>17</v>
      </c>
      <c r="D277" s="9">
        <v>44378</v>
      </c>
      <c r="E277" s="9" t="s">
        <v>26</v>
      </c>
      <c r="F277" s="6" t="s">
        <v>30</v>
      </c>
      <c r="G277" s="7">
        <v>6900</v>
      </c>
      <c r="H277" s="12">
        <f t="shared" si="17"/>
        <v>6417</v>
      </c>
      <c r="I277" s="8">
        <v>239.58000000000004</v>
      </c>
      <c r="J277" s="13">
        <f t="shared" si="18"/>
        <v>1537384.8600000003</v>
      </c>
      <c r="K277" s="12">
        <f t="shared" si="19"/>
        <v>483</v>
      </c>
      <c r="L277" s="12">
        <f>SUMIF($B$2:B277,B277,$K$2:K277)</f>
        <v>10744.3</v>
      </c>
    </row>
    <row r="278" spans="1:12" ht="14.4" hidden="1">
      <c r="A278" t="str">
        <f t="shared" si="16"/>
        <v>Gear Assembly 7 (BS4/6)2021-22Q2</v>
      </c>
      <c r="B278" s="5" t="s">
        <v>21</v>
      </c>
      <c r="C278" s="5" t="s">
        <v>17</v>
      </c>
      <c r="D278" s="9">
        <v>44378</v>
      </c>
      <c r="E278" s="9" t="s">
        <v>26</v>
      </c>
      <c r="F278" s="6" t="s">
        <v>30</v>
      </c>
      <c r="G278" s="7">
        <v>4100</v>
      </c>
      <c r="H278" s="12">
        <f t="shared" si="17"/>
        <v>3813</v>
      </c>
      <c r="I278" s="8">
        <v>931.7</v>
      </c>
      <c r="J278" s="13">
        <f t="shared" si="18"/>
        <v>3552572.1</v>
      </c>
      <c r="K278" s="12">
        <f t="shared" si="19"/>
        <v>287</v>
      </c>
      <c r="L278" s="12">
        <f>SUMIF($B$2:B278,B278,$K$2:K278)</f>
        <v>9152.9999999999964</v>
      </c>
    </row>
    <row r="279" spans="1:12" ht="14.4" hidden="1">
      <c r="A279" t="str">
        <f t="shared" si="16"/>
        <v>Gear Assembly 8 (BS4/6)2021-22Q2</v>
      </c>
      <c r="B279" s="5" t="s">
        <v>22</v>
      </c>
      <c r="C279" s="5" t="s">
        <v>17</v>
      </c>
      <c r="D279" s="9">
        <v>44378</v>
      </c>
      <c r="E279" s="9" t="s">
        <v>26</v>
      </c>
      <c r="F279" s="6" t="s">
        <v>30</v>
      </c>
      <c r="G279" s="7">
        <v>6260</v>
      </c>
      <c r="H279" s="12">
        <f t="shared" si="17"/>
        <v>5821.8</v>
      </c>
      <c r="I279" s="8">
        <v>761.33200000000011</v>
      </c>
      <c r="J279" s="13">
        <f t="shared" si="18"/>
        <v>4432322.6376000009</v>
      </c>
      <c r="K279" s="12">
        <f t="shared" si="19"/>
        <v>438.19999999999982</v>
      </c>
      <c r="L279" s="12">
        <f>SUMIF($B$2:B279,B279,$K$2:K279)</f>
        <v>10651.299999999996</v>
      </c>
    </row>
    <row r="280" spans="1:12" ht="14.4" hidden="1">
      <c r="A280" t="str">
        <f t="shared" si="16"/>
        <v>Gear Assembly 9 (BS6)2021-22Q2</v>
      </c>
      <c r="B280" s="5" t="s">
        <v>23</v>
      </c>
      <c r="C280" s="5" t="s">
        <v>24</v>
      </c>
      <c r="D280" s="9">
        <v>44378</v>
      </c>
      <c r="E280" s="9" t="s">
        <v>26</v>
      </c>
      <c r="F280" s="6" t="s">
        <v>30</v>
      </c>
      <c r="G280" s="7">
        <v>2050</v>
      </c>
      <c r="H280" s="12">
        <f t="shared" si="17"/>
        <v>1906.5</v>
      </c>
      <c r="I280" s="8">
        <v>432.57500000000005</v>
      </c>
      <c r="J280" s="13">
        <f t="shared" si="18"/>
        <v>824704.23750000005</v>
      </c>
      <c r="K280" s="12">
        <f t="shared" si="19"/>
        <v>143.5</v>
      </c>
      <c r="L280" s="12">
        <f>SUMIF($B$2:B280,B280,$K$2:K280)</f>
        <v>11484.099999999997</v>
      </c>
    </row>
    <row r="281" spans="1:12" ht="14.4" hidden="1">
      <c r="A281" t="str">
        <f t="shared" si="16"/>
        <v>Gear Assmbly 10 (BS6)2021-22Q2</v>
      </c>
      <c r="B281" s="5" t="s">
        <v>25</v>
      </c>
      <c r="C281" s="5" t="s">
        <v>24</v>
      </c>
      <c r="D281" s="9">
        <v>44378</v>
      </c>
      <c r="E281" s="9" t="s">
        <v>26</v>
      </c>
      <c r="F281" s="6" t="s">
        <v>30</v>
      </c>
      <c r="G281" s="7">
        <v>2080</v>
      </c>
      <c r="H281" s="12">
        <f t="shared" si="17"/>
        <v>1934.4</v>
      </c>
      <c r="I281" s="8">
        <v>563.01300000000015</v>
      </c>
      <c r="J281" s="13">
        <f t="shared" si="18"/>
        <v>1089092.3472000004</v>
      </c>
      <c r="K281" s="12">
        <f t="shared" si="19"/>
        <v>145.59999999999991</v>
      </c>
      <c r="L281" s="12">
        <f>SUMIF($B$2:B281,B281,$K$2:K281)</f>
        <v>14116.299999999996</v>
      </c>
    </row>
    <row r="282" spans="1:12" ht="14.4" hidden="1">
      <c r="A282" t="str">
        <f t="shared" si="16"/>
        <v>Gear Assembly 1 (BS4)2021-22Q2</v>
      </c>
      <c r="B282" s="5" t="s">
        <v>11</v>
      </c>
      <c r="C282" s="5" t="s">
        <v>12</v>
      </c>
      <c r="D282" s="9">
        <v>44409</v>
      </c>
      <c r="E282" s="9" t="s">
        <v>26</v>
      </c>
      <c r="F282" s="6" t="s">
        <v>30</v>
      </c>
      <c r="G282" s="7">
        <v>5760</v>
      </c>
      <c r="H282" s="12">
        <f t="shared" si="17"/>
        <v>5356.8</v>
      </c>
      <c r="I282" s="8">
        <v>532.40000000000009</v>
      </c>
      <c r="J282" s="13">
        <f t="shared" si="18"/>
        <v>2851960.3200000008</v>
      </c>
      <c r="K282" s="12">
        <f t="shared" si="19"/>
        <v>403.19999999999982</v>
      </c>
      <c r="L282" s="12">
        <f>SUMIF($B$2:B282,B282,$K$2:K282)</f>
        <v>12109.599999999995</v>
      </c>
    </row>
    <row r="283" spans="1:12" ht="14.4" hidden="1">
      <c r="A283" t="str">
        <f t="shared" si="16"/>
        <v>Gear Assembly 2 (BS4)2021-22Q2</v>
      </c>
      <c r="B283" s="5" t="s">
        <v>15</v>
      </c>
      <c r="C283" s="5" t="s">
        <v>12</v>
      </c>
      <c r="D283" s="9">
        <v>44409</v>
      </c>
      <c r="E283" s="9" t="s">
        <v>26</v>
      </c>
      <c r="F283" s="6" t="s">
        <v>30</v>
      </c>
      <c r="G283" s="7">
        <v>3590</v>
      </c>
      <c r="H283" s="12">
        <f t="shared" si="17"/>
        <v>3338.7000000000003</v>
      </c>
      <c r="I283" s="8">
        <v>465.85</v>
      </c>
      <c r="J283" s="13">
        <f t="shared" si="18"/>
        <v>1555333.3950000003</v>
      </c>
      <c r="K283" s="12">
        <f t="shared" si="19"/>
        <v>251.29999999999973</v>
      </c>
      <c r="L283" s="12">
        <f>SUMIF($B$2:B283,B283,$K$2:K283)</f>
        <v>11631.999999999996</v>
      </c>
    </row>
    <row r="284" spans="1:12" ht="14.4" hidden="1">
      <c r="A284" t="str">
        <f t="shared" si="16"/>
        <v>Gear Assembly 3 (BS4/6)2021-22Q2</v>
      </c>
      <c r="B284" s="5" t="s">
        <v>16</v>
      </c>
      <c r="C284" s="5" t="s">
        <v>17</v>
      </c>
      <c r="D284" s="9">
        <v>44409</v>
      </c>
      <c r="E284" s="9" t="s">
        <v>26</v>
      </c>
      <c r="F284" s="6" t="s">
        <v>30</v>
      </c>
      <c r="G284" s="7">
        <v>2320</v>
      </c>
      <c r="H284" s="12">
        <f t="shared" si="17"/>
        <v>2157.6</v>
      </c>
      <c r="I284" s="8">
        <v>685.46500000000003</v>
      </c>
      <c r="J284" s="13">
        <f t="shared" si="18"/>
        <v>1478959.284</v>
      </c>
      <c r="K284" s="12">
        <f t="shared" si="19"/>
        <v>162.40000000000009</v>
      </c>
      <c r="L284" s="12">
        <f>SUMIF($B$2:B284,B284,$K$2:K284)</f>
        <v>13070.799999999996</v>
      </c>
    </row>
    <row r="285" spans="1:12" ht="14.4" hidden="1">
      <c r="A285" t="str">
        <f t="shared" si="16"/>
        <v>Gear Assembly 4 (BS4/6)2021-22Q2</v>
      </c>
      <c r="B285" s="5" t="s">
        <v>18</v>
      </c>
      <c r="C285" s="5" t="s">
        <v>17</v>
      </c>
      <c r="D285" s="9">
        <v>44409</v>
      </c>
      <c r="E285" s="9" t="s">
        <v>26</v>
      </c>
      <c r="F285" s="6" t="s">
        <v>30</v>
      </c>
      <c r="G285" s="7">
        <v>2260</v>
      </c>
      <c r="H285" s="12">
        <f t="shared" si="17"/>
        <v>2101.8000000000002</v>
      </c>
      <c r="I285" s="8">
        <v>570.99899999999991</v>
      </c>
      <c r="J285" s="13">
        <f t="shared" si="18"/>
        <v>1200125.6982</v>
      </c>
      <c r="K285" s="12">
        <f t="shared" si="19"/>
        <v>158.19999999999982</v>
      </c>
      <c r="L285" s="12">
        <f>SUMIF($B$2:B285,B285,$K$2:K285)</f>
        <v>12139.5</v>
      </c>
    </row>
    <row r="286" spans="1:12" ht="14.4" hidden="1">
      <c r="A286" t="str">
        <f t="shared" si="16"/>
        <v>Gear Assembly 5 (BS4/6)2021-22Q2</v>
      </c>
      <c r="B286" s="5" t="s">
        <v>19</v>
      </c>
      <c r="C286" s="5" t="s">
        <v>17</v>
      </c>
      <c r="D286" s="9">
        <v>44409</v>
      </c>
      <c r="E286" s="9" t="s">
        <v>26</v>
      </c>
      <c r="F286" s="6" t="s">
        <v>30</v>
      </c>
      <c r="G286" s="7">
        <v>9820</v>
      </c>
      <c r="H286" s="12">
        <f t="shared" si="17"/>
        <v>9132.6</v>
      </c>
      <c r="I286" s="8">
        <v>412.61000000000007</v>
      </c>
      <c r="J286" s="13">
        <f t="shared" si="18"/>
        <v>3768202.0860000006</v>
      </c>
      <c r="K286" s="12">
        <f t="shared" si="19"/>
        <v>687.39999999999964</v>
      </c>
      <c r="L286" s="12">
        <f>SUMIF($B$2:B286,B286,$K$2:K286)</f>
        <v>11156.699999999993</v>
      </c>
    </row>
    <row r="287" spans="1:12" ht="14.4" hidden="1">
      <c r="A287" t="str">
        <f t="shared" si="16"/>
        <v>Gear Assembly 6 (BS4/6)2021-22Q2</v>
      </c>
      <c r="B287" s="5" t="s">
        <v>20</v>
      </c>
      <c r="C287" s="5" t="s">
        <v>17</v>
      </c>
      <c r="D287" s="9">
        <v>44409</v>
      </c>
      <c r="E287" s="9" t="s">
        <v>26</v>
      </c>
      <c r="F287" s="6" t="s">
        <v>30</v>
      </c>
      <c r="G287" s="7">
        <v>2170</v>
      </c>
      <c r="H287" s="12">
        <f t="shared" si="17"/>
        <v>2018.1000000000001</v>
      </c>
      <c r="I287" s="8">
        <v>239.58000000000004</v>
      </c>
      <c r="J287" s="13">
        <f t="shared" si="18"/>
        <v>483496.3980000001</v>
      </c>
      <c r="K287" s="12">
        <f t="shared" si="19"/>
        <v>151.89999999999986</v>
      </c>
      <c r="L287" s="12">
        <f>SUMIF($B$2:B287,B287,$K$2:K287)</f>
        <v>10896.199999999999</v>
      </c>
    </row>
    <row r="288" spans="1:12" ht="14.4" hidden="1">
      <c r="A288" t="str">
        <f t="shared" si="16"/>
        <v>Gear Assembly 7 (BS4/6)2021-22Q2</v>
      </c>
      <c r="B288" s="5" t="s">
        <v>21</v>
      </c>
      <c r="C288" s="5" t="s">
        <v>17</v>
      </c>
      <c r="D288" s="9">
        <v>44409</v>
      </c>
      <c r="E288" s="9" t="s">
        <v>26</v>
      </c>
      <c r="F288" s="6" t="s">
        <v>30</v>
      </c>
      <c r="G288" s="7">
        <v>5200</v>
      </c>
      <c r="H288" s="12">
        <f t="shared" si="17"/>
        <v>4836</v>
      </c>
      <c r="I288" s="8">
        <v>931.7</v>
      </c>
      <c r="J288" s="13">
        <f t="shared" si="18"/>
        <v>4505701.2</v>
      </c>
      <c r="K288" s="12">
        <f t="shared" si="19"/>
        <v>364</v>
      </c>
      <c r="L288" s="12">
        <f>SUMIF($B$2:B288,B288,$K$2:K288)</f>
        <v>9516.9999999999964</v>
      </c>
    </row>
    <row r="289" spans="1:12" ht="14.4" hidden="1">
      <c r="A289" t="str">
        <f t="shared" si="16"/>
        <v>Gear Assembly 8 (BS4/6)2021-22Q2</v>
      </c>
      <c r="B289" s="5" t="s">
        <v>22</v>
      </c>
      <c r="C289" s="5" t="s">
        <v>17</v>
      </c>
      <c r="D289" s="9">
        <v>44409</v>
      </c>
      <c r="E289" s="9" t="s">
        <v>26</v>
      </c>
      <c r="F289" s="6" t="s">
        <v>30</v>
      </c>
      <c r="G289" s="7">
        <v>1980</v>
      </c>
      <c r="H289" s="12">
        <f t="shared" si="17"/>
        <v>1841.4</v>
      </c>
      <c r="I289" s="8">
        <v>761.33200000000011</v>
      </c>
      <c r="J289" s="13">
        <f t="shared" si="18"/>
        <v>1401916.7448000002</v>
      </c>
      <c r="K289" s="12">
        <f t="shared" si="19"/>
        <v>138.59999999999991</v>
      </c>
      <c r="L289" s="12">
        <f>SUMIF($B$2:B289,B289,$K$2:K289)</f>
        <v>10789.899999999996</v>
      </c>
    </row>
    <row r="290" spans="1:12" ht="14.4" hidden="1">
      <c r="A290" t="str">
        <f t="shared" si="16"/>
        <v>Gear Assembly 9 (BS6)2021-22Q2</v>
      </c>
      <c r="B290" s="5" t="s">
        <v>23</v>
      </c>
      <c r="C290" s="5" t="s">
        <v>24</v>
      </c>
      <c r="D290" s="9">
        <v>44409</v>
      </c>
      <c r="E290" s="9" t="s">
        <v>26</v>
      </c>
      <c r="F290" s="6" t="s">
        <v>30</v>
      </c>
      <c r="G290" s="7">
        <v>5420</v>
      </c>
      <c r="H290" s="12">
        <f t="shared" si="17"/>
        <v>5040.6000000000004</v>
      </c>
      <c r="I290" s="8">
        <v>432.57500000000005</v>
      </c>
      <c r="J290" s="13">
        <f t="shared" si="18"/>
        <v>2180437.5450000004</v>
      </c>
      <c r="K290" s="12">
        <f t="shared" si="19"/>
        <v>379.39999999999964</v>
      </c>
      <c r="L290" s="12">
        <f>SUMIF($B$2:B290,B290,$K$2:K290)</f>
        <v>11863.499999999996</v>
      </c>
    </row>
    <row r="291" spans="1:12" ht="14.4" hidden="1">
      <c r="A291" t="str">
        <f t="shared" si="16"/>
        <v>Gear Assmbly 10 (BS6)2021-22Q2</v>
      </c>
      <c r="B291" s="5" t="s">
        <v>25</v>
      </c>
      <c r="C291" s="5" t="s">
        <v>24</v>
      </c>
      <c r="D291" s="9">
        <v>44409</v>
      </c>
      <c r="E291" s="9" t="s">
        <v>26</v>
      </c>
      <c r="F291" s="6" t="s">
        <v>30</v>
      </c>
      <c r="G291" s="7">
        <v>4430</v>
      </c>
      <c r="H291" s="12">
        <f t="shared" si="17"/>
        <v>4119.9000000000005</v>
      </c>
      <c r="I291" s="8">
        <v>563.01300000000015</v>
      </c>
      <c r="J291" s="13">
        <f t="shared" si="18"/>
        <v>2319557.2587000011</v>
      </c>
      <c r="K291" s="12">
        <f t="shared" si="19"/>
        <v>310.09999999999945</v>
      </c>
      <c r="L291" s="12">
        <f>SUMIF($B$2:B291,B291,$K$2:K291)</f>
        <v>14426.399999999994</v>
      </c>
    </row>
  </sheetData>
  <autoFilter ref="A1:L291" xr:uid="{288BD8E6-83E2-44CA-A64F-0850172380EC}">
    <filterColumn colId="5">
      <filters>
        <filter val="2019-2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F9B16-5B86-4BA1-9C9E-F06D25BF78D8}">
  <sheetPr>
    <tabColor rgb="FF92D050"/>
  </sheetPr>
  <dimension ref="A2:B16"/>
  <sheetViews>
    <sheetView showGridLines="0" tabSelected="1" zoomScale="90" zoomScaleNormal="90" workbookViewId="0"/>
  </sheetViews>
  <sheetFormatPr defaultRowHeight="13.2"/>
  <cols>
    <col min="1" max="1" width="22.109375" bestFit="1" customWidth="1"/>
    <col min="2" max="2" width="23.6640625" bestFit="1" customWidth="1"/>
    <col min="3" max="3" width="8" bestFit="1" customWidth="1"/>
    <col min="4" max="4" width="15.33203125" bestFit="1" customWidth="1"/>
    <col min="5" max="5" width="13.33203125" bestFit="1" customWidth="1"/>
    <col min="6" max="6" width="15.33203125" bestFit="1" customWidth="1"/>
  </cols>
  <sheetData>
    <row r="2" spans="1:2">
      <c r="A2" s="18" t="s">
        <v>48</v>
      </c>
      <c r="B2" s="18"/>
    </row>
    <row r="3" spans="1:2">
      <c r="A3" s="18"/>
      <c r="B3" s="18"/>
    </row>
    <row r="5" spans="1:2">
      <c r="A5" s="20" t="s">
        <v>32</v>
      </c>
      <c r="B5" s="21" t="s">
        <v>34</v>
      </c>
    </row>
    <row r="6" spans="1:2">
      <c r="A6" s="21" t="s">
        <v>11</v>
      </c>
      <c r="B6" s="22">
        <v>55637231.320000008</v>
      </c>
    </row>
    <row r="7" spans="1:2">
      <c r="A7" s="21" t="s">
        <v>15</v>
      </c>
      <c r="B7" s="22">
        <v>42760529.350000001</v>
      </c>
    </row>
    <row r="8" spans="1:2">
      <c r="A8" s="21" t="s">
        <v>16</v>
      </c>
      <c r="B8" s="22">
        <v>73656832.485500008</v>
      </c>
    </row>
    <row r="9" spans="1:2">
      <c r="A9" s="21" t="s">
        <v>18</v>
      </c>
      <c r="B9" s="22">
        <v>61428430.120200001</v>
      </c>
    </row>
    <row r="10" spans="1:2">
      <c r="A10" s="21" t="s">
        <v>19</v>
      </c>
      <c r="B10" s="22">
        <v>41771308.887000009</v>
      </c>
    </row>
    <row r="11" spans="1:2">
      <c r="A11" s="21" t="s">
        <v>20</v>
      </c>
      <c r="B11" s="22">
        <v>22533001.128000006</v>
      </c>
    </row>
    <row r="12" spans="1:2">
      <c r="A12" s="21" t="s">
        <v>21</v>
      </c>
      <c r="B12" s="22">
        <v>76540883.650000006</v>
      </c>
    </row>
    <row r="13" spans="1:2">
      <c r="A13" s="21" t="s">
        <v>22</v>
      </c>
      <c r="B13" s="22">
        <v>73476621.332400009</v>
      </c>
    </row>
    <row r="14" spans="1:2">
      <c r="A14" s="21" t="s">
        <v>23</v>
      </c>
      <c r="B14" s="22">
        <v>44217353.895000011</v>
      </c>
    </row>
    <row r="15" spans="1:2">
      <c r="A15" s="21" t="s">
        <v>25</v>
      </c>
      <c r="B15" s="22">
        <v>69754934.412900016</v>
      </c>
    </row>
    <row r="16" spans="1:2">
      <c r="A16" s="21" t="s">
        <v>33</v>
      </c>
      <c r="B16" s="22">
        <v>561777126.58100009</v>
      </c>
    </row>
  </sheetData>
  <mergeCells count="1">
    <mergeCell ref="A2:B3"/>
  </mergeCell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A94B-0E9D-48B1-A973-F2C8FAACE56E}">
  <sheetPr>
    <tabColor rgb="FF92D050"/>
  </sheetPr>
  <dimension ref="A2:B10"/>
  <sheetViews>
    <sheetView showGridLines="0" workbookViewId="0"/>
  </sheetViews>
  <sheetFormatPr defaultRowHeight="13.2"/>
  <cols>
    <col min="1" max="1" width="13" customWidth="1"/>
    <col min="2" max="2" width="15.88671875" bestFit="1" customWidth="1"/>
  </cols>
  <sheetData>
    <row r="2" spans="1:2">
      <c r="A2" s="19" t="s">
        <v>49</v>
      </c>
      <c r="B2" s="19"/>
    </row>
    <row r="3" spans="1:2">
      <c r="A3" s="19"/>
      <c r="B3" s="19"/>
    </row>
    <row r="5" spans="1:2">
      <c r="A5" s="20" t="s">
        <v>3</v>
      </c>
      <c r="B5" s="21" t="s">
        <v>34</v>
      </c>
    </row>
    <row r="6" spans="1:2">
      <c r="A6" s="21" t="s">
        <v>13</v>
      </c>
      <c r="B6" s="22">
        <v>160570951.90400001</v>
      </c>
    </row>
    <row r="7" spans="1:2">
      <c r="A7" s="21" t="s">
        <v>26</v>
      </c>
      <c r="B7" s="22">
        <v>169939637.76899996</v>
      </c>
    </row>
    <row r="8" spans="1:2">
      <c r="A8" s="21" t="s">
        <v>27</v>
      </c>
      <c r="B8" s="22">
        <v>129553756.29899998</v>
      </c>
    </row>
    <row r="9" spans="1:2">
      <c r="A9" s="21" t="s">
        <v>28</v>
      </c>
      <c r="B9" s="22">
        <v>101712780.60900004</v>
      </c>
    </row>
    <row r="10" spans="1:2">
      <c r="A10" s="21" t="s">
        <v>33</v>
      </c>
      <c r="B10" s="22">
        <v>561777126.58099997</v>
      </c>
    </row>
  </sheetData>
  <mergeCells count="1">
    <mergeCell ref="A2:B3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96FBE-C11A-41B4-AAC8-BAEB1A1CE901}">
  <sheetPr>
    <tabColor rgb="FF92D050"/>
  </sheetPr>
  <dimension ref="A2:B18"/>
  <sheetViews>
    <sheetView showGridLines="0" workbookViewId="0"/>
  </sheetViews>
  <sheetFormatPr defaultRowHeight="13.2"/>
  <cols>
    <col min="1" max="1" width="12" customWidth="1"/>
    <col min="2" max="2" width="15.88671875" bestFit="1" customWidth="1"/>
  </cols>
  <sheetData>
    <row r="2" spans="1:2">
      <c r="A2" s="19" t="s">
        <v>50</v>
      </c>
      <c r="B2" s="19"/>
    </row>
    <row r="3" spans="1:2">
      <c r="A3" s="19"/>
      <c r="B3" s="19"/>
    </row>
    <row r="5" spans="1:2">
      <c r="A5" s="24" t="s">
        <v>2</v>
      </c>
      <c r="B5" s="14" t="s">
        <v>34</v>
      </c>
    </row>
    <row r="6" spans="1:2">
      <c r="A6" s="25" t="s">
        <v>44</v>
      </c>
      <c r="B6" s="23">
        <v>39944032.425000012</v>
      </c>
    </row>
    <row r="7" spans="1:2">
      <c r="A7" s="25" t="s">
        <v>45</v>
      </c>
      <c r="B7" s="23">
        <v>36394516.026000001</v>
      </c>
    </row>
    <row r="8" spans="1:2">
      <c r="A8" s="25" t="s">
        <v>46</v>
      </c>
      <c r="B8" s="23">
        <v>25374232.158000007</v>
      </c>
    </row>
    <row r="9" spans="1:2">
      <c r="A9" s="25" t="s">
        <v>35</v>
      </c>
      <c r="B9" s="23">
        <v>38402630.700500004</v>
      </c>
    </row>
    <row r="10" spans="1:2">
      <c r="A10" s="25" t="s">
        <v>36</v>
      </c>
      <c r="B10" s="23">
        <v>55583700.480000004</v>
      </c>
    </row>
    <row r="11" spans="1:2">
      <c r="A11" s="25" t="s">
        <v>37</v>
      </c>
      <c r="B11" s="23">
        <v>66584620.723499998</v>
      </c>
    </row>
    <row r="12" spans="1:2">
      <c r="A12" s="25" t="s">
        <v>38</v>
      </c>
      <c r="B12" s="23">
        <v>65899063.728299998</v>
      </c>
    </row>
    <row r="13" spans="1:2">
      <c r="A13" s="25" t="s">
        <v>39</v>
      </c>
      <c r="B13" s="23">
        <v>59990835.46170003</v>
      </c>
    </row>
    <row r="14" spans="1:2">
      <c r="A14" s="25" t="s">
        <v>40</v>
      </c>
      <c r="B14" s="23">
        <v>44049738.578999996</v>
      </c>
    </row>
    <row r="15" spans="1:2">
      <c r="A15" s="25" t="s">
        <v>41</v>
      </c>
      <c r="B15" s="23">
        <v>40868284.281000011</v>
      </c>
    </row>
    <row r="16" spans="1:2">
      <c r="A16" s="25" t="s">
        <v>42</v>
      </c>
      <c r="B16" s="23">
        <v>46369318.44600001</v>
      </c>
    </row>
    <row r="17" spans="1:2">
      <c r="A17" s="25" t="s">
        <v>43</v>
      </c>
      <c r="B17" s="23">
        <v>42316153.572000012</v>
      </c>
    </row>
    <row r="18" spans="1:2">
      <c r="A18" s="25" t="s">
        <v>33</v>
      </c>
      <c r="B18" s="23">
        <v>561777126.58100009</v>
      </c>
    </row>
  </sheetData>
  <mergeCells count="1">
    <mergeCell ref="A2:B3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8A0E-B87E-4912-A228-6C3C7DCBACFB}">
  <sheetPr>
    <tabColor rgb="FF92D050"/>
  </sheetPr>
  <dimension ref="A2:B9"/>
  <sheetViews>
    <sheetView showGridLines="0" workbookViewId="0"/>
  </sheetViews>
  <sheetFormatPr defaultRowHeight="13.2"/>
  <cols>
    <col min="1" max="1" width="12.44140625" bestFit="1" customWidth="1"/>
    <col min="2" max="2" width="22.21875" bestFit="1" customWidth="1"/>
  </cols>
  <sheetData>
    <row r="2" spans="1:2" ht="15.6">
      <c r="A2" s="18" t="s">
        <v>51</v>
      </c>
      <c r="B2" s="18"/>
    </row>
    <row r="3" spans="1:2" ht="15.6">
      <c r="A3" s="18"/>
      <c r="B3" s="18"/>
    </row>
    <row r="5" spans="1:2">
      <c r="A5" s="20" t="s">
        <v>4</v>
      </c>
      <c r="B5" s="21" t="s">
        <v>52</v>
      </c>
    </row>
    <row r="6" spans="1:2">
      <c r="A6" s="21" t="s">
        <v>14</v>
      </c>
      <c r="B6" s="26">
        <v>46849.599999999948</v>
      </c>
    </row>
    <row r="7" spans="1:2">
      <c r="A7" s="21" t="s">
        <v>29</v>
      </c>
      <c r="B7" s="26">
        <v>45444.199999999953</v>
      </c>
    </row>
    <row r="8" spans="1:2">
      <c r="A8" s="21" t="s">
        <v>30</v>
      </c>
      <c r="B8" s="26">
        <v>25307.800000000003</v>
      </c>
    </row>
    <row r="9" spans="1:2">
      <c r="A9" s="21" t="s">
        <v>33</v>
      </c>
      <c r="B9" s="26">
        <v>117601.5999999999</v>
      </c>
    </row>
  </sheetData>
  <mergeCells count="1">
    <mergeCell ref="A2:B3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A4F1-B27C-46A8-A7C7-E6A6E31D5D44}">
  <sheetPr>
    <tabColor rgb="FF92D050"/>
  </sheetPr>
  <dimension ref="A2:G286"/>
  <sheetViews>
    <sheetView showGridLines="0" workbookViewId="0"/>
  </sheetViews>
  <sheetFormatPr defaultRowHeight="13.2"/>
  <cols>
    <col min="1" max="1" width="33.33203125" customWidth="1"/>
    <col min="2" max="2" width="11.6640625" customWidth="1"/>
    <col min="3" max="3" width="7.44140625" bestFit="1" customWidth="1"/>
    <col min="4" max="4" width="8.33203125" bestFit="1" customWidth="1"/>
    <col min="6" max="6" width="14.6640625" bestFit="1" customWidth="1"/>
    <col min="7" max="7" width="14.44140625" bestFit="1" customWidth="1"/>
  </cols>
  <sheetData>
    <row r="2" spans="1:7">
      <c r="A2" s="18" t="s">
        <v>53</v>
      </c>
      <c r="B2" s="18"/>
    </row>
    <row r="3" spans="1:7">
      <c r="A3" s="18"/>
      <c r="B3" s="18"/>
    </row>
    <row r="6" spans="1:7" ht="14.4">
      <c r="A6" s="17" t="s">
        <v>0</v>
      </c>
      <c r="B6" s="15" t="s">
        <v>4</v>
      </c>
      <c r="C6" s="27" t="s">
        <v>3</v>
      </c>
      <c r="D6" s="30" t="s">
        <v>8</v>
      </c>
      <c r="F6" s="20" t="s">
        <v>32</v>
      </c>
      <c r="G6" s="21" t="s">
        <v>34</v>
      </c>
    </row>
    <row r="7" spans="1:7" ht="14.4">
      <c r="A7" s="16" t="s">
        <v>11</v>
      </c>
      <c r="B7" s="6" t="s">
        <v>14</v>
      </c>
      <c r="C7" s="28" t="s">
        <v>13</v>
      </c>
      <c r="D7" s="31">
        <f>VLOOKUP(A7&amp;B7&amp;C7,'Raw Data Copy'!A:K,11,0)</f>
        <v>802.5</v>
      </c>
      <c r="F7" s="21" t="s">
        <v>13</v>
      </c>
      <c r="G7" s="26">
        <v>14176.5</v>
      </c>
    </row>
    <row r="8" spans="1:7" ht="14.4">
      <c r="A8" s="5" t="s">
        <v>15</v>
      </c>
      <c r="B8" s="6" t="s">
        <v>14</v>
      </c>
      <c r="C8" s="28" t="s">
        <v>13</v>
      </c>
      <c r="D8" s="31">
        <f>VLOOKUP(A8&amp;B8&amp;C8,'Raw Data Copy'!A:K,11,0)</f>
        <v>1222.5</v>
      </c>
      <c r="F8" s="21" t="s">
        <v>26</v>
      </c>
      <c r="G8" s="26">
        <v>9915.4999999999945</v>
      </c>
    </row>
    <row r="9" spans="1:7" ht="14.4">
      <c r="A9" s="5" t="s">
        <v>16</v>
      </c>
      <c r="B9" s="6" t="s">
        <v>14</v>
      </c>
      <c r="C9" s="28" t="s">
        <v>13</v>
      </c>
      <c r="D9" s="31">
        <f>VLOOKUP(A9&amp;B9&amp;C9,'Raw Data Copy'!A:K,11,0)</f>
        <v>852</v>
      </c>
      <c r="F9" s="21" t="s">
        <v>27</v>
      </c>
      <c r="G9" s="26">
        <v>6646.4999999999973</v>
      </c>
    </row>
    <row r="10" spans="1:7" ht="14.4">
      <c r="A10" s="5" t="s">
        <v>18</v>
      </c>
      <c r="B10" s="6" t="s">
        <v>14</v>
      </c>
      <c r="C10" s="28" t="s">
        <v>13</v>
      </c>
      <c r="D10" s="31">
        <f>VLOOKUP(A10&amp;B10&amp;C10,'Raw Data Copy'!A:K,11,0)</f>
        <v>778.5</v>
      </c>
      <c r="F10" s="21" t="s">
        <v>28</v>
      </c>
      <c r="G10" s="26">
        <v>5802.2999999999956</v>
      </c>
    </row>
    <row r="11" spans="1:7" ht="14.4">
      <c r="A11" s="5" t="s">
        <v>19</v>
      </c>
      <c r="B11" s="6" t="s">
        <v>14</v>
      </c>
      <c r="C11" s="28" t="s">
        <v>13</v>
      </c>
      <c r="D11" s="31">
        <f>VLOOKUP(A11&amp;B11&amp;C11,'Raw Data Copy'!A:K,11,0)</f>
        <v>483</v>
      </c>
      <c r="F11" s="21" t="s">
        <v>33</v>
      </c>
      <c r="G11" s="26">
        <v>36540.799999999988</v>
      </c>
    </row>
    <row r="12" spans="1:7" ht="14.4">
      <c r="A12" s="5" t="s">
        <v>20</v>
      </c>
      <c r="B12" s="6" t="s">
        <v>14</v>
      </c>
      <c r="C12" s="28" t="s">
        <v>13</v>
      </c>
      <c r="D12" s="31">
        <f>VLOOKUP(A12&amp;B12&amp;C12,'Raw Data Copy'!A:K,11,0)</f>
        <v>1297.5</v>
      </c>
    </row>
    <row r="13" spans="1:7" ht="14.4">
      <c r="A13" s="5" t="s">
        <v>21</v>
      </c>
      <c r="B13" s="6" t="s">
        <v>14</v>
      </c>
      <c r="C13" s="28" t="s">
        <v>13</v>
      </c>
      <c r="D13" s="31">
        <f>VLOOKUP(A13&amp;B13&amp;C13,'Raw Data Copy'!A:K,11,0)</f>
        <v>172.5</v>
      </c>
    </row>
    <row r="14" spans="1:7" ht="14.4">
      <c r="A14" s="5" t="s">
        <v>22</v>
      </c>
      <c r="B14" s="6" t="s">
        <v>14</v>
      </c>
      <c r="C14" s="28" t="s">
        <v>13</v>
      </c>
      <c r="D14" s="31">
        <f>VLOOKUP(A14&amp;B14&amp;C14,'Raw Data Copy'!A:K,11,0)</f>
        <v>442.5</v>
      </c>
    </row>
    <row r="15" spans="1:7" ht="14.4">
      <c r="A15" s="5" t="s">
        <v>23</v>
      </c>
      <c r="B15" s="6" t="s">
        <v>14</v>
      </c>
      <c r="C15" s="28" t="s">
        <v>13</v>
      </c>
      <c r="D15" s="31">
        <f>VLOOKUP(A15&amp;B15&amp;C15,'Raw Data Copy'!A:K,11,0)</f>
        <v>1381.5</v>
      </c>
    </row>
    <row r="16" spans="1:7" ht="14.4">
      <c r="A16" s="5" t="s">
        <v>25</v>
      </c>
      <c r="B16" s="6" t="s">
        <v>14</v>
      </c>
      <c r="C16" s="28" t="s">
        <v>13</v>
      </c>
      <c r="D16" s="31">
        <f>VLOOKUP(A16&amp;B16&amp;C16,'Raw Data Copy'!A:K,11,0)</f>
        <v>736.5</v>
      </c>
    </row>
    <row r="17" spans="1:4" ht="14.4" customHeight="1">
      <c r="A17" s="5" t="s">
        <v>11</v>
      </c>
      <c r="B17" s="9" t="s">
        <v>14</v>
      </c>
      <c r="C17" s="29" t="s">
        <v>26</v>
      </c>
      <c r="D17" s="31">
        <f>VLOOKUP(A17&amp;B17&amp;C17,'Raw Data Copy'!A:K,11,0)</f>
        <v>166.59999999999991</v>
      </c>
    </row>
    <row r="18" spans="1:4" ht="14.4" customHeight="1">
      <c r="A18" s="5" t="s">
        <v>15</v>
      </c>
      <c r="B18" s="9" t="s">
        <v>14</v>
      </c>
      <c r="C18" s="29" t="s">
        <v>26</v>
      </c>
      <c r="D18" s="31">
        <f>VLOOKUP(A18&amp;B18&amp;C18,'Raw Data Copy'!A:K,11,0)</f>
        <v>148.39999999999986</v>
      </c>
    </row>
    <row r="19" spans="1:4" ht="14.4" customHeight="1">
      <c r="A19" s="5" t="s">
        <v>16</v>
      </c>
      <c r="B19" s="9" t="s">
        <v>14</v>
      </c>
      <c r="C19" s="29" t="s">
        <v>26</v>
      </c>
      <c r="D19" s="31">
        <f>VLOOKUP(A19&amp;B19&amp;C19,'Raw Data Copy'!A:K,11,0)</f>
        <v>163.09999999999991</v>
      </c>
    </row>
    <row r="20" spans="1:4" ht="14.4" customHeight="1">
      <c r="A20" s="5" t="s">
        <v>18</v>
      </c>
      <c r="B20" s="9" t="s">
        <v>14</v>
      </c>
      <c r="C20" s="29" t="s">
        <v>26</v>
      </c>
      <c r="D20" s="31">
        <f>VLOOKUP(A20&amp;B20&amp;C20,'Raw Data Copy'!A:K,11,0)</f>
        <v>432.59999999999945</v>
      </c>
    </row>
    <row r="21" spans="1:4" ht="14.4" customHeight="1">
      <c r="A21" s="5" t="s">
        <v>19</v>
      </c>
      <c r="B21" s="9" t="s">
        <v>14</v>
      </c>
      <c r="C21" s="29" t="s">
        <v>26</v>
      </c>
      <c r="D21" s="31">
        <f>VLOOKUP(A21&amp;B21&amp;C21,'Raw Data Copy'!A:K,11,0)</f>
        <v>121.09999999999991</v>
      </c>
    </row>
    <row r="22" spans="1:4" ht="14.4" customHeight="1">
      <c r="A22" s="5" t="s">
        <v>20</v>
      </c>
      <c r="B22" s="9" t="s">
        <v>14</v>
      </c>
      <c r="C22" s="29" t="s">
        <v>26</v>
      </c>
      <c r="D22" s="31">
        <f>VLOOKUP(A22&amp;B22&amp;C22,'Raw Data Copy'!A:K,11,0)</f>
        <v>195.29999999999973</v>
      </c>
    </row>
    <row r="23" spans="1:4" ht="14.4" customHeight="1">
      <c r="A23" s="5" t="s">
        <v>21</v>
      </c>
      <c r="B23" s="9" t="s">
        <v>14</v>
      </c>
      <c r="C23" s="29" t="s">
        <v>26</v>
      </c>
      <c r="D23" s="31">
        <f>VLOOKUP(A23&amp;B23&amp;C23,'Raw Data Copy'!A:K,11,0)</f>
        <v>151.19999999999982</v>
      </c>
    </row>
    <row r="24" spans="1:4" ht="14.4" customHeight="1">
      <c r="A24" s="5" t="s">
        <v>22</v>
      </c>
      <c r="B24" s="9" t="s">
        <v>14</v>
      </c>
      <c r="C24" s="29" t="s">
        <v>26</v>
      </c>
      <c r="D24" s="31">
        <f>VLOOKUP(A24&amp;B24&amp;C24,'Raw Data Copy'!A:K,11,0)</f>
        <v>515.19999999999982</v>
      </c>
    </row>
    <row r="25" spans="1:4" ht="14.4" customHeight="1">
      <c r="A25" s="5" t="s">
        <v>23</v>
      </c>
      <c r="B25" s="9" t="s">
        <v>14</v>
      </c>
      <c r="C25" s="29" t="s">
        <v>26</v>
      </c>
      <c r="D25" s="31">
        <f>VLOOKUP(A25&amp;B25&amp;C25,'Raw Data Copy'!A:K,11,0)</f>
        <v>466.19999999999982</v>
      </c>
    </row>
    <row r="26" spans="1:4" ht="14.4" customHeight="1">
      <c r="A26" s="5" t="s">
        <v>25</v>
      </c>
      <c r="B26" s="9" t="s">
        <v>14</v>
      </c>
      <c r="C26" s="29" t="s">
        <v>26</v>
      </c>
      <c r="D26" s="31">
        <f>VLOOKUP(A26&amp;B26&amp;C26,'Raw Data Copy'!A:K,11,0)</f>
        <v>355.59999999999945</v>
      </c>
    </row>
    <row r="27" spans="1:4" ht="14.4" customHeight="1">
      <c r="A27" s="5" t="s">
        <v>11</v>
      </c>
      <c r="B27" s="9" t="s">
        <v>14</v>
      </c>
      <c r="C27" s="29" t="s">
        <v>27</v>
      </c>
      <c r="D27" s="31">
        <f>VLOOKUP(A27&amp;B27&amp;C27,'Raw Data Copy'!A:K,11,0)</f>
        <v>235.19999999999982</v>
      </c>
    </row>
    <row r="28" spans="1:4" ht="14.4" customHeight="1">
      <c r="A28" s="5" t="s">
        <v>15</v>
      </c>
      <c r="B28" s="9" t="s">
        <v>14</v>
      </c>
      <c r="C28" s="29" t="s">
        <v>27</v>
      </c>
      <c r="D28" s="31">
        <f>VLOOKUP(A28&amp;B28&amp;C28,'Raw Data Copy'!A:K,11,0)</f>
        <v>93.099999999999909</v>
      </c>
    </row>
    <row r="29" spans="1:4" ht="14.4" customHeight="1">
      <c r="A29" s="5" t="s">
        <v>16</v>
      </c>
      <c r="B29" s="9" t="s">
        <v>14</v>
      </c>
      <c r="C29" s="29" t="s">
        <v>27</v>
      </c>
      <c r="D29" s="31">
        <f>VLOOKUP(A29&amp;B29&amp;C29,'Raw Data Copy'!A:K,11,0)</f>
        <v>93.799999999999955</v>
      </c>
    </row>
    <row r="30" spans="1:4" ht="14.4" customHeight="1">
      <c r="A30" s="5" t="s">
        <v>18</v>
      </c>
      <c r="B30" s="9" t="s">
        <v>14</v>
      </c>
      <c r="C30" s="29" t="s">
        <v>27</v>
      </c>
      <c r="D30" s="31">
        <f>VLOOKUP(A30&amp;B30&amp;C30,'Raw Data Copy'!A:K,11,0)</f>
        <v>462.69999999999982</v>
      </c>
    </row>
    <row r="31" spans="1:4" ht="14.4" customHeight="1">
      <c r="A31" s="5" t="s">
        <v>19</v>
      </c>
      <c r="B31" s="9" t="s">
        <v>14</v>
      </c>
      <c r="C31" s="29" t="s">
        <v>27</v>
      </c>
      <c r="D31" s="31">
        <f>VLOOKUP(A31&amp;B31&amp;C31,'Raw Data Copy'!A:K,11,0)</f>
        <v>170.79999999999973</v>
      </c>
    </row>
    <row r="32" spans="1:4" ht="14.4" customHeight="1">
      <c r="A32" s="5" t="s">
        <v>20</v>
      </c>
      <c r="B32" s="9" t="s">
        <v>14</v>
      </c>
      <c r="C32" s="29" t="s">
        <v>27</v>
      </c>
      <c r="D32" s="31">
        <f>VLOOKUP(A32&amp;B32&amp;C32,'Raw Data Copy'!A:K,11,0)</f>
        <v>686</v>
      </c>
    </row>
    <row r="33" spans="1:4" ht="14.4" customHeight="1">
      <c r="A33" s="5" t="s">
        <v>21</v>
      </c>
      <c r="B33" s="9" t="s">
        <v>14</v>
      </c>
      <c r="C33" s="29" t="s">
        <v>27</v>
      </c>
      <c r="D33" s="31">
        <f>VLOOKUP(A33&amp;B33&amp;C33,'Raw Data Copy'!A:K,11,0)</f>
        <v>36.399999999999977</v>
      </c>
    </row>
    <row r="34" spans="1:4" ht="14.4" customHeight="1">
      <c r="A34" s="5" t="s">
        <v>22</v>
      </c>
      <c r="B34" s="9" t="s">
        <v>14</v>
      </c>
      <c r="C34" s="29" t="s">
        <v>27</v>
      </c>
      <c r="D34" s="31">
        <f>VLOOKUP(A34&amp;B34&amp;C34,'Raw Data Copy'!A:K,11,0)</f>
        <v>331.80000000000018</v>
      </c>
    </row>
    <row r="35" spans="1:4" ht="14.4" customHeight="1">
      <c r="A35" s="5" t="s">
        <v>23</v>
      </c>
      <c r="B35" s="9" t="s">
        <v>14</v>
      </c>
      <c r="C35" s="29" t="s">
        <v>27</v>
      </c>
      <c r="D35" s="31">
        <f>VLOOKUP(A35&amp;B35&amp;C35,'Raw Data Copy'!A:K,11,0)</f>
        <v>241.5</v>
      </c>
    </row>
    <row r="36" spans="1:4" ht="14.4" customHeight="1">
      <c r="A36" s="5" t="s">
        <v>25</v>
      </c>
      <c r="B36" s="9" t="s">
        <v>14</v>
      </c>
      <c r="C36" s="29" t="s">
        <v>27</v>
      </c>
      <c r="D36" s="31">
        <f>VLOOKUP(A36&amp;B36&amp;C36,'Raw Data Copy'!A:K,11,0)</f>
        <v>632.10000000000036</v>
      </c>
    </row>
    <row r="37" spans="1:4" ht="14.4">
      <c r="A37" s="5" t="s">
        <v>11</v>
      </c>
      <c r="B37" s="9" t="s">
        <v>14</v>
      </c>
      <c r="C37" s="29" t="s">
        <v>28</v>
      </c>
      <c r="D37" s="31">
        <f>VLOOKUP(A37&amp;B37&amp;C37,'Raw Data Copy'!A:K,11,0)</f>
        <v>114.09999999999991</v>
      </c>
    </row>
    <row r="38" spans="1:4" ht="14.4">
      <c r="A38" s="5" t="s">
        <v>15</v>
      </c>
      <c r="B38" s="9" t="s">
        <v>14</v>
      </c>
      <c r="C38" s="29" t="s">
        <v>28</v>
      </c>
      <c r="D38" s="31">
        <f>VLOOKUP(A38&amp;B38&amp;C38,'Raw Data Copy'!A:K,11,0)</f>
        <v>280.69999999999982</v>
      </c>
    </row>
    <row r="39" spans="1:4" ht="14.4">
      <c r="A39" s="5" t="s">
        <v>16</v>
      </c>
      <c r="B39" s="9" t="s">
        <v>14</v>
      </c>
      <c r="C39" s="29" t="s">
        <v>28</v>
      </c>
      <c r="D39" s="31">
        <f>VLOOKUP(A39&amp;B39&amp;C39,'Raw Data Copy'!A:K,11,0)</f>
        <v>457.09999999999945</v>
      </c>
    </row>
    <row r="40" spans="1:4" ht="14.4">
      <c r="A40" s="5" t="s">
        <v>18</v>
      </c>
      <c r="B40" s="9" t="s">
        <v>14</v>
      </c>
      <c r="C40" s="29" t="s">
        <v>28</v>
      </c>
      <c r="D40" s="31">
        <f>VLOOKUP(A40&amp;B40&amp;C40,'Raw Data Copy'!A:K,11,0)</f>
        <v>625.10000000000036</v>
      </c>
    </row>
    <row r="41" spans="1:4" ht="14.4">
      <c r="A41" s="5" t="s">
        <v>19</v>
      </c>
      <c r="B41" s="9" t="s">
        <v>14</v>
      </c>
      <c r="C41" s="29" t="s">
        <v>28</v>
      </c>
      <c r="D41" s="31">
        <f>VLOOKUP(A41&amp;B41&amp;C41,'Raw Data Copy'!A:K,11,0)</f>
        <v>65.099999999999909</v>
      </c>
    </row>
    <row r="42" spans="1:4" ht="14.4">
      <c r="A42" s="5" t="s">
        <v>20</v>
      </c>
      <c r="B42" s="9" t="s">
        <v>14</v>
      </c>
      <c r="C42" s="29" t="s">
        <v>28</v>
      </c>
      <c r="D42" s="31">
        <f>VLOOKUP(A42&amp;B42&amp;C42,'Raw Data Copy'!A:K,11,0)</f>
        <v>199.5</v>
      </c>
    </row>
    <row r="43" spans="1:4" ht="14.4">
      <c r="A43" s="5" t="s">
        <v>21</v>
      </c>
      <c r="B43" s="9" t="s">
        <v>14</v>
      </c>
      <c r="C43" s="29" t="s">
        <v>28</v>
      </c>
      <c r="D43" s="31">
        <f>VLOOKUP(A43&amp;B43&amp;C43,'Raw Data Copy'!A:K,11,0)</f>
        <v>605.5</v>
      </c>
    </row>
    <row r="44" spans="1:4" ht="14.4">
      <c r="A44" s="5" t="s">
        <v>22</v>
      </c>
      <c r="B44" s="9" t="s">
        <v>14</v>
      </c>
      <c r="C44" s="29" t="s">
        <v>28</v>
      </c>
      <c r="D44" s="31">
        <f>VLOOKUP(A44&amp;B44&amp;C44,'Raw Data Copy'!A:K,11,0)</f>
        <v>334.59999999999945</v>
      </c>
    </row>
    <row r="45" spans="1:4" ht="14.4">
      <c r="A45" s="5" t="s">
        <v>23</v>
      </c>
      <c r="B45" s="9" t="s">
        <v>14</v>
      </c>
      <c r="C45" s="29" t="s">
        <v>28</v>
      </c>
      <c r="D45" s="31">
        <f>VLOOKUP(A45&amp;B45&amp;C45,'Raw Data Copy'!A:K,11,0)</f>
        <v>67.899999999999977</v>
      </c>
    </row>
    <row r="46" spans="1:4" ht="14.4">
      <c r="A46" s="5" t="s">
        <v>25</v>
      </c>
      <c r="B46" s="9" t="s">
        <v>14</v>
      </c>
      <c r="C46" s="29" t="s">
        <v>28</v>
      </c>
      <c r="D46" s="31">
        <f>VLOOKUP(A46&amp;B46&amp;C46,'Raw Data Copy'!A:K,11,0)</f>
        <v>348.59999999999945</v>
      </c>
    </row>
    <row r="47" spans="1:4" ht="14.4">
      <c r="A47" s="5" t="s">
        <v>11</v>
      </c>
      <c r="B47" s="9" t="s">
        <v>29</v>
      </c>
      <c r="C47" s="29" t="s">
        <v>13</v>
      </c>
      <c r="D47" s="31">
        <f>VLOOKUP(A47&amp;B47&amp;C47,'Raw Data Copy'!A:K,11,0)</f>
        <v>0</v>
      </c>
    </row>
    <row r="48" spans="1:4" ht="14.4">
      <c r="A48" s="5" t="s">
        <v>15</v>
      </c>
      <c r="B48" s="9" t="s">
        <v>29</v>
      </c>
      <c r="C48" s="29" t="s">
        <v>13</v>
      </c>
      <c r="D48" s="31">
        <f>VLOOKUP(A48&amp;B48&amp;C48,'Raw Data Copy'!A:K,11,0)</f>
        <v>0</v>
      </c>
    </row>
    <row r="49" spans="1:4" ht="14.4">
      <c r="A49" s="5" t="s">
        <v>16</v>
      </c>
      <c r="B49" s="9" t="s">
        <v>29</v>
      </c>
      <c r="C49" s="29" t="s">
        <v>13</v>
      </c>
      <c r="D49" s="31">
        <f>VLOOKUP(A49&amp;B49&amp;C49,'Raw Data Copy'!A:K,11,0)</f>
        <v>0</v>
      </c>
    </row>
    <row r="50" spans="1:4" ht="14.4">
      <c r="A50" s="5" t="s">
        <v>18</v>
      </c>
      <c r="B50" s="9" t="s">
        <v>29</v>
      </c>
      <c r="C50" s="29" t="s">
        <v>13</v>
      </c>
      <c r="D50" s="31">
        <f>VLOOKUP(A50&amp;B50&amp;C50,'Raw Data Copy'!A:K,11,0)</f>
        <v>0</v>
      </c>
    </row>
    <row r="51" spans="1:4" ht="14.4">
      <c r="A51" s="5" t="s">
        <v>19</v>
      </c>
      <c r="B51" s="9" t="s">
        <v>29</v>
      </c>
      <c r="C51" s="29" t="s">
        <v>13</v>
      </c>
      <c r="D51" s="31">
        <f>VLOOKUP(A51&amp;B51&amp;C51,'Raw Data Copy'!A:K,11,0)</f>
        <v>0</v>
      </c>
    </row>
    <row r="52" spans="1:4" ht="14.4">
      <c r="A52" s="5" t="s">
        <v>20</v>
      </c>
      <c r="B52" s="9" t="s">
        <v>29</v>
      </c>
      <c r="C52" s="29" t="s">
        <v>13</v>
      </c>
      <c r="D52" s="31">
        <f>VLOOKUP(A52&amp;B52&amp;C52,'Raw Data Copy'!A:K,11,0)</f>
        <v>0</v>
      </c>
    </row>
    <row r="53" spans="1:4" ht="14.4">
      <c r="A53" s="5" t="s">
        <v>21</v>
      </c>
      <c r="B53" s="9" t="s">
        <v>29</v>
      </c>
      <c r="C53" s="29" t="s">
        <v>13</v>
      </c>
      <c r="D53" s="31">
        <f>VLOOKUP(A53&amp;B53&amp;C53,'Raw Data Copy'!A:K,11,0)</f>
        <v>0</v>
      </c>
    </row>
    <row r="54" spans="1:4" ht="14.4">
      <c r="A54" s="5" t="s">
        <v>22</v>
      </c>
      <c r="B54" s="9" t="s">
        <v>29</v>
      </c>
      <c r="C54" s="29" t="s">
        <v>13</v>
      </c>
      <c r="D54" s="31">
        <f>VLOOKUP(A54&amp;B54&amp;C54,'Raw Data Copy'!A:K,11,0)</f>
        <v>0</v>
      </c>
    </row>
    <row r="55" spans="1:4" ht="14.4">
      <c r="A55" s="5" t="s">
        <v>23</v>
      </c>
      <c r="B55" s="9" t="s">
        <v>29</v>
      </c>
      <c r="C55" s="29" t="s">
        <v>13</v>
      </c>
      <c r="D55" s="31">
        <f>VLOOKUP(A55&amp;B55&amp;C55,'Raw Data Copy'!A:K,11,0)</f>
        <v>0</v>
      </c>
    </row>
    <row r="56" spans="1:4" ht="14.4">
      <c r="A56" s="5" t="s">
        <v>25</v>
      </c>
      <c r="B56" s="9" t="s">
        <v>29</v>
      </c>
      <c r="C56" s="29" t="s">
        <v>13</v>
      </c>
      <c r="D56" s="31">
        <f>VLOOKUP(A56&amp;B56&amp;C56,'Raw Data Copy'!A:K,11,0)</f>
        <v>0</v>
      </c>
    </row>
    <row r="57" spans="1:4" ht="14.4">
      <c r="A57" s="5" t="s">
        <v>11</v>
      </c>
      <c r="B57" s="9" t="s">
        <v>29</v>
      </c>
      <c r="C57" s="29" t="s">
        <v>26</v>
      </c>
      <c r="D57" s="31">
        <f>VLOOKUP(A57&amp;B57&amp;C57,'Raw Data Copy'!A:K,11,0)</f>
        <v>651.69999999999891</v>
      </c>
    </row>
    <row r="58" spans="1:4" ht="14.4">
      <c r="A58" s="5" t="s">
        <v>15</v>
      </c>
      <c r="B58" s="9" t="s">
        <v>29</v>
      </c>
      <c r="C58" s="29" t="s">
        <v>26</v>
      </c>
      <c r="D58" s="31">
        <f>VLOOKUP(A58&amp;B58&amp;C58,'Raw Data Copy'!A:K,11,0)</f>
        <v>285.59999999999991</v>
      </c>
    </row>
    <row r="59" spans="1:4" ht="14.4">
      <c r="A59" s="5" t="s">
        <v>16</v>
      </c>
      <c r="B59" s="9" t="s">
        <v>29</v>
      </c>
      <c r="C59" s="29" t="s">
        <v>26</v>
      </c>
      <c r="D59" s="31">
        <f>VLOOKUP(A59&amp;B59&amp;C59,'Raw Data Copy'!A:K,11,0)</f>
        <v>215.59999999999991</v>
      </c>
    </row>
    <row r="60" spans="1:4" ht="14.4">
      <c r="A60" s="5" t="s">
        <v>18</v>
      </c>
      <c r="B60" s="9" t="s">
        <v>29</v>
      </c>
      <c r="C60" s="29" t="s">
        <v>26</v>
      </c>
      <c r="D60" s="31">
        <f>VLOOKUP(A60&amp;B60&amp;C60,'Raw Data Copy'!A:K,11,0)</f>
        <v>389.19999999999982</v>
      </c>
    </row>
    <row r="61" spans="1:4" ht="14.4">
      <c r="A61" s="5" t="s">
        <v>19</v>
      </c>
      <c r="B61" s="9" t="s">
        <v>29</v>
      </c>
      <c r="C61" s="29" t="s">
        <v>26</v>
      </c>
      <c r="D61" s="31">
        <f>VLOOKUP(A61&amp;B61&amp;C61,'Raw Data Copy'!A:K,11,0)</f>
        <v>345.09999999999945</v>
      </c>
    </row>
    <row r="62" spans="1:4" ht="14.4">
      <c r="A62" s="5" t="s">
        <v>20</v>
      </c>
      <c r="B62" s="9" t="s">
        <v>29</v>
      </c>
      <c r="C62" s="29" t="s">
        <v>26</v>
      </c>
      <c r="D62" s="31">
        <f>VLOOKUP(A62&amp;B62&amp;C62,'Raw Data Copy'!A:K,11,0)</f>
        <v>617.39999999999964</v>
      </c>
    </row>
    <row r="63" spans="1:4" ht="14.4">
      <c r="A63" s="5" t="s">
        <v>21</v>
      </c>
      <c r="B63" s="9" t="s">
        <v>29</v>
      </c>
      <c r="C63" s="29" t="s">
        <v>26</v>
      </c>
      <c r="D63" s="31">
        <f>VLOOKUP(A63&amp;B63&amp;C63,'Raw Data Copy'!A:K,11,0)</f>
        <v>124.59999999999991</v>
      </c>
    </row>
    <row r="64" spans="1:4" ht="14.4">
      <c r="A64" s="5" t="s">
        <v>22</v>
      </c>
      <c r="B64" s="9" t="s">
        <v>29</v>
      </c>
      <c r="C64" s="29" t="s">
        <v>26</v>
      </c>
      <c r="D64" s="31">
        <f>VLOOKUP(A64&amp;B64&amp;C64,'Raw Data Copy'!A:K,11,0)</f>
        <v>578.89999999999964</v>
      </c>
    </row>
    <row r="65" spans="1:4" ht="14.4">
      <c r="A65" s="5" t="s">
        <v>23</v>
      </c>
      <c r="B65" s="9" t="s">
        <v>29</v>
      </c>
      <c r="C65" s="29" t="s">
        <v>26</v>
      </c>
      <c r="D65" s="31">
        <f>VLOOKUP(A65&amp;B65&amp;C65,'Raw Data Copy'!A:K,11,0)</f>
        <v>324.09999999999945</v>
      </c>
    </row>
    <row r="66" spans="1:4" ht="14.4">
      <c r="A66" s="5" t="s">
        <v>25</v>
      </c>
      <c r="B66" s="9" t="s">
        <v>29</v>
      </c>
      <c r="C66" s="29" t="s">
        <v>26</v>
      </c>
      <c r="D66" s="31">
        <f>VLOOKUP(A66&amp;B66&amp;C66,'Raw Data Copy'!A:K,11,0)</f>
        <v>592.19999999999982</v>
      </c>
    </row>
    <row r="67" spans="1:4" ht="14.4">
      <c r="A67" s="5" t="s">
        <v>11</v>
      </c>
      <c r="B67" s="9" t="s">
        <v>29</v>
      </c>
      <c r="C67" s="29" t="s">
        <v>27</v>
      </c>
      <c r="D67" s="31">
        <f>VLOOKUP(A67&amp;B67&amp;C67,'Raw Data Copy'!A:K,11,0)</f>
        <v>354.19999999999982</v>
      </c>
    </row>
    <row r="68" spans="1:4" ht="14.4">
      <c r="A68" s="5" t="s">
        <v>15</v>
      </c>
      <c r="B68" s="9" t="s">
        <v>29</v>
      </c>
      <c r="C68" s="29" t="s">
        <v>27</v>
      </c>
      <c r="D68" s="31">
        <f>VLOOKUP(A68&amp;B68&amp;C68,'Raw Data Copy'!A:K,11,0)</f>
        <v>16.799999999999983</v>
      </c>
    </row>
    <row r="69" spans="1:4" ht="14.4">
      <c r="A69" s="5" t="s">
        <v>16</v>
      </c>
      <c r="B69" s="9" t="s">
        <v>29</v>
      </c>
      <c r="C69" s="29" t="s">
        <v>27</v>
      </c>
      <c r="D69" s="31">
        <f>VLOOKUP(A69&amp;B69&amp;C69,'Raw Data Copy'!A:K,11,0)</f>
        <v>176.40000000000009</v>
      </c>
    </row>
    <row r="70" spans="1:4" ht="14.4">
      <c r="A70" s="5" t="s">
        <v>18</v>
      </c>
      <c r="B70" s="9" t="s">
        <v>29</v>
      </c>
      <c r="C70" s="29" t="s">
        <v>27</v>
      </c>
      <c r="D70" s="31">
        <f>VLOOKUP(A70&amp;B70&amp;C70,'Raw Data Copy'!A:K,11,0)</f>
        <v>630</v>
      </c>
    </row>
    <row r="71" spans="1:4" ht="14.4">
      <c r="A71" s="5" t="s">
        <v>19</v>
      </c>
      <c r="B71" s="9" t="s">
        <v>29</v>
      </c>
      <c r="C71" s="29" t="s">
        <v>27</v>
      </c>
      <c r="D71" s="31">
        <f>VLOOKUP(A71&amp;B71&amp;C71,'Raw Data Copy'!A:K,11,0)</f>
        <v>623.69999999999891</v>
      </c>
    </row>
    <row r="72" spans="1:4" ht="14.4">
      <c r="A72" s="5" t="s">
        <v>20</v>
      </c>
      <c r="B72" s="9" t="s">
        <v>29</v>
      </c>
      <c r="C72" s="29" t="s">
        <v>27</v>
      </c>
      <c r="D72" s="31">
        <f>VLOOKUP(A72&amp;B72&amp;C72,'Raw Data Copy'!A:K,11,0)</f>
        <v>661.5</v>
      </c>
    </row>
    <row r="73" spans="1:4" ht="14.4">
      <c r="A73" s="5" t="s">
        <v>21</v>
      </c>
      <c r="B73" s="9" t="s">
        <v>29</v>
      </c>
      <c r="C73" s="29" t="s">
        <v>27</v>
      </c>
      <c r="D73" s="31">
        <f>VLOOKUP(A73&amp;B73&amp;C73,'Raw Data Copy'!A:K,11,0)</f>
        <v>549.5</v>
      </c>
    </row>
    <row r="74" spans="1:4" ht="14.4">
      <c r="A74" s="5" t="s">
        <v>22</v>
      </c>
      <c r="B74" s="9" t="s">
        <v>29</v>
      </c>
      <c r="C74" s="29" t="s">
        <v>27</v>
      </c>
      <c r="D74" s="31">
        <f>VLOOKUP(A74&amp;B74&amp;C74,'Raw Data Copy'!A:K,11,0)</f>
        <v>352.09999999999945</v>
      </c>
    </row>
    <row r="75" spans="1:4" ht="14.4">
      <c r="A75" s="5" t="s">
        <v>23</v>
      </c>
      <c r="B75" s="9" t="s">
        <v>29</v>
      </c>
      <c r="C75" s="29" t="s">
        <v>27</v>
      </c>
      <c r="D75" s="31">
        <f>VLOOKUP(A75&amp;B75&amp;C75,'Raw Data Copy'!A:K,11,0)</f>
        <v>14</v>
      </c>
    </row>
    <row r="76" spans="1:4" ht="14.4">
      <c r="A76" s="5" t="s">
        <v>25</v>
      </c>
      <c r="B76" s="9" t="s">
        <v>29</v>
      </c>
      <c r="C76" s="29" t="s">
        <v>27</v>
      </c>
      <c r="D76" s="31">
        <f>VLOOKUP(A76&amp;B76&amp;C76,'Raw Data Copy'!A:K,11,0)</f>
        <v>284.89999999999964</v>
      </c>
    </row>
    <row r="77" spans="1:4" ht="14.4">
      <c r="A77" s="5" t="s">
        <v>11</v>
      </c>
      <c r="B77" s="9" t="s">
        <v>29</v>
      </c>
      <c r="C77" s="29" t="s">
        <v>28</v>
      </c>
      <c r="D77" s="31">
        <f>VLOOKUP(A77&amp;B77&amp;C77,'Raw Data Copy'!A:K,11,0)</f>
        <v>52.5</v>
      </c>
    </row>
    <row r="78" spans="1:4" ht="14.4">
      <c r="A78" s="5" t="s">
        <v>15</v>
      </c>
      <c r="B78" s="9" t="s">
        <v>29</v>
      </c>
      <c r="C78" s="29" t="s">
        <v>28</v>
      </c>
      <c r="D78" s="31">
        <f>VLOOKUP(A78&amp;B78&amp;C78,'Raw Data Copy'!A:K,11,0)</f>
        <v>81.899999999999864</v>
      </c>
    </row>
    <row r="79" spans="1:4" ht="14.4">
      <c r="A79" s="5" t="s">
        <v>16</v>
      </c>
      <c r="B79" s="9" t="s">
        <v>29</v>
      </c>
      <c r="C79" s="29" t="s">
        <v>28</v>
      </c>
      <c r="D79" s="31">
        <f>VLOOKUP(A79&amp;B79&amp;C79,'Raw Data Copy'!A:K,11,0)</f>
        <v>336</v>
      </c>
    </row>
    <row r="80" spans="1:4" ht="14.4">
      <c r="A80" s="5" t="s">
        <v>18</v>
      </c>
      <c r="B80" s="9" t="s">
        <v>29</v>
      </c>
      <c r="C80" s="29" t="s">
        <v>28</v>
      </c>
      <c r="D80" s="31">
        <f>VLOOKUP(A80&amp;B80&amp;C80,'Raw Data Copy'!A:K,11,0)</f>
        <v>478.79999999999927</v>
      </c>
    </row>
    <row r="81" spans="1:4" ht="14.4">
      <c r="A81" s="5" t="s">
        <v>19</v>
      </c>
      <c r="B81" s="9" t="s">
        <v>29</v>
      </c>
      <c r="C81" s="29" t="s">
        <v>28</v>
      </c>
      <c r="D81" s="31">
        <f>VLOOKUP(A81&amp;B81&amp;C81,'Raw Data Copy'!A:K,11,0)</f>
        <v>184.79999999999973</v>
      </c>
    </row>
    <row r="82" spans="1:4" ht="14.4">
      <c r="A82" s="5" t="s">
        <v>20</v>
      </c>
      <c r="B82" s="9" t="s">
        <v>29</v>
      </c>
      <c r="C82" s="29" t="s">
        <v>28</v>
      </c>
      <c r="D82" s="31">
        <f>VLOOKUP(A82&amp;B82&amp;C82,'Raw Data Copy'!A:K,11,0)</f>
        <v>326.19999999999982</v>
      </c>
    </row>
    <row r="83" spans="1:4" ht="14.4">
      <c r="A83" s="5" t="s">
        <v>21</v>
      </c>
      <c r="B83" s="9" t="s">
        <v>29</v>
      </c>
      <c r="C83" s="29" t="s">
        <v>28</v>
      </c>
      <c r="D83" s="31">
        <f>VLOOKUP(A83&amp;B83&amp;C83,'Raw Data Copy'!A:K,11,0)</f>
        <v>6.2999999999999972</v>
      </c>
    </row>
    <row r="84" spans="1:4" ht="14.4">
      <c r="A84" s="5" t="s">
        <v>22</v>
      </c>
      <c r="B84" s="9" t="s">
        <v>29</v>
      </c>
      <c r="C84" s="29" t="s">
        <v>28</v>
      </c>
      <c r="D84" s="31">
        <f>VLOOKUP(A84&amp;B84&amp;C84,'Raw Data Copy'!A:K,11,0)</f>
        <v>574.69999999999982</v>
      </c>
    </row>
    <row r="85" spans="1:4" ht="14.4">
      <c r="A85" s="5" t="s">
        <v>23</v>
      </c>
      <c r="B85" s="9" t="s">
        <v>29</v>
      </c>
      <c r="C85" s="29" t="s">
        <v>28</v>
      </c>
      <c r="D85" s="31">
        <f>VLOOKUP(A85&amp;B85&amp;C85,'Raw Data Copy'!A:K,11,0)</f>
        <v>264.59999999999991</v>
      </c>
    </row>
    <row r="86" spans="1:4" ht="14.4">
      <c r="A86" s="5" t="s">
        <v>25</v>
      </c>
      <c r="B86" s="9" t="s">
        <v>29</v>
      </c>
      <c r="C86" s="29" t="s">
        <v>28</v>
      </c>
      <c r="D86" s="31">
        <f>VLOOKUP(A86&amp;B86&amp;C86,'Raw Data Copy'!A:K,11,0)</f>
        <v>398.29999999999927</v>
      </c>
    </row>
    <row r="87" spans="1:4" ht="14.4" customHeight="1">
      <c r="A87" s="5" t="s">
        <v>11</v>
      </c>
      <c r="B87" s="6" t="s">
        <v>30</v>
      </c>
      <c r="C87" s="28" t="s">
        <v>13</v>
      </c>
      <c r="D87" s="31">
        <f>VLOOKUP(A87&amp;B87&amp;C87,'Raw Data Copy'!A:K,11,0)</f>
        <v>148.5</v>
      </c>
    </row>
    <row r="88" spans="1:4" ht="14.4" customHeight="1">
      <c r="A88" s="5" t="s">
        <v>15</v>
      </c>
      <c r="B88" s="6" t="s">
        <v>30</v>
      </c>
      <c r="C88" s="28" t="s">
        <v>13</v>
      </c>
      <c r="D88" s="31">
        <f>VLOOKUP(A88&amp;B88&amp;C88,'Raw Data Copy'!A:K,11,0)</f>
        <v>598.5</v>
      </c>
    </row>
    <row r="89" spans="1:4" ht="14.4" customHeight="1">
      <c r="A89" s="5" t="s">
        <v>16</v>
      </c>
      <c r="B89" s="6" t="s">
        <v>30</v>
      </c>
      <c r="C89" s="28" t="s">
        <v>13</v>
      </c>
      <c r="D89" s="31">
        <f>VLOOKUP(A89&amp;B89&amp;C89,'Raw Data Copy'!A:K,11,0)</f>
        <v>1147.5</v>
      </c>
    </row>
    <row r="90" spans="1:4" ht="14.4" customHeight="1">
      <c r="A90" s="5" t="s">
        <v>18</v>
      </c>
      <c r="B90" s="6" t="s">
        <v>30</v>
      </c>
      <c r="C90" s="28" t="s">
        <v>13</v>
      </c>
      <c r="D90" s="31">
        <f>VLOOKUP(A90&amp;B90&amp;C90,'Raw Data Copy'!A:K,11,0)</f>
        <v>1263</v>
      </c>
    </row>
    <row r="91" spans="1:4" ht="14.4" customHeight="1">
      <c r="A91" s="5" t="s">
        <v>19</v>
      </c>
      <c r="B91" s="6" t="s">
        <v>30</v>
      </c>
      <c r="C91" s="28" t="s">
        <v>13</v>
      </c>
      <c r="D91" s="31">
        <f>VLOOKUP(A91&amp;B91&amp;C91,'Raw Data Copy'!A:K,11,0)</f>
        <v>48</v>
      </c>
    </row>
    <row r="92" spans="1:4" ht="14.4" customHeight="1">
      <c r="A92" s="5" t="s">
        <v>20</v>
      </c>
      <c r="B92" s="6" t="s">
        <v>30</v>
      </c>
      <c r="C92" s="28" t="s">
        <v>13</v>
      </c>
      <c r="D92" s="31">
        <f>VLOOKUP(A92&amp;B92&amp;C92,'Raw Data Copy'!A:K,11,0)</f>
        <v>189</v>
      </c>
    </row>
    <row r="93" spans="1:4" ht="14.4" customHeight="1">
      <c r="A93" s="5" t="s">
        <v>21</v>
      </c>
      <c r="B93" s="6" t="s">
        <v>30</v>
      </c>
      <c r="C93" s="28" t="s">
        <v>13</v>
      </c>
      <c r="D93" s="31">
        <f>VLOOKUP(A93&amp;B93&amp;C93,'Raw Data Copy'!A:K,11,0)</f>
        <v>214.5</v>
      </c>
    </row>
    <row r="94" spans="1:4" ht="14.4" customHeight="1">
      <c r="A94" s="5" t="s">
        <v>22</v>
      </c>
      <c r="B94" s="6" t="s">
        <v>30</v>
      </c>
      <c r="C94" s="28" t="s">
        <v>13</v>
      </c>
      <c r="D94" s="31">
        <f>VLOOKUP(A94&amp;B94&amp;C94,'Raw Data Copy'!A:K,11,0)</f>
        <v>448.5</v>
      </c>
    </row>
    <row r="95" spans="1:4" ht="14.4" customHeight="1">
      <c r="A95" s="5" t="s">
        <v>23</v>
      </c>
      <c r="B95" s="6" t="s">
        <v>30</v>
      </c>
      <c r="C95" s="28" t="s">
        <v>13</v>
      </c>
      <c r="D95" s="31">
        <f>VLOOKUP(A95&amp;B95&amp;C95,'Raw Data Copy'!A:K,11,0)</f>
        <v>1044</v>
      </c>
    </row>
    <row r="96" spans="1:4" ht="14.4" customHeight="1">
      <c r="A96" s="5" t="s">
        <v>25</v>
      </c>
      <c r="B96" s="6" t="s">
        <v>30</v>
      </c>
      <c r="C96" s="28" t="s">
        <v>13</v>
      </c>
      <c r="D96" s="31">
        <f>VLOOKUP(A96&amp;B96&amp;C96,'Raw Data Copy'!A:K,11,0)</f>
        <v>906</v>
      </c>
    </row>
    <row r="97" spans="1:4" ht="14.4">
      <c r="A97" s="5" t="s">
        <v>11</v>
      </c>
      <c r="B97" s="6" t="s">
        <v>30</v>
      </c>
      <c r="C97" s="29" t="s">
        <v>26</v>
      </c>
      <c r="D97" s="31">
        <f>VLOOKUP(A97&amp;B97&amp;C97,'Raw Data Copy'!A:K,11,0)</f>
        <v>91</v>
      </c>
    </row>
    <row r="98" spans="1:4" ht="14.4">
      <c r="A98" s="5" t="s">
        <v>15</v>
      </c>
      <c r="B98" s="6" t="s">
        <v>30</v>
      </c>
      <c r="C98" s="29" t="s">
        <v>26</v>
      </c>
      <c r="D98" s="31">
        <f>VLOOKUP(A98&amp;B98&amp;C98,'Raw Data Copy'!A:K,11,0)</f>
        <v>462.69999999999982</v>
      </c>
    </row>
    <row r="99" spans="1:4" ht="14.4">
      <c r="A99" s="5" t="s">
        <v>16</v>
      </c>
      <c r="B99" s="6" t="s">
        <v>30</v>
      </c>
      <c r="C99" s="29" t="s">
        <v>26</v>
      </c>
      <c r="D99" s="31">
        <f>VLOOKUP(A99&amp;B99&amp;C99,'Raw Data Copy'!A:K,11,0)</f>
        <v>557.89999999999964</v>
      </c>
    </row>
    <row r="100" spans="1:4" ht="14.4">
      <c r="A100" s="5" t="s">
        <v>18</v>
      </c>
      <c r="B100" s="6" t="s">
        <v>30</v>
      </c>
      <c r="C100" s="29" t="s">
        <v>26</v>
      </c>
      <c r="D100" s="31">
        <f>VLOOKUP(A100&amp;B100&amp;C100,'Raw Data Copy'!A:K,11,0)</f>
        <v>45.5</v>
      </c>
    </row>
    <row r="101" spans="1:4" ht="14.4">
      <c r="A101" s="5" t="s">
        <v>19</v>
      </c>
      <c r="B101" s="6" t="s">
        <v>30</v>
      </c>
      <c r="C101" s="29" t="s">
        <v>26</v>
      </c>
      <c r="D101" s="31">
        <f>VLOOKUP(A101&amp;B101&amp;C101,'Raw Data Copy'!A:K,11,0)</f>
        <v>421.39999999999964</v>
      </c>
    </row>
    <row r="102" spans="1:4" ht="14.4">
      <c r="A102" s="5" t="s">
        <v>20</v>
      </c>
      <c r="B102" s="6" t="s">
        <v>30</v>
      </c>
      <c r="C102" s="29" t="s">
        <v>26</v>
      </c>
      <c r="D102" s="31">
        <f>VLOOKUP(A102&amp;B102&amp;C102,'Raw Data Copy'!A:K,11,0)</f>
        <v>483</v>
      </c>
    </row>
    <row r="103" spans="1:4" ht="14.4">
      <c r="A103" s="5" t="s">
        <v>21</v>
      </c>
      <c r="B103" s="6" t="s">
        <v>30</v>
      </c>
      <c r="C103" s="29" t="s">
        <v>26</v>
      </c>
      <c r="D103" s="31">
        <f>VLOOKUP(A103&amp;B103&amp;C103,'Raw Data Copy'!A:K,11,0)</f>
        <v>287</v>
      </c>
    </row>
    <row r="104" spans="1:4" ht="14.4">
      <c r="A104" s="5" t="s">
        <v>22</v>
      </c>
      <c r="B104" s="6" t="s">
        <v>30</v>
      </c>
      <c r="C104" s="29" t="s">
        <v>26</v>
      </c>
      <c r="D104" s="31">
        <f>VLOOKUP(A104&amp;B104&amp;C104,'Raw Data Copy'!A:K,11,0)</f>
        <v>438.19999999999982</v>
      </c>
    </row>
    <row r="105" spans="1:4" ht="14.4">
      <c r="A105" s="5" t="s">
        <v>23</v>
      </c>
      <c r="B105" s="6" t="s">
        <v>30</v>
      </c>
      <c r="C105" s="29" t="s">
        <v>26</v>
      </c>
      <c r="D105" s="31">
        <f>VLOOKUP(A105&amp;B105&amp;C105,'Raw Data Copy'!A:K,11,0)</f>
        <v>143.5</v>
      </c>
    </row>
    <row r="106" spans="1:4" ht="14.4">
      <c r="A106" s="5" t="s">
        <v>25</v>
      </c>
      <c r="B106" s="6" t="s">
        <v>30</v>
      </c>
      <c r="C106" s="29" t="s">
        <v>26</v>
      </c>
      <c r="D106" s="31">
        <f>VLOOKUP(A106&amp;B106&amp;C106,'Raw Data Copy'!A:K,11,0)</f>
        <v>145.59999999999991</v>
      </c>
    </row>
    <row r="107" spans="1:4" ht="14.4" customHeight="1"/>
    <row r="108" spans="1:4" ht="14.4" customHeight="1"/>
    <row r="109" spans="1:4" ht="14.4" customHeight="1"/>
    <row r="110" spans="1:4" ht="14.4" customHeight="1"/>
    <row r="111" spans="1:4" ht="14.4" customHeight="1"/>
    <row r="112" spans="1:4" ht="14.4" customHeight="1"/>
    <row r="113" ht="14.4" customHeight="1"/>
    <row r="114" ht="14.4" customHeight="1"/>
    <row r="115" ht="14.4" customHeight="1"/>
    <row r="116" ht="14.4" customHeight="1"/>
    <row r="117" ht="14.4" customHeight="1"/>
    <row r="118" ht="14.4" customHeight="1"/>
    <row r="119" ht="14.4" customHeight="1"/>
    <row r="120" ht="14.4" customHeight="1"/>
    <row r="121" ht="14.4" customHeight="1"/>
    <row r="122" ht="14.4" customHeight="1"/>
    <row r="123" ht="14.4" customHeight="1"/>
    <row r="124" ht="14.4" customHeight="1"/>
    <row r="125" ht="14.4" customHeight="1"/>
    <row r="126" ht="14.4" customHeight="1"/>
    <row r="247" ht="14.4" customHeight="1"/>
    <row r="248" ht="14.4" customHeight="1"/>
    <row r="249" ht="14.4" customHeight="1"/>
    <row r="250" ht="14.4" customHeight="1"/>
    <row r="251" ht="14.4" customHeight="1"/>
    <row r="252" ht="14.4" customHeight="1"/>
    <row r="253" ht="14.4" customHeight="1"/>
    <row r="254" ht="14.4" customHeight="1"/>
    <row r="255" ht="14.4" customHeight="1"/>
    <row r="256" ht="14.4" customHeight="1"/>
    <row r="257" ht="14.4" customHeight="1"/>
    <row r="258" ht="14.4" customHeight="1"/>
    <row r="259" ht="14.4" customHeight="1"/>
    <row r="260" ht="14.4" customHeight="1"/>
    <row r="261" ht="14.4" customHeight="1"/>
    <row r="262" ht="14.4" customHeight="1"/>
    <row r="263" ht="14.4" customHeight="1"/>
    <row r="264" ht="14.4" customHeight="1"/>
    <row r="265" ht="14.4" customHeight="1"/>
    <row r="266" ht="14.4" customHeight="1"/>
    <row r="277" ht="14.4" customHeight="1"/>
    <row r="278" ht="14.4" customHeight="1"/>
    <row r="279" ht="14.4" customHeight="1"/>
    <row r="280" ht="14.4" customHeight="1"/>
    <row r="281" ht="14.4" customHeight="1"/>
    <row r="282" ht="14.4" customHeight="1"/>
    <row r="283" ht="14.4" customHeight="1"/>
    <row r="284" ht="14.4" customHeight="1"/>
    <row r="285" ht="14.4" customHeight="1"/>
    <row r="286" ht="14.4" customHeight="1"/>
  </sheetData>
  <mergeCells count="1">
    <mergeCell ref="A2:B3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3CB8E-404D-47F1-A9F1-01D637C0CB77}">
  <sheetPr>
    <tabColor rgb="FF92D050"/>
  </sheetPr>
  <dimension ref="A2:E18"/>
  <sheetViews>
    <sheetView showGridLines="0" workbookViewId="0"/>
  </sheetViews>
  <sheetFormatPr defaultRowHeight="13.2"/>
  <cols>
    <col min="1" max="1" width="7.6640625" bestFit="1" customWidth="1"/>
    <col min="2" max="2" width="6.6640625" bestFit="1" customWidth="1"/>
    <col min="3" max="3" width="10.33203125" bestFit="1" customWidth="1"/>
    <col min="4" max="4" width="12.21875" bestFit="1" customWidth="1"/>
    <col min="5" max="5" width="15.88671875" bestFit="1" customWidth="1"/>
  </cols>
  <sheetData>
    <row r="2" spans="1:5" ht="13.2" customHeight="1">
      <c r="A2" s="18" t="s">
        <v>63</v>
      </c>
      <c r="B2" s="18"/>
      <c r="C2" s="18"/>
      <c r="D2" s="18"/>
      <c r="E2" s="18"/>
    </row>
    <row r="3" spans="1:5" ht="13.2" customHeight="1">
      <c r="A3" s="18"/>
      <c r="B3" s="18"/>
      <c r="C3" s="18"/>
      <c r="D3" s="18"/>
      <c r="E3" s="18"/>
    </row>
    <row r="5" spans="1:5">
      <c r="A5" s="33" t="s">
        <v>31</v>
      </c>
      <c r="B5" s="33" t="s">
        <v>55</v>
      </c>
      <c r="C5" s="33" t="s">
        <v>60</v>
      </c>
      <c r="D5" s="33" t="s">
        <v>61</v>
      </c>
      <c r="E5" s="33" t="s">
        <v>62</v>
      </c>
    </row>
    <row r="6" spans="1:5">
      <c r="A6" s="34" t="s">
        <v>14</v>
      </c>
      <c r="B6" s="33" t="s">
        <v>56</v>
      </c>
      <c r="C6" s="35">
        <v>0.12</v>
      </c>
      <c r="D6" s="36">
        <f>SUMIF('Raw Data Copy'!F:F,'Regionwise Revenue Distribution'!A6,'Raw Data Copy'!H:H)*C6</f>
        <v>55386.048000000017</v>
      </c>
      <c r="E6" s="36">
        <f>SUMIF('Raw Data Copy'!F:F,'Regionwise Revenue Distribution'!A6,'Raw Data Copy'!J:J)*C6</f>
        <v>25253414.709600002</v>
      </c>
    </row>
    <row r="7" spans="1:5">
      <c r="A7" s="34" t="s">
        <v>14</v>
      </c>
      <c r="B7" s="33" t="s">
        <v>57</v>
      </c>
      <c r="C7" s="35">
        <v>0.12</v>
      </c>
      <c r="D7" s="36">
        <f>SUMIF('Raw Data Copy'!F:F,'Regionwise Revenue Distribution'!A7,'Raw Data Copy'!H:H)*C7</f>
        <v>55386.048000000017</v>
      </c>
      <c r="E7" s="36">
        <f>SUMIF('Raw Data Copy'!F:F,'Regionwise Revenue Distribution'!A7,'Raw Data Copy'!J:J)*C7</f>
        <v>25253414.709600002</v>
      </c>
    </row>
    <row r="8" spans="1:5">
      <c r="A8" s="34" t="s">
        <v>14</v>
      </c>
      <c r="B8" s="33" t="s">
        <v>58</v>
      </c>
      <c r="C8" s="35">
        <v>0.05</v>
      </c>
      <c r="D8" s="36">
        <f>SUMIF('Raw Data Copy'!F:F,'Regionwise Revenue Distribution'!A8,'Raw Data Copy'!H:H)*C8</f>
        <v>23077.520000000008</v>
      </c>
      <c r="E8" s="36">
        <f>SUMIF('Raw Data Copy'!F:F,'Regionwise Revenue Distribution'!A8,'Raw Data Copy'!J:J)*C8</f>
        <v>10522256.129000001</v>
      </c>
    </row>
    <row r="9" spans="1:5">
      <c r="A9" s="34" t="s">
        <v>14</v>
      </c>
      <c r="B9" s="33" t="s">
        <v>59</v>
      </c>
      <c r="C9" s="35">
        <v>0.71</v>
      </c>
      <c r="D9" s="36">
        <f>SUMIF('Raw Data Copy'!F:F,'Regionwise Revenue Distribution'!A9,'Raw Data Copy'!H:H)*C9</f>
        <v>327700.7840000001</v>
      </c>
      <c r="E9" s="36">
        <f>SUMIF('Raw Data Copy'!F:F,'Regionwise Revenue Distribution'!A9,'Raw Data Copy'!J:J)*C9</f>
        <v>149416037.0318</v>
      </c>
    </row>
    <row r="10" spans="1:5">
      <c r="A10" s="34" t="s">
        <v>29</v>
      </c>
      <c r="B10" s="33" t="s">
        <v>56</v>
      </c>
      <c r="C10" s="35">
        <v>0.33</v>
      </c>
      <c r="D10" s="36">
        <f>SUMIF('Raw Data Copy'!F:F,'Regionwise Revenue Distribution'!A10,'Raw Data Copy'!H:H)*C10</f>
        <v>159791.21400000001</v>
      </c>
      <c r="E10" s="36">
        <f>SUMIF('Raw Data Copy'!F:F,'Regionwise Revenue Distribution'!A10,'Raw Data Copy'!J:J)*C10</f>
        <v>80900498.01636</v>
      </c>
    </row>
    <row r="11" spans="1:5">
      <c r="A11" s="34" t="s">
        <v>29</v>
      </c>
      <c r="B11" s="33" t="s">
        <v>57</v>
      </c>
      <c r="C11" s="35">
        <v>0.16</v>
      </c>
      <c r="D11" s="36">
        <f>SUMIF('Raw Data Copy'!F:F,'Regionwise Revenue Distribution'!A11,'Raw Data Copy'!H:H)*C11</f>
        <v>77474.528000000006</v>
      </c>
      <c r="E11" s="36">
        <f>SUMIF('Raw Data Copy'!F:F,'Regionwise Revenue Distribution'!A11,'Raw Data Copy'!J:J)*C11</f>
        <v>39224483.886719994</v>
      </c>
    </row>
    <row r="12" spans="1:5">
      <c r="A12" s="34" t="s">
        <v>29</v>
      </c>
      <c r="B12" s="33" t="s">
        <v>58</v>
      </c>
      <c r="C12" s="35">
        <v>0</v>
      </c>
      <c r="D12" s="36">
        <f>SUMIF('Raw Data Copy'!F:F,'Regionwise Revenue Distribution'!A12,'Raw Data Copy'!H:H)*C12</f>
        <v>0</v>
      </c>
      <c r="E12" s="36">
        <f>SUMIF('Raw Data Copy'!F:F,'Regionwise Revenue Distribution'!A12,'Raw Data Copy'!J:J)*C12</f>
        <v>0</v>
      </c>
    </row>
    <row r="13" spans="1:5">
      <c r="A13" s="34" t="s">
        <v>29</v>
      </c>
      <c r="B13" s="33" t="s">
        <v>59</v>
      </c>
      <c r="C13" s="35">
        <v>0.51</v>
      </c>
      <c r="D13" s="36">
        <f>SUMIF('Raw Data Copy'!F:F,'Regionwise Revenue Distribution'!A13,'Raw Data Copy'!H:H)*C13</f>
        <v>246950.05799999999</v>
      </c>
      <c r="E13" s="36">
        <f>SUMIF('Raw Data Copy'!F:F,'Regionwise Revenue Distribution'!A13,'Raw Data Copy'!J:J)*C13</f>
        <v>125028042.38891998</v>
      </c>
    </row>
    <row r="16" spans="1:5">
      <c r="A16" s="32"/>
    </row>
    <row r="17" spans="1:1">
      <c r="A17" s="21"/>
    </row>
    <row r="18" spans="1:1">
      <c r="A18" s="21"/>
    </row>
  </sheetData>
  <mergeCells count="1">
    <mergeCell ref="A2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Q6</vt:lpstr>
      <vt:lpstr>Raw Data Copy</vt:lpstr>
      <vt:lpstr>Gear Asembly wise</vt:lpstr>
      <vt:lpstr>Quarter wise</vt:lpstr>
      <vt:lpstr>Month wise</vt:lpstr>
      <vt:lpstr>Year wise Revenue</vt:lpstr>
      <vt:lpstr>Quantities at start of Quarter</vt:lpstr>
      <vt:lpstr>Regionwise Revenue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Agarwal</cp:lastModifiedBy>
  <dcterms:modified xsi:type="dcterms:W3CDTF">2021-11-02T08:29:34Z</dcterms:modified>
</cp:coreProperties>
</file>