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FF15BF84-2BD8-4309-9560-79C2D176B27C}" xr6:coauthVersionLast="47" xr6:coauthVersionMax="47" xr10:uidLastSave="{00000000-0000-0000-0000-000000000000}"/>
  <bookViews>
    <workbookView xWindow="-108" yWindow="-108" windowWidth="23256" windowHeight="12576" tabRatio="989" xr2:uid="{00000000-000D-0000-FFFF-FFFF00000000}"/>
  </bookViews>
  <sheets>
    <sheet name="sku_master" sheetId="1" r:id="rId1"/>
    <sheet name="sales_data" sheetId="2" r:id="rId2"/>
    <sheet name="opn_stk" sheetId="12" r:id="rId3"/>
    <sheet name="cochin_stk_trans" sheetId="13" r:id="rId4"/>
    <sheet name="1. Rev Pareto" sheetId="14" r:id="rId5"/>
    <sheet name="2. Scatter Chart" sheetId="15" r:id="rId6"/>
    <sheet name="3 &amp; 4. Vol and Rev Trend" sheetId="16" r:id="rId7"/>
    <sheet name="5 &amp; 6 Daywise Vol and Rev Trend" sheetId="17" r:id="rId8"/>
    <sheet name="7. Prev Day Growth" sheetId="18" r:id="rId9"/>
    <sheet name="8. Ledger" sheetId="19" r:id="rId10"/>
    <sheet name="9. Avg Days" sheetId="22" r:id="rId11"/>
  </sheets>
  <definedNames>
    <definedName name="_xlnm._FilterDatabase" localSheetId="5" hidden="1">'2. Scatter Chart'!$F$1:$H$31</definedName>
    <definedName name="_xlnm._FilterDatabase" localSheetId="9" hidden="1">'8. Ledger'!$A$1:$BI$32</definedName>
    <definedName name="_xlnm._FilterDatabase" localSheetId="10" hidden="1">'9. Avg Days'!$A$1:$D$31</definedName>
    <definedName name="_xlnm._FilterDatabase" localSheetId="1" hidden="1">sales_data!$B$1:$G$451</definedName>
  </definedNames>
  <calcPr calcId="181029"/>
  <pivotCaches>
    <pivotCache cacheId="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9" l="1"/>
  <c r="M1" i="19" s="1"/>
  <c r="Q1" i="19" s="1"/>
  <c r="U1" i="19" s="1"/>
  <c r="Y1" i="19" s="1"/>
  <c r="AC1" i="19" s="1"/>
  <c r="AG1" i="19" s="1"/>
  <c r="AK1" i="19" s="1"/>
  <c r="AO1" i="19" s="1"/>
  <c r="AS1" i="19" s="1"/>
  <c r="AW1" i="19" s="1"/>
  <c r="BA1" i="19" s="1"/>
  <c r="BE1" i="19" s="1"/>
  <c r="BI1" i="19" s="1"/>
  <c r="H1" i="19"/>
  <c r="L1" i="19" s="1"/>
  <c r="G1" i="19"/>
  <c r="G26" i="19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2" i="2"/>
  <c r="D10" i="19" s="1"/>
  <c r="G27" i="19"/>
  <c r="G10" i="19"/>
  <c r="G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" i="19"/>
  <c r="F1" i="19"/>
  <c r="J1" i="19" s="1"/>
  <c r="N1" i="19" s="1"/>
  <c r="R1" i="19" s="1"/>
  <c r="V1" i="19" s="1"/>
  <c r="Z1" i="19" s="1"/>
  <c r="AD1" i="19" s="1"/>
  <c r="AH1" i="19" s="1"/>
  <c r="AL1" i="19" s="1"/>
  <c r="AP1" i="19" s="1"/>
  <c r="AT1" i="19" s="1"/>
  <c r="AX1" i="19" s="1"/>
  <c r="BB1" i="19" s="1"/>
  <c r="BF1" i="19" s="1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D23" i="16"/>
  <c r="D22" i="16"/>
  <c r="D3" i="16"/>
  <c r="D2" i="16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" i="14"/>
  <c r="F3" i="1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2" i="2"/>
  <c r="E10" i="19" l="1"/>
  <c r="F10" i="19" s="1"/>
  <c r="L32" i="19"/>
  <c r="P1" i="19"/>
  <c r="K1" i="19"/>
  <c r="G11" i="19"/>
  <c r="G18" i="19"/>
  <c r="G19" i="19"/>
  <c r="P3" i="19"/>
  <c r="P5" i="19"/>
  <c r="P7" i="19"/>
  <c r="P9" i="19"/>
  <c r="P11" i="19"/>
  <c r="P13" i="19"/>
  <c r="P15" i="19"/>
  <c r="P17" i="19"/>
  <c r="P19" i="19"/>
  <c r="P21" i="19"/>
  <c r="P23" i="19"/>
  <c r="P25" i="19"/>
  <c r="P27" i="19"/>
  <c r="P29" i="19"/>
  <c r="P31" i="19"/>
  <c r="P4" i="19"/>
  <c r="P6" i="19"/>
  <c r="P8" i="19"/>
  <c r="P10" i="19"/>
  <c r="P12" i="19"/>
  <c r="P14" i="19"/>
  <c r="P16" i="19"/>
  <c r="P18" i="19"/>
  <c r="P20" i="19"/>
  <c r="P22" i="19"/>
  <c r="P24" i="19"/>
  <c r="P26" i="19"/>
  <c r="P28" i="19"/>
  <c r="P30" i="19"/>
  <c r="L3" i="19"/>
  <c r="L5" i="19"/>
  <c r="L7" i="19"/>
  <c r="L9" i="19"/>
  <c r="L11" i="19"/>
  <c r="L13" i="19"/>
  <c r="L15" i="19"/>
  <c r="L17" i="19"/>
  <c r="L19" i="19"/>
  <c r="L21" i="19"/>
  <c r="L23" i="19"/>
  <c r="L25" i="19"/>
  <c r="L27" i="19"/>
  <c r="L29" i="19"/>
  <c r="L31" i="19"/>
  <c r="K4" i="19"/>
  <c r="K6" i="19"/>
  <c r="K8" i="19"/>
  <c r="K10" i="19"/>
  <c r="K12" i="19"/>
  <c r="K14" i="19"/>
  <c r="K16" i="19"/>
  <c r="K18" i="19"/>
  <c r="K20" i="19"/>
  <c r="K22" i="19"/>
  <c r="K24" i="19"/>
  <c r="K26" i="19"/>
  <c r="K28" i="19"/>
  <c r="K30" i="19"/>
  <c r="L4" i="19"/>
  <c r="L6" i="19"/>
  <c r="L8" i="19"/>
  <c r="L10" i="19"/>
  <c r="L12" i="19"/>
  <c r="L14" i="19"/>
  <c r="L16" i="19"/>
  <c r="L18" i="19"/>
  <c r="L20" i="19"/>
  <c r="L22" i="19"/>
  <c r="L24" i="19"/>
  <c r="L26" i="19"/>
  <c r="L28" i="19"/>
  <c r="L30" i="19"/>
  <c r="H10" i="19"/>
  <c r="I10" i="19" s="1"/>
  <c r="J10" i="19" s="1"/>
  <c r="H26" i="19"/>
  <c r="G4" i="19"/>
  <c r="G12" i="19"/>
  <c r="G20" i="19"/>
  <c r="G28" i="19"/>
  <c r="G5" i="19"/>
  <c r="G13" i="19"/>
  <c r="G21" i="19"/>
  <c r="G29" i="19"/>
  <c r="G6" i="19"/>
  <c r="G14" i="19"/>
  <c r="G22" i="19"/>
  <c r="G30" i="19"/>
  <c r="G7" i="19"/>
  <c r="G15" i="19"/>
  <c r="G23" i="19"/>
  <c r="G31" i="19"/>
  <c r="G8" i="19"/>
  <c r="G16" i="19"/>
  <c r="G24" i="19"/>
  <c r="G32" i="19"/>
  <c r="G9" i="19"/>
  <c r="G17" i="19"/>
  <c r="G25" i="19"/>
  <c r="H18" i="19"/>
  <c r="H29" i="19"/>
  <c r="D18" i="19"/>
  <c r="H9" i="19"/>
  <c r="H17" i="19"/>
  <c r="H25" i="19"/>
  <c r="H3" i="19"/>
  <c r="H11" i="19"/>
  <c r="H19" i="19"/>
  <c r="H27" i="19"/>
  <c r="H4" i="19"/>
  <c r="H12" i="19"/>
  <c r="H20" i="19"/>
  <c r="H28" i="19"/>
  <c r="H5" i="19"/>
  <c r="H13" i="19"/>
  <c r="H21" i="19"/>
  <c r="D4" i="19"/>
  <c r="H6" i="19"/>
  <c r="H14" i="19"/>
  <c r="H22" i="19"/>
  <c r="H30" i="19"/>
  <c r="H7" i="19"/>
  <c r="H15" i="19"/>
  <c r="H23" i="19"/>
  <c r="H31" i="19"/>
  <c r="D26" i="19"/>
  <c r="H8" i="19"/>
  <c r="H16" i="19"/>
  <c r="H24" i="19"/>
  <c r="H32" i="19"/>
  <c r="D27" i="19"/>
  <c r="D19" i="19"/>
  <c r="D11" i="19"/>
  <c r="D3" i="19"/>
  <c r="D25" i="19"/>
  <c r="D17" i="19"/>
  <c r="D9" i="19"/>
  <c r="D32" i="19"/>
  <c r="D24" i="19"/>
  <c r="D16" i="19"/>
  <c r="D8" i="19"/>
  <c r="D31" i="19"/>
  <c r="D23" i="19"/>
  <c r="D15" i="19"/>
  <c r="D7" i="19"/>
  <c r="D30" i="19"/>
  <c r="D22" i="19"/>
  <c r="D14" i="19"/>
  <c r="D6" i="19"/>
  <c r="D29" i="19"/>
  <c r="D21" i="19"/>
  <c r="D13" i="19"/>
  <c r="D5" i="19"/>
  <c r="D28" i="19"/>
  <c r="D20" i="19"/>
  <c r="D12" i="19"/>
  <c r="E9" i="19" l="1"/>
  <c r="F9" i="19" s="1"/>
  <c r="I9" i="19" s="1"/>
  <c r="J9" i="19" s="1"/>
  <c r="E20" i="19"/>
  <c r="F20" i="19" s="1"/>
  <c r="I20" i="19" s="1"/>
  <c r="E24" i="19"/>
  <c r="F24" i="19" s="1"/>
  <c r="I24" i="19" s="1"/>
  <c r="E28" i="19"/>
  <c r="F28" i="19" s="1"/>
  <c r="E30" i="19"/>
  <c r="E32" i="19"/>
  <c r="E23" i="19"/>
  <c r="F23" i="19" s="1"/>
  <c r="I23" i="19" s="1"/>
  <c r="J23" i="19" s="1"/>
  <c r="E25" i="19"/>
  <c r="F25" i="19" s="1"/>
  <c r="I25" i="19" s="1"/>
  <c r="J25" i="19" s="1"/>
  <c r="E13" i="19"/>
  <c r="F13" i="19" s="1"/>
  <c r="E17" i="19"/>
  <c r="F17" i="19" s="1"/>
  <c r="E21" i="19"/>
  <c r="F21" i="19" s="1"/>
  <c r="I21" i="19" s="1"/>
  <c r="J21" i="19" s="1"/>
  <c r="E29" i="19"/>
  <c r="E31" i="19"/>
  <c r="E3" i="19"/>
  <c r="E26" i="19"/>
  <c r="E18" i="19"/>
  <c r="E5" i="19"/>
  <c r="F5" i="19" s="1"/>
  <c r="I5" i="19" s="1"/>
  <c r="J5" i="19" s="1"/>
  <c r="E6" i="19"/>
  <c r="F6" i="19" s="1"/>
  <c r="E8" i="19"/>
  <c r="E11" i="19"/>
  <c r="F11" i="19" s="1"/>
  <c r="E4" i="19"/>
  <c r="E15" i="19"/>
  <c r="E12" i="19"/>
  <c r="E16" i="19"/>
  <c r="F16" i="19" s="1"/>
  <c r="E19" i="19"/>
  <c r="F19" i="19" s="1"/>
  <c r="E7" i="19"/>
  <c r="F7" i="19" s="1"/>
  <c r="I7" i="19" s="1"/>
  <c r="J7" i="19" s="1"/>
  <c r="E14" i="19"/>
  <c r="E22" i="19"/>
  <c r="F22" i="19" s="1"/>
  <c r="E27" i="19"/>
  <c r="M10" i="19"/>
  <c r="N10" i="19" s="1"/>
  <c r="I13" i="19"/>
  <c r="J13" i="19" s="1"/>
  <c r="K32" i="19"/>
  <c r="K25" i="19"/>
  <c r="K9" i="19"/>
  <c r="K19" i="19"/>
  <c r="K3" i="19"/>
  <c r="K29" i="19"/>
  <c r="K13" i="19"/>
  <c r="O1" i="19"/>
  <c r="K17" i="19"/>
  <c r="K23" i="19"/>
  <c r="K7" i="19"/>
  <c r="K27" i="19"/>
  <c r="K11" i="19"/>
  <c r="K5" i="19"/>
  <c r="K21" i="19"/>
  <c r="K15" i="19"/>
  <c r="K31" i="19"/>
  <c r="P32" i="19"/>
  <c r="T1" i="19"/>
  <c r="J24" i="19" l="1"/>
  <c r="M24" i="19" s="1"/>
  <c r="N24" i="19" s="1"/>
  <c r="F15" i="19"/>
  <c r="I15" i="19" s="1"/>
  <c r="J15" i="19" s="1"/>
  <c r="M15" i="19" s="1"/>
  <c r="N15" i="19" s="1"/>
  <c r="F3" i="19"/>
  <c r="I3" i="19" s="1"/>
  <c r="J3" i="19" s="1"/>
  <c r="M3" i="19" s="1"/>
  <c r="N3" i="19" s="1"/>
  <c r="F32" i="19"/>
  <c r="I32" i="19" s="1"/>
  <c r="J32" i="19" s="1"/>
  <c r="M32" i="19" s="1"/>
  <c r="N32" i="19" s="1"/>
  <c r="F27" i="19"/>
  <c r="I27" i="19" s="1"/>
  <c r="J27" i="19" s="1"/>
  <c r="M27" i="19" s="1"/>
  <c r="N27" i="19" s="1"/>
  <c r="F4" i="19"/>
  <c r="I4" i="19" s="1"/>
  <c r="I31" i="19"/>
  <c r="J31" i="19" s="1"/>
  <c r="M31" i="19" s="1"/>
  <c r="N31" i="19" s="1"/>
  <c r="F31" i="19"/>
  <c r="F30" i="19"/>
  <c r="I30" i="19" s="1"/>
  <c r="F29" i="19"/>
  <c r="I29" i="19" s="1"/>
  <c r="J29" i="19" s="1"/>
  <c r="M29" i="19" s="1"/>
  <c r="N29" i="19" s="1"/>
  <c r="F18" i="19"/>
  <c r="I18" i="19" s="1"/>
  <c r="F8" i="19"/>
  <c r="I8" i="19" s="1"/>
  <c r="F14" i="19"/>
  <c r="I14" i="19" s="1"/>
  <c r="J20" i="19"/>
  <c r="M20" i="19" s="1"/>
  <c r="N20" i="19" s="1"/>
  <c r="F12" i="19"/>
  <c r="I12" i="19" s="1"/>
  <c r="F26" i="19"/>
  <c r="I26" i="19" s="1"/>
  <c r="I16" i="19"/>
  <c r="I6" i="19"/>
  <c r="I17" i="19"/>
  <c r="I22" i="19"/>
  <c r="I28" i="19"/>
  <c r="M23" i="19"/>
  <c r="N23" i="19" s="1"/>
  <c r="I11" i="19"/>
  <c r="I19" i="19"/>
  <c r="J19" i="19" s="1"/>
  <c r="M19" i="19" s="1"/>
  <c r="N19" i="19" s="1"/>
  <c r="M5" i="19"/>
  <c r="N5" i="19" s="1"/>
  <c r="M9" i="19"/>
  <c r="N9" i="19" s="1"/>
  <c r="M25" i="19"/>
  <c r="N25" i="19" s="1"/>
  <c r="M7" i="19"/>
  <c r="N7" i="19" s="1"/>
  <c r="M21" i="19"/>
  <c r="N21" i="19" s="1"/>
  <c r="M13" i="19"/>
  <c r="N13" i="19" s="1"/>
  <c r="T32" i="19"/>
  <c r="X1" i="19"/>
  <c r="T9" i="19"/>
  <c r="T25" i="19"/>
  <c r="T16" i="19"/>
  <c r="T11" i="19"/>
  <c r="T27" i="19"/>
  <c r="T18" i="19"/>
  <c r="T13" i="19"/>
  <c r="T29" i="19"/>
  <c r="T4" i="19"/>
  <c r="T20" i="19"/>
  <c r="T8" i="19"/>
  <c r="T15" i="19"/>
  <c r="T31" i="19"/>
  <c r="T6" i="19"/>
  <c r="T22" i="19"/>
  <c r="T17" i="19"/>
  <c r="T24" i="19"/>
  <c r="T3" i="19"/>
  <c r="T19" i="19"/>
  <c r="T10" i="19"/>
  <c r="T26" i="19"/>
  <c r="T5" i="19"/>
  <c r="T21" i="19"/>
  <c r="T12" i="19"/>
  <c r="T28" i="19"/>
  <c r="T7" i="19"/>
  <c r="T23" i="19"/>
  <c r="T14" i="19"/>
  <c r="T30" i="19"/>
  <c r="O32" i="19"/>
  <c r="O19" i="19"/>
  <c r="O3" i="19"/>
  <c r="O29" i="19"/>
  <c r="O13" i="19"/>
  <c r="O23" i="19"/>
  <c r="O7" i="19"/>
  <c r="O27" i="19"/>
  <c r="O11" i="19"/>
  <c r="S1" i="19"/>
  <c r="O17" i="19"/>
  <c r="O21" i="19"/>
  <c r="O5" i="19"/>
  <c r="O15" i="19"/>
  <c r="O31" i="19"/>
  <c r="O9" i="19"/>
  <c r="O25" i="19"/>
  <c r="O6" i="19"/>
  <c r="O22" i="19"/>
  <c r="O14" i="19"/>
  <c r="O8" i="19"/>
  <c r="O24" i="19"/>
  <c r="O30" i="19"/>
  <c r="O10" i="19"/>
  <c r="Q10" i="19" s="1"/>
  <c r="R10" i="19" s="1"/>
  <c r="O26" i="19"/>
  <c r="O12" i="19"/>
  <c r="O28" i="19"/>
  <c r="O16" i="19"/>
  <c r="O18" i="19"/>
  <c r="O4" i="19"/>
  <c r="O20" i="19"/>
  <c r="J18" i="19" l="1"/>
  <c r="M18" i="19" s="1"/>
  <c r="N18" i="19" s="1"/>
  <c r="Q18" i="19" s="1"/>
  <c r="R18" i="19" s="1"/>
  <c r="J14" i="19"/>
  <c r="M14" i="19" s="1"/>
  <c r="N14" i="19" s="1"/>
  <c r="Q14" i="19" s="1"/>
  <c r="R14" i="19" s="1"/>
  <c r="J4" i="19"/>
  <c r="M4" i="19" s="1"/>
  <c r="N4" i="19" s="1"/>
  <c r="Q4" i="19" s="1"/>
  <c r="R4" i="19" s="1"/>
  <c r="J30" i="19"/>
  <c r="M30" i="19" s="1"/>
  <c r="N30" i="19" s="1"/>
  <c r="Q30" i="19" s="1"/>
  <c r="R30" i="19" s="1"/>
  <c r="J12" i="19"/>
  <c r="M12" i="19" s="1"/>
  <c r="N12" i="19" s="1"/>
  <c r="Q12" i="19" s="1"/>
  <c r="R12" i="19" s="1"/>
  <c r="Q24" i="19"/>
  <c r="R24" i="19" s="1"/>
  <c r="J11" i="19"/>
  <c r="M11" i="19" s="1"/>
  <c r="N11" i="19" s="1"/>
  <c r="Q11" i="19" s="1"/>
  <c r="R11" i="19" s="1"/>
  <c r="J28" i="19"/>
  <c r="M28" i="19" s="1"/>
  <c r="N28" i="19" s="1"/>
  <c r="Q28" i="19" s="1"/>
  <c r="R28" i="19" s="1"/>
  <c r="J26" i="19"/>
  <c r="M26" i="19" s="1"/>
  <c r="N26" i="19" s="1"/>
  <c r="Q26" i="19" s="1"/>
  <c r="R26" i="19" s="1"/>
  <c r="J8" i="19"/>
  <c r="M8" i="19" s="1"/>
  <c r="N8" i="19" s="1"/>
  <c r="Q8" i="19" s="1"/>
  <c r="R8" i="19" s="1"/>
  <c r="J22" i="19"/>
  <c r="M22" i="19" s="1"/>
  <c r="N22" i="19" s="1"/>
  <c r="Q22" i="19" s="1"/>
  <c r="R22" i="19" s="1"/>
  <c r="Q32" i="19"/>
  <c r="R32" i="19" s="1"/>
  <c r="J17" i="19"/>
  <c r="M17" i="19" s="1"/>
  <c r="N17" i="19" s="1"/>
  <c r="Q17" i="19" s="1"/>
  <c r="R17" i="19" s="1"/>
  <c r="J6" i="19"/>
  <c r="M6" i="19" s="1"/>
  <c r="N6" i="19" s="1"/>
  <c r="Q6" i="19" s="1"/>
  <c r="R6" i="19" s="1"/>
  <c r="Q20" i="19"/>
  <c r="R20" i="19" s="1"/>
  <c r="J16" i="19"/>
  <c r="M16" i="19" s="1"/>
  <c r="N16" i="19" s="1"/>
  <c r="Q16" i="19" s="1"/>
  <c r="R16" i="19" s="1"/>
  <c r="Q29" i="19"/>
  <c r="R29" i="19" s="1"/>
  <c r="Q9" i="19"/>
  <c r="R9" i="19" s="1"/>
  <c r="Q27" i="19"/>
  <c r="R27" i="19" s="1"/>
  <c r="Q31" i="19"/>
  <c r="R31" i="19" s="1"/>
  <c r="Q7" i="19"/>
  <c r="R7" i="19" s="1"/>
  <c r="Q3" i="19"/>
  <c r="R3" i="19" s="1"/>
  <c r="Q19" i="19"/>
  <c r="R19" i="19" s="1"/>
  <c r="Q15" i="19"/>
  <c r="R15" i="19" s="1"/>
  <c r="Q23" i="19"/>
  <c r="R23" i="19" s="1"/>
  <c r="Q5" i="19"/>
  <c r="R5" i="19" s="1"/>
  <c r="Q13" i="19"/>
  <c r="R13" i="19" s="1"/>
  <c r="Q21" i="19"/>
  <c r="R21" i="19" s="1"/>
  <c r="Q25" i="19"/>
  <c r="R25" i="19" s="1"/>
  <c r="S32" i="19"/>
  <c r="U32" i="19" s="1"/>
  <c r="V32" i="19" s="1"/>
  <c r="W1" i="19"/>
  <c r="S7" i="19"/>
  <c r="S23" i="19"/>
  <c r="U23" i="19" s="1"/>
  <c r="V23" i="19" s="1"/>
  <c r="S12" i="19"/>
  <c r="S28" i="19"/>
  <c r="S9" i="19"/>
  <c r="S25" i="19"/>
  <c r="S14" i="19"/>
  <c r="S30" i="19"/>
  <c r="S15" i="19"/>
  <c r="S11" i="19"/>
  <c r="S27" i="19"/>
  <c r="S16" i="19"/>
  <c r="S31" i="19"/>
  <c r="S4" i="19"/>
  <c r="S13" i="19"/>
  <c r="S29" i="19"/>
  <c r="S18" i="19"/>
  <c r="S20" i="19"/>
  <c r="U20" i="19" s="1"/>
  <c r="V20" i="19" s="1"/>
  <c r="S17" i="19"/>
  <c r="S6" i="19"/>
  <c r="S22" i="19"/>
  <c r="S3" i="19"/>
  <c r="S19" i="19"/>
  <c r="S8" i="19"/>
  <c r="S24" i="19"/>
  <c r="S10" i="19"/>
  <c r="U10" i="19" s="1"/>
  <c r="V10" i="19" s="1"/>
  <c r="S26" i="19"/>
  <c r="S21" i="19"/>
  <c r="S5" i="19"/>
  <c r="X32" i="19"/>
  <c r="AB1" i="19"/>
  <c r="X13" i="19"/>
  <c r="X29" i="19"/>
  <c r="X4" i="19"/>
  <c r="X20" i="19"/>
  <c r="X15" i="19"/>
  <c r="X31" i="19"/>
  <c r="X6" i="19"/>
  <c r="X22" i="19"/>
  <c r="X17" i="19"/>
  <c r="X8" i="19"/>
  <c r="X24" i="19"/>
  <c r="X5" i="19"/>
  <c r="X12" i="19"/>
  <c r="X3" i="19"/>
  <c r="X19" i="19"/>
  <c r="X10" i="19"/>
  <c r="X26" i="19"/>
  <c r="X21" i="19"/>
  <c r="X28" i="19"/>
  <c r="X7" i="19"/>
  <c r="X23" i="19"/>
  <c r="X14" i="19"/>
  <c r="X30" i="19"/>
  <c r="X9" i="19"/>
  <c r="X25" i="19"/>
  <c r="X16" i="19"/>
  <c r="X11" i="19"/>
  <c r="X27" i="19"/>
  <c r="X18" i="19"/>
  <c r="U21" i="19" l="1"/>
  <c r="V21" i="19" s="1"/>
  <c r="U9" i="19"/>
  <c r="V9" i="19" s="1"/>
  <c r="U8" i="19"/>
  <c r="V8" i="19" s="1"/>
  <c r="U30" i="19"/>
  <c r="V30" i="19" s="1"/>
  <c r="U14" i="19"/>
  <c r="V14" i="19" s="1"/>
  <c r="U16" i="19"/>
  <c r="V16" i="19" s="1"/>
  <c r="U28" i="19"/>
  <c r="V28" i="19" s="1"/>
  <c r="U22" i="19"/>
  <c r="V22" i="19" s="1"/>
  <c r="U26" i="19"/>
  <c r="V26" i="19" s="1"/>
  <c r="U12" i="19"/>
  <c r="V12" i="19" s="1"/>
  <c r="U24" i="19"/>
  <c r="V24" i="19" s="1"/>
  <c r="U18" i="19"/>
  <c r="V18" i="19" s="1"/>
  <c r="U4" i="19"/>
  <c r="V4" i="19" s="1"/>
  <c r="U29" i="19"/>
  <c r="V29" i="19" s="1"/>
  <c r="U27" i="19"/>
  <c r="V27" i="19" s="1"/>
  <c r="U15" i="19"/>
  <c r="V15" i="19" s="1"/>
  <c r="U7" i="19"/>
  <c r="V7" i="19" s="1"/>
  <c r="U19" i="19"/>
  <c r="V19" i="19" s="1"/>
  <c r="U25" i="19"/>
  <c r="V25" i="19" s="1"/>
  <c r="U31" i="19"/>
  <c r="V31" i="19" s="1"/>
  <c r="U6" i="19"/>
  <c r="V6" i="19" s="1"/>
  <c r="U17" i="19"/>
  <c r="V17" i="19" s="1"/>
  <c r="U3" i="19"/>
  <c r="V3" i="19" s="1"/>
  <c r="U13" i="19"/>
  <c r="V13" i="19" s="1"/>
  <c r="U11" i="19"/>
  <c r="V11" i="19" s="1"/>
  <c r="U5" i="19"/>
  <c r="V5" i="19" s="1"/>
  <c r="W32" i="19"/>
  <c r="AA1" i="19"/>
  <c r="W11" i="19"/>
  <c r="W27" i="19"/>
  <c r="W16" i="19"/>
  <c r="W13" i="19"/>
  <c r="W29" i="19"/>
  <c r="W18" i="19"/>
  <c r="W19" i="19"/>
  <c r="W24" i="19"/>
  <c r="Y24" i="19" s="1"/>
  <c r="Z24" i="19" s="1"/>
  <c r="W15" i="19"/>
  <c r="W31" i="19"/>
  <c r="Y31" i="19" s="1"/>
  <c r="Z31" i="19" s="1"/>
  <c r="W4" i="19"/>
  <c r="Y4" i="19" s="1"/>
  <c r="Z4" i="19" s="1"/>
  <c r="W20" i="19"/>
  <c r="Y20" i="19" s="1"/>
  <c r="Z20" i="19" s="1"/>
  <c r="W3" i="19"/>
  <c r="W8" i="19"/>
  <c r="Y8" i="19" s="1"/>
  <c r="Z8" i="19" s="1"/>
  <c r="W17" i="19"/>
  <c r="W6" i="19"/>
  <c r="W22" i="19"/>
  <c r="W5" i="19"/>
  <c r="Y5" i="19" s="1"/>
  <c r="Z5" i="19" s="1"/>
  <c r="W21" i="19"/>
  <c r="Y21" i="19" s="1"/>
  <c r="Z21" i="19" s="1"/>
  <c r="W10" i="19"/>
  <c r="Y10" i="19" s="1"/>
  <c r="Z10" i="19" s="1"/>
  <c r="W26" i="19"/>
  <c r="Y26" i="19" s="1"/>
  <c r="Z26" i="19" s="1"/>
  <c r="W7" i="19"/>
  <c r="W23" i="19"/>
  <c r="Y23" i="19" s="1"/>
  <c r="Z23" i="19" s="1"/>
  <c r="W12" i="19"/>
  <c r="Y12" i="19" s="1"/>
  <c r="Z12" i="19" s="1"/>
  <c r="W28" i="19"/>
  <c r="W9" i="19"/>
  <c r="Y9" i="19" s="1"/>
  <c r="Z9" i="19" s="1"/>
  <c r="W25" i="19"/>
  <c r="W30" i="19"/>
  <c r="Y30" i="19" s="1"/>
  <c r="Z30" i="19" s="1"/>
  <c r="W14" i="19"/>
  <c r="Y14" i="19" s="1"/>
  <c r="Z14" i="19" s="1"/>
  <c r="AB32" i="19"/>
  <c r="AF1" i="19"/>
  <c r="AB17" i="19"/>
  <c r="AB8" i="19"/>
  <c r="AB24" i="19"/>
  <c r="AB16" i="19"/>
  <c r="AB3" i="19"/>
  <c r="AB19" i="19"/>
  <c r="AB10" i="19"/>
  <c r="AB26" i="19"/>
  <c r="AB5" i="19"/>
  <c r="AB21" i="19"/>
  <c r="AB12" i="19"/>
  <c r="AB28" i="19"/>
  <c r="AB25" i="19"/>
  <c r="AB7" i="19"/>
  <c r="AB23" i="19"/>
  <c r="AB14" i="19"/>
  <c r="AB30" i="19"/>
  <c r="AB9" i="19"/>
  <c r="AB11" i="19"/>
  <c r="AB27" i="19"/>
  <c r="AB18" i="19"/>
  <c r="AB13" i="19"/>
  <c r="AB29" i="19"/>
  <c r="AB4" i="19"/>
  <c r="AB20" i="19"/>
  <c r="AB15" i="19"/>
  <c r="AB31" i="19"/>
  <c r="AB6" i="19"/>
  <c r="AB22" i="19"/>
  <c r="Y32" i="19"/>
  <c r="Z32" i="19" s="1"/>
  <c r="Y15" i="19" l="1"/>
  <c r="Z15" i="19" s="1"/>
  <c r="Y29" i="19"/>
  <c r="Z29" i="19" s="1"/>
  <c r="Y28" i="19"/>
  <c r="Z28" i="19" s="1"/>
  <c r="Y18" i="19"/>
  <c r="Z18" i="19" s="1"/>
  <c r="Y7" i="19"/>
  <c r="Z7" i="19" s="1"/>
  <c r="Y16" i="19"/>
  <c r="Z16" i="19" s="1"/>
  <c r="Y22" i="19"/>
  <c r="Z22" i="19" s="1"/>
  <c r="Y19" i="19"/>
  <c r="Z19" i="19" s="1"/>
  <c r="Y17" i="19"/>
  <c r="Y27" i="19"/>
  <c r="Z27" i="19" s="1"/>
  <c r="Y25" i="19"/>
  <c r="Z25" i="19" s="1"/>
  <c r="Y6" i="19"/>
  <c r="Z6" i="19" s="1"/>
  <c r="Y3" i="19"/>
  <c r="Z3" i="19" s="1"/>
  <c r="Y11" i="19"/>
  <c r="Z11" i="19" s="1"/>
  <c r="Y13" i="19"/>
  <c r="Z13" i="19" s="1"/>
  <c r="AA32" i="19"/>
  <c r="AC32" i="19" s="1"/>
  <c r="AD32" i="19" s="1"/>
  <c r="AA5" i="19"/>
  <c r="AC5" i="19" s="1"/>
  <c r="AD5" i="19" s="1"/>
  <c r="AE1" i="19"/>
  <c r="AA3" i="19"/>
  <c r="AA15" i="19"/>
  <c r="AA31" i="19"/>
  <c r="AC31" i="19" s="1"/>
  <c r="AD31" i="19" s="1"/>
  <c r="AA4" i="19"/>
  <c r="AC4" i="19" s="1"/>
  <c r="AD4" i="19" s="1"/>
  <c r="AA20" i="19"/>
  <c r="AC20" i="19" s="1"/>
  <c r="AD20" i="19" s="1"/>
  <c r="AA17" i="19"/>
  <c r="AA6" i="19"/>
  <c r="AA22" i="19"/>
  <c r="AA23" i="19"/>
  <c r="AC23" i="19" s="1"/>
  <c r="AD23" i="19" s="1"/>
  <c r="AA28" i="19"/>
  <c r="AC28" i="19" s="1"/>
  <c r="AD28" i="19" s="1"/>
  <c r="AA19" i="19"/>
  <c r="AA8" i="19"/>
  <c r="AC8" i="19" s="1"/>
  <c r="AD8" i="19" s="1"/>
  <c r="AA24" i="19"/>
  <c r="AC24" i="19" s="1"/>
  <c r="AD24" i="19" s="1"/>
  <c r="AA7" i="19"/>
  <c r="AA21" i="19"/>
  <c r="AC21" i="19" s="1"/>
  <c r="AD21" i="19" s="1"/>
  <c r="AA10" i="19"/>
  <c r="AC10" i="19" s="1"/>
  <c r="AD10" i="19" s="1"/>
  <c r="AA26" i="19"/>
  <c r="AC26" i="19" s="1"/>
  <c r="AD26" i="19" s="1"/>
  <c r="AA12" i="19"/>
  <c r="AC12" i="19" s="1"/>
  <c r="AD12" i="19" s="1"/>
  <c r="AA9" i="19"/>
  <c r="AC9" i="19" s="1"/>
  <c r="AD9" i="19" s="1"/>
  <c r="AA25" i="19"/>
  <c r="AA14" i="19"/>
  <c r="AC14" i="19" s="1"/>
  <c r="AD14" i="19" s="1"/>
  <c r="AA30" i="19"/>
  <c r="AC30" i="19" s="1"/>
  <c r="AD30" i="19" s="1"/>
  <c r="AA11" i="19"/>
  <c r="AA27" i="19"/>
  <c r="AA16" i="19"/>
  <c r="AA13" i="19"/>
  <c r="AA29" i="19"/>
  <c r="AC29" i="19" s="1"/>
  <c r="AD29" i="19" s="1"/>
  <c r="AA18" i="19"/>
  <c r="AC18" i="19" s="1"/>
  <c r="AD18" i="19" s="1"/>
  <c r="AF32" i="19"/>
  <c r="AJ1" i="19"/>
  <c r="AF29" i="19"/>
  <c r="AF25" i="19"/>
  <c r="AF21" i="19"/>
  <c r="AF17" i="19"/>
  <c r="AF13" i="19"/>
  <c r="AF9" i="19"/>
  <c r="AF5" i="19"/>
  <c r="AF31" i="19"/>
  <c r="AF15" i="19"/>
  <c r="AF27" i="19"/>
  <c r="AF11" i="19"/>
  <c r="AF23" i="19"/>
  <c r="AF7" i="19"/>
  <c r="AF19" i="19"/>
  <c r="AF3" i="19"/>
  <c r="AF10" i="19"/>
  <c r="AF26" i="19"/>
  <c r="AF12" i="19"/>
  <c r="AF28" i="19"/>
  <c r="AF14" i="19"/>
  <c r="AF30" i="19"/>
  <c r="AF18" i="19"/>
  <c r="AF16" i="19"/>
  <c r="AF4" i="19"/>
  <c r="AF20" i="19"/>
  <c r="AF6" i="19"/>
  <c r="AF22" i="19"/>
  <c r="AF8" i="19"/>
  <c r="AF24" i="19"/>
  <c r="AC7" i="19" l="1"/>
  <c r="AD7" i="19" s="1"/>
  <c r="AC15" i="19"/>
  <c r="AD15" i="19" s="1"/>
  <c r="AC16" i="19"/>
  <c r="AD16" i="19" s="1"/>
  <c r="AC22" i="19"/>
  <c r="AD22" i="19" s="1"/>
  <c r="Z17" i="19"/>
  <c r="AC17" i="19" s="1"/>
  <c r="AD17" i="19" s="1"/>
  <c r="AC19" i="19"/>
  <c r="AD19" i="19" s="1"/>
  <c r="AC27" i="19"/>
  <c r="AD27" i="19" s="1"/>
  <c r="AC3" i="19"/>
  <c r="AD3" i="19" s="1"/>
  <c r="AC11" i="19"/>
  <c r="AD11" i="19" s="1"/>
  <c r="AC6" i="19"/>
  <c r="AD6" i="19" s="1"/>
  <c r="AC25" i="19"/>
  <c r="AD25" i="19" s="1"/>
  <c r="AC13" i="19"/>
  <c r="AD13" i="19" s="1"/>
  <c r="AJ32" i="19"/>
  <c r="AN1" i="19"/>
  <c r="AJ9" i="19"/>
  <c r="AJ25" i="19"/>
  <c r="AJ16" i="19"/>
  <c r="AJ11" i="19"/>
  <c r="AJ27" i="19"/>
  <c r="AJ18" i="19"/>
  <c r="AJ8" i="19"/>
  <c r="AJ13" i="19"/>
  <c r="AJ29" i="19"/>
  <c r="AJ4" i="19"/>
  <c r="AJ20" i="19"/>
  <c r="AJ24" i="19"/>
  <c r="AJ15" i="19"/>
  <c r="AJ31" i="19"/>
  <c r="AJ6" i="19"/>
  <c r="AJ22" i="19"/>
  <c r="AJ17" i="19"/>
  <c r="AJ3" i="19"/>
  <c r="AJ19" i="19"/>
  <c r="AJ10" i="19"/>
  <c r="AJ26" i="19"/>
  <c r="AJ5" i="19"/>
  <c r="AJ21" i="19"/>
  <c r="AJ12" i="19"/>
  <c r="AJ28" i="19"/>
  <c r="AJ7" i="19"/>
  <c r="AJ23" i="19"/>
  <c r="AJ14" i="19"/>
  <c r="AJ30" i="19"/>
  <c r="AE30" i="19"/>
  <c r="AG30" i="19" s="1"/>
  <c r="AH30" i="19" s="1"/>
  <c r="AI1" i="19"/>
  <c r="AE29" i="19"/>
  <c r="AG29" i="19" s="1"/>
  <c r="AH29" i="19" s="1"/>
  <c r="AE25" i="19"/>
  <c r="AE21" i="19"/>
  <c r="AG21" i="19" s="1"/>
  <c r="AH21" i="19" s="1"/>
  <c r="AE17" i="19"/>
  <c r="AE13" i="19"/>
  <c r="AE9" i="19"/>
  <c r="AG9" i="19" s="1"/>
  <c r="AH9" i="19" s="1"/>
  <c r="AE5" i="19"/>
  <c r="AG5" i="19" s="1"/>
  <c r="AH5" i="19" s="1"/>
  <c r="AE31" i="19"/>
  <c r="AG31" i="19" s="1"/>
  <c r="AH31" i="19" s="1"/>
  <c r="AE15" i="19"/>
  <c r="AG15" i="19" s="1"/>
  <c r="AH15" i="19" s="1"/>
  <c r="AE27" i="19"/>
  <c r="AG27" i="19" s="1"/>
  <c r="AH27" i="19" s="1"/>
  <c r="AE11" i="19"/>
  <c r="AE23" i="19"/>
  <c r="AG23" i="19" s="1"/>
  <c r="AH23" i="19" s="1"/>
  <c r="AE7" i="19"/>
  <c r="AG7" i="19" s="1"/>
  <c r="AH7" i="19" s="1"/>
  <c r="AE19" i="19"/>
  <c r="AE3" i="19"/>
  <c r="AE6" i="19"/>
  <c r="AE20" i="19"/>
  <c r="AG20" i="19" s="1"/>
  <c r="AH20" i="19" s="1"/>
  <c r="AE12" i="19"/>
  <c r="AG12" i="19" s="1"/>
  <c r="AH12" i="19" s="1"/>
  <c r="AE22" i="19"/>
  <c r="AG22" i="19" s="1"/>
  <c r="AH22" i="19" s="1"/>
  <c r="AE18" i="19"/>
  <c r="AG18" i="19" s="1"/>
  <c r="AH18" i="19" s="1"/>
  <c r="AE26" i="19"/>
  <c r="AG26" i="19" s="1"/>
  <c r="AH26" i="19" s="1"/>
  <c r="AE24" i="19"/>
  <c r="AG24" i="19" s="1"/>
  <c r="AH24" i="19" s="1"/>
  <c r="AE4" i="19"/>
  <c r="AG4" i="19" s="1"/>
  <c r="AH4" i="19" s="1"/>
  <c r="AE28" i="19"/>
  <c r="AG28" i="19" s="1"/>
  <c r="AH28" i="19" s="1"/>
  <c r="AE32" i="19"/>
  <c r="AG32" i="19" s="1"/>
  <c r="AH32" i="19" s="1"/>
  <c r="AE8" i="19"/>
  <c r="AG8" i="19" s="1"/>
  <c r="AH8" i="19" s="1"/>
  <c r="AE10" i="19"/>
  <c r="AG10" i="19" s="1"/>
  <c r="AH10" i="19" s="1"/>
  <c r="AE14" i="19"/>
  <c r="AG14" i="19" s="1"/>
  <c r="AH14" i="19" s="1"/>
  <c r="AE16" i="19"/>
  <c r="AG16" i="19" s="1"/>
  <c r="AH16" i="19" s="1"/>
  <c r="AG17" i="19" l="1"/>
  <c r="AH17" i="19" s="1"/>
  <c r="AG6" i="19"/>
  <c r="AH6" i="19" s="1"/>
  <c r="AG19" i="19"/>
  <c r="AH19" i="19" s="1"/>
  <c r="AG25" i="19"/>
  <c r="AH25" i="19" s="1"/>
  <c r="AG3" i="19"/>
  <c r="AH3" i="19" s="1"/>
  <c r="AG11" i="19"/>
  <c r="AH11" i="19" s="1"/>
  <c r="AG13" i="19"/>
  <c r="AI32" i="19"/>
  <c r="AK32" i="19" s="1"/>
  <c r="AL32" i="19" s="1"/>
  <c r="AI29" i="19"/>
  <c r="AK29" i="19" s="1"/>
  <c r="AL29" i="19" s="1"/>
  <c r="AI13" i="19"/>
  <c r="AI23" i="19"/>
  <c r="AI7" i="19"/>
  <c r="AK7" i="19" s="1"/>
  <c r="AL7" i="19" s="1"/>
  <c r="AM1" i="19"/>
  <c r="AI17" i="19"/>
  <c r="AK17" i="19" s="1"/>
  <c r="AL17" i="19" s="1"/>
  <c r="AI21" i="19"/>
  <c r="AK21" i="19" s="1"/>
  <c r="AL21" i="19" s="1"/>
  <c r="AI5" i="19"/>
  <c r="AK5" i="19" s="1"/>
  <c r="AL5" i="19" s="1"/>
  <c r="AI27" i="19"/>
  <c r="AK27" i="19" s="1"/>
  <c r="AL27" i="19" s="1"/>
  <c r="AI11" i="19"/>
  <c r="AI31" i="19"/>
  <c r="AK31" i="19" s="1"/>
  <c r="AL31" i="19" s="1"/>
  <c r="AI15" i="19"/>
  <c r="AK15" i="19" s="1"/>
  <c r="AL15" i="19" s="1"/>
  <c r="AI19" i="19"/>
  <c r="AI9" i="19"/>
  <c r="AK9" i="19" s="1"/>
  <c r="AL9" i="19" s="1"/>
  <c r="AI25" i="19"/>
  <c r="AK25" i="19" s="1"/>
  <c r="AL25" i="19" s="1"/>
  <c r="AI3" i="19"/>
  <c r="AI12" i="19"/>
  <c r="AK12" i="19" s="1"/>
  <c r="AL12" i="19" s="1"/>
  <c r="AI28" i="19"/>
  <c r="AK28" i="19" s="1"/>
  <c r="AL28" i="19" s="1"/>
  <c r="AI14" i="19"/>
  <c r="AK14" i="19" s="1"/>
  <c r="AL14" i="19" s="1"/>
  <c r="AI30" i="19"/>
  <c r="AK30" i="19" s="1"/>
  <c r="AL30" i="19" s="1"/>
  <c r="AI16" i="19"/>
  <c r="AK16" i="19" s="1"/>
  <c r="AL16" i="19" s="1"/>
  <c r="AI4" i="19"/>
  <c r="AK4" i="19" s="1"/>
  <c r="AL4" i="19" s="1"/>
  <c r="AI18" i="19"/>
  <c r="AK18" i="19" s="1"/>
  <c r="AL18" i="19" s="1"/>
  <c r="AI20" i="19"/>
  <c r="AK20" i="19" s="1"/>
  <c r="AL20" i="19" s="1"/>
  <c r="AI6" i="19"/>
  <c r="AK6" i="19" s="1"/>
  <c r="AL6" i="19" s="1"/>
  <c r="AI22" i="19"/>
  <c r="AK22" i="19" s="1"/>
  <c r="AL22" i="19" s="1"/>
  <c r="AI8" i="19"/>
  <c r="AK8" i="19" s="1"/>
  <c r="AL8" i="19" s="1"/>
  <c r="AI24" i="19"/>
  <c r="AK24" i="19" s="1"/>
  <c r="AL24" i="19" s="1"/>
  <c r="AI10" i="19"/>
  <c r="AK10" i="19" s="1"/>
  <c r="AL10" i="19" s="1"/>
  <c r="AI26" i="19"/>
  <c r="AK26" i="19" s="1"/>
  <c r="AL26" i="19" s="1"/>
  <c r="AK23" i="19"/>
  <c r="AL23" i="19" s="1"/>
  <c r="AN32" i="19"/>
  <c r="AN31" i="19"/>
  <c r="AN15" i="19"/>
  <c r="AN27" i="19"/>
  <c r="AN11" i="19"/>
  <c r="AN7" i="19"/>
  <c r="AN23" i="19"/>
  <c r="AN19" i="19"/>
  <c r="AN3" i="19"/>
  <c r="AN13" i="19"/>
  <c r="AN6" i="19"/>
  <c r="AN22" i="19"/>
  <c r="AN17" i="19"/>
  <c r="AN8" i="19"/>
  <c r="AN24" i="19"/>
  <c r="AN21" i="19"/>
  <c r="AN10" i="19"/>
  <c r="AN26" i="19"/>
  <c r="AN30" i="19"/>
  <c r="AN25" i="19"/>
  <c r="AN12" i="19"/>
  <c r="AN28" i="19"/>
  <c r="AN29" i="19"/>
  <c r="AN14" i="19"/>
  <c r="AR1" i="19"/>
  <c r="AN16" i="19"/>
  <c r="AN5" i="19"/>
  <c r="AN18" i="19"/>
  <c r="AN9" i="19"/>
  <c r="AN4" i="19"/>
  <c r="AN20" i="19"/>
  <c r="AH13" i="19" l="1"/>
  <c r="AK13" i="19" s="1"/>
  <c r="AL13" i="19" s="1"/>
  <c r="AK19" i="19"/>
  <c r="AL19" i="19" s="1"/>
  <c r="AK3" i="19"/>
  <c r="AL3" i="19" s="1"/>
  <c r="AK11" i="19"/>
  <c r="AL11" i="19" s="1"/>
  <c r="AM32" i="19"/>
  <c r="AO32" i="19" s="1"/>
  <c r="AP32" i="19" s="1"/>
  <c r="AM31" i="19"/>
  <c r="AO31" i="19" s="1"/>
  <c r="AP31" i="19" s="1"/>
  <c r="AM15" i="19"/>
  <c r="AO15" i="19" s="1"/>
  <c r="AP15" i="19" s="1"/>
  <c r="AM27" i="19"/>
  <c r="AM11" i="19"/>
  <c r="AM23" i="19"/>
  <c r="AO23" i="19" s="1"/>
  <c r="AP23" i="19" s="1"/>
  <c r="AM7" i="19"/>
  <c r="AO7" i="19" s="1"/>
  <c r="AP7" i="19" s="1"/>
  <c r="AM19" i="19"/>
  <c r="AO19" i="19" s="1"/>
  <c r="AP19" i="19" s="1"/>
  <c r="AM3" i="19"/>
  <c r="AM17" i="19"/>
  <c r="AO17" i="19" s="1"/>
  <c r="AP17" i="19" s="1"/>
  <c r="AM18" i="19"/>
  <c r="AO18" i="19" s="1"/>
  <c r="AP18" i="19" s="1"/>
  <c r="AM21" i="19"/>
  <c r="AM4" i="19"/>
  <c r="AO4" i="19" s="1"/>
  <c r="AP4" i="19" s="1"/>
  <c r="AM20" i="19"/>
  <c r="AO20" i="19" s="1"/>
  <c r="AP20" i="19" s="1"/>
  <c r="AM25" i="19"/>
  <c r="AO25" i="19" s="1"/>
  <c r="AP25" i="19" s="1"/>
  <c r="AM6" i="19"/>
  <c r="AM22" i="19"/>
  <c r="AO22" i="19" s="1"/>
  <c r="AP22" i="19" s="1"/>
  <c r="AQ1" i="19"/>
  <c r="AM26" i="19"/>
  <c r="AO26" i="19" s="1"/>
  <c r="AP26" i="19" s="1"/>
  <c r="AM29" i="19"/>
  <c r="AO29" i="19" s="1"/>
  <c r="AP29" i="19" s="1"/>
  <c r="AM8" i="19"/>
  <c r="AO8" i="19" s="1"/>
  <c r="AP8" i="19" s="1"/>
  <c r="AM24" i="19"/>
  <c r="AO24" i="19" s="1"/>
  <c r="AP24" i="19" s="1"/>
  <c r="AM10" i="19"/>
  <c r="AO10" i="19" s="1"/>
  <c r="AP10" i="19" s="1"/>
  <c r="AM5" i="19"/>
  <c r="AO5" i="19" s="1"/>
  <c r="AP5" i="19" s="1"/>
  <c r="AM12" i="19"/>
  <c r="AO12" i="19" s="1"/>
  <c r="AP12" i="19" s="1"/>
  <c r="AM28" i="19"/>
  <c r="AO28" i="19" s="1"/>
  <c r="AP28" i="19" s="1"/>
  <c r="AM9" i="19"/>
  <c r="AO9" i="19" s="1"/>
  <c r="AP9" i="19" s="1"/>
  <c r="AM14" i="19"/>
  <c r="AO14" i="19" s="1"/>
  <c r="AP14" i="19" s="1"/>
  <c r="AM30" i="19"/>
  <c r="AO30" i="19" s="1"/>
  <c r="AP30" i="19" s="1"/>
  <c r="AM13" i="19"/>
  <c r="AM16" i="19"/>
  <c r="AO16" i="19" s="1"/>
  <c r="AP16" i="19" s="1"/>
  <c r="AO6" i="19"/>
  <c r="AP6" i="19" s="1"/>
  <c r="AR14" i="19"/>
  <c r="AR30" i="19"/>
  <c r="AR16" i="19"/>
  <c r="AR18" i="19"/>
  <c r="AR22" i="19"/>
  <c r="AR4" i="19"/>
  <c r="AR20" i="19"/>
  <c r="AR6" i="19"/>
  <c r="AR8" i="19"/>
  <c r="AR24" i="19"/>
  <c r="AR10" i="19"/>
  <c r="AR26" i="19"/>
  <c r="AR12" i="19"/>
  <c r="AR28" i="19"/>
  <c r="AR32" i="19"/>
  <c r="AR11" i="19"/>
  <c r="AR13" i="19"/>
  <c r="AR31" i="19"/>
  <c r="AR27" i="19"/>
  <c r="AV1" i="19"/>
  <c r="AR9" i="19"/>
  <c r="AR23" i="19"/>
  <c r="AR15" i="19"/>
  <c r="AR25" i="19"/>
  <c r="AR5" i="19"/>
  <c r="AR7" i="19"/>
  <c r="AR29" i="19"/>
  <c r="AR17" i="19"/>
  <c r="AR19" i="19"/>
  <c r="AR21" i="19"/>
  <c r="AR3" i="19"/>
  <c r="AO21" i="19"/>
  <c r="AP21" i="19" s="1"/>
  <c r="AO27" i="19"/>
  <c r="AP27" i="19" s="1"/>
  <c r="AO13" i="19" l="1"/>
  <c r="AP13" i="19" s="1"/>
  <c r="AO3" i="19"/>
  <c r="AP3" i="19" s="1"/>
  <c r="AO11" i="19"/>
  <c r="AP11" i="19" s="1"/>
  <c r="AQ7" i="19"/>
  <c r="AS7" i="19" s="1"/>
  <c r="AT7" i="19" s="1"/>
  <c r="AQ23" i="19"/>
  <c r="AS23" i="19" s="1"/>
  <c r="AT23" i="19" s="1"/>
  <c r="AQ10" i="19"/>
  <c r="AS10" i="19" s="1"/>
  <c r="AT10" i="19" s="1"/>
  <c r="AQ26" i="19"/>
  <c r="AS26" i="19" s="1"/>
  <c r="AT26" i="19" s="1"/>
  <c r="AQ9" i="19"/>
  <c r="AS9" i="19" s="1"/>
  <c r="AT9" i="19" s="1"/>
  <c r="AQ25" i="19"/>
  <c r="AS25" i="19" s="1"/>
  <c r="AT25" i="19" s="1"/>
  <c r="AQ12" i="19"/>
  <c r="AS12" i="19" s="1"/>
  <c r="AT12" i="19" s="1"/>
  <c r="AQ28" i="19"/>
  <c r="AQ11" i="19"/>
  <c r="AQ27" i="19"/>
  <c r="AS27" i="19" s="1"/>
  <c r="AT27" i="19" s="1"/>
  <c r="AQ14" i="19"/>
  <c r="AS14" i="19" s="1"/>
  <c r="AT14" i="19" s="1"/>
  <c r="AQ30" i="19"/>
  <c r="AS30" i="19" s="1"/>
  <c r="AT30" i="19" s="1"/>
  <c r="AQ15" i="19"/>
  <c r="AS15" i="19" s="1"/>
  <c r="AT15" i="19" s="1"/>
  <c r="AQ18" i="19"/>
  <c r="AS18" i="19" s="1"/>
  <c r="AT18" i="19" s="1"/>
  <c r="AQ13" i="19"/>
  <c r="AS13" i="19" s="1"/>
  <c r="AT13" i="19" s="1"/>
  <c r="AQ29" i="19"/>
  <c r="AS29" i="19" s="1"/>
  <c r="AT29" i="19" s="1"/>
  <c r="AQ16" i="19"/>
  <c r="AS16" i="19" s="1"/>
  <c r="AT16" i="19" s="1"/>
  <c r="AQ31" i="19"/>
  <c r="AS31" i="19" s="1"/>
  <c r="AT31" i="19" s="1"/>
  <c r="AQ17" i="19"/>
  <c r="AS17" i="19" s="1"/>
  <c r="AT17" i="19" s="1"/>
  <c r="AQ4" i="19"/>
  <c r="AS4" i="19" s="1"/>
  <c r="AT4" i="19" s="1"/>
  <c r="AQ20" i="19"/>
  <c r="AS20" i="19" s="1"/>
  <c r="AT20" i="19" s="1"/>
  <c r="AQ3" i="19"/>
  <c r="AQ19" i="19"/>
  <c r="AS19" i="19" s="1"/>
  <c r="AT19" i="19" s="1"/>
  <c r="AQ6" i="19"/>
  <c r="AS6" i="19" s="1"/>
  <c r="AT6" i="19" s="1"/>
  <c r="AQ22" i="19"/>
  <c r="AS22" i="19" s="1"/>
  <c r="AT22" i="19" s="1"/>
  <c r="AQ5" i="19"/>
  <c r="AS5" i="19" s="1"/>
  <c r="AT5" i="19" s="1"/>
  <c r="AQ21" i="19"/>
  <c r="AS21" i="19" s="1"/>
  <c r="AT21" i="19" s="1"/>
  <c r="AQ8" i="19"/>
  <c r="AS8" i="19" s="1"/>
  <c r="AT8" i="19" s="1"/>
  <c r="AQ24" i="19"/>
  <c r="AS24" i="19" s="1"/>
  <c r="AT24" i="19" s="1"/>
  <c r="AU1" i="19"/>
  <c r="AQ32" i="19"/>
  <c r="AS32" i="19" s="1"/>
  <c r="AT32" i="19" s="1"/>
  <c r="AS28" i="19"/>
  <c r="AT28" i="19" s="1"/>
  <c r="AZ1" i="19"/>
  <c r="AV13" i="19"/>
  <c r="AV17" i="19"/>
  <c r="AV12" i="19"/>
  <c r="AV20" i="19"/>
  <c r="AV25" i="19"/>
  <c r="AV15" i="19"/>
  <c r="AV16" i="19"/>
  <c r="AV11" i="19"/>
  <c r="AV29" i="19"/>
  <c r="AV8" i="19"/>
  <c r="AV14" i="19"/>
  <c r="AV27" i="19"/>
  <c r="AV4" i="19"/>
  <c r="AV24" i="19"/>
  <c r="AV9" i="19"/>
  <c r="AV18" i="19"/>
  <c r="AV23" i="19"/>
  <c r="AV5" i="19"/>
  <c r="AV3" i="19"/>
  <c r="AV7" i="19"/>
  <c r="AV6" i="19"/>
  <c r="AV10" i="19"/>
  <c r="AV21" i="19"/>
  <c r="AV31" i="19"/>
  <c r="AV19" i="19"/>
  <c r="AV28" i="19"/>
  <c r="AV32" i="19"/>
  <c r="AV22" i="19"/>
  <c r="AV26" i="19"/>
  <c r="AV30" i="19"/>
  <c r="AS3" i="19" l="1"/>
  <c r="AT3" i="19" s="1"/>
  <c r="AS11" i="19"/>
  <c r="AT11" i="19" s="1"/>
  <c r="AU17" i="19"/>
  <c r="AU19" i="19"/>
  <c r="AW19" i="19" s="1"/>
  <c r="AX19" i="19" s="1"/>
  <c r="AU30" i="19"/>
  <c r="AW30" i="19" s="1"/>
  <c r="AX30" i="19" s="1"/>
  <c r="AU26" i="19"/>
  <c r="AW26" i="19" s="1"/>
  <c r="AX26" i="19" s="1"/>
  <c r="AU13" i="19"/>
  <c r="AW13" i="19" s="1"/>
  <c r="AX13" i="19" s="1"/>
  <c r="AU12" i="19"/>
  <c r="AW12" i="19" s="1"/>
  <c r="AX12" i="19" s="1"/>
  <c r="AU8" i="19"/>
  <c r="AW8" i="19" s="1"/>
  <c r="AX8" i="19" s="1"/>
  <c r="AU27" i="19"/>
  <c r="AW27" i="19" s="1"/>
  <c r="AX27" i="19" s="1"/>
  <c r="AU3" i="19"/>
  <c r="AU24" i="19"/>
  <c r="AW24" i="19" s="1"/>
  <c r="AX24" i="19" s="1"/>
  <c r="AU6" i="19"/>
  <c r="AW6" i="19" s="1"/>
  <c r="AX6" i="19" s="1"/>
  <c r="AU10" i="19"/>
  <c r="AW10" i="19" s="1"/>
  <c r="AX10" i="19" s="1"/>
  <c r="AU32" i="19"/>
  <c r="AW32" i="19" s="1"/>
  <c r="AX32" i="19" s="1"/>
  <c r="AU11" i="19"/>
  <c r="AU29" i="19"/>
  <c r="AW29" i="19" s="1"/>
  <c r="AX29" i="19" s="1"/>
  <c r="AU22" i="19"/>
  <c r="AW22" i="19" s="1"/>
  <c r="AX22" i="19" s="1"/>
  <c r="AU21" i="19"/>
  <c r="AW21" i="19" s="1"/>
  <c r="AX21" i="19" s="1"/>
  <c r="AU16" i="19"/>
  <c r="AU5" i="19"/>
  <c r="AW5" i="19" s="1"/>
  <c r="AX5" i="19" s="1"/>
  <c r="AU28" i="19"/>
  <c r="AW28" i="19" s="1"/>
  <c r="AX28" i="19" s="1"/>
  <c r="AU7" i="19"/>
  <c r="AW7" i="19" s="1"/>
  <c r="AX7" i="19" s="1"/>
  <c r="AU15" i="19"/>
  <c r="AW15" i="19" s="1"/>
  <c r="AX15" i="19" s="1"/>
  <c r="AU25" i="19"/>
  <c r="AW25" i="19" s="1"/>
  <c r="AX25" i="19" s="1"/>
  <c r="AU4" i="19"/>
  <c r="AW4" i="19" s="1"/>
  <c r="AX4" i="19" s="1"/>
  <c r="AU31" i="19"/>
  <c r="AW31" i="19" s="1"/>
  <c r="AX31" i="19" s="1"/>
  <c r="AU23" i="19"/>
  <c r="AW23" i="19" s="1"/>
  <c r="AX23" i="19" s="1"/>
  <c r="AU18" i="19"/>
  <c r="AW18" i="19" s="1"/>
  <c r="AX18" i="19" s="1"/>
  <c r="AU9" i="19"/>
  <c r="AW9" i="19" s="1"/>
  <c r="AX9" i="19" s="1"/>
  <c r="AU20" i="19"/>
  <c r="AW20" i="19" s="1"/>
  <c r="AX20" i="19" s="1"/>
  <c r="AY1" i="19"/>
  <c r="AU14" i="19"/>
  <c r="AW14" i="19" s="1"/>
  <c r="AX14" i="19" s="1"/>
  <c r="AZ17" i="19"/>
  <c r="AZ10" i="19"/>
  <c r="AZ23" i="19"/>
  <c r="AZ4" i="19"/>
  <c r="AZ8" i="19"/>
  <c r="AZ26" i="19"/>
  <c r="AZ14" i="19"/>
  <c r="AZ15" i="19"/>
  <c r="AZ24" i="19"/>
  <c r="AZ5" i="19"/>
  <c r="AZ30" i="19"/>
  <c r="AZ31" i="19"/>
  <c r="AZ19" i="19"/>
  <c r="AZ11" i="19"/>
  <c r="AZ21" i="19"/>
  <c r="AZ29" i="19"/>
  <c r="AZ6" i="19"/>
  <c r="AZ13" i="19"/>
  <c r="AZ9" i="19"/>
  <c r="AZ32" i="19"/>
  <c r="AZ27" i="19"/>
  <c r="AZ7" i="19"/>
  <c r="AZ18" i="19"/>
  <c r="AZ12" i="19"/>
  <c r="AZ20" i="19"/>
  <c r="AZ22" i="19"/>
  <c r="AZ16" i="19"/>
  <c r="AZ28" i="19"/>
  <c r="AZ3" i="19"/>
  <c r="AZ25" i="19"/>
  <c r="BD1" i="19"/>
  <c r="AW16" i="19"/>
  <c r="AX16" i="19" s="1"/>
  <c r="AW17" i="19"/>
  <c r="AX17" i="19" s="1"/>
  <c r="AW11" i="19" l="1"/>
  <c r="AX11" i="19" s="1"/>
  <c r="AW3" i="19"/>
  <c r="AX3" i="19" s="1"/>
  <c r="BD32" i="19"/>
  <c r="BD3" i="19"/>
  <c r="BD5" i="19"/>
  <c r="BD4" i="19"/>
  <c r="BD23" i="19"/>
  <c r="BD25" i="19"/>
  <c r="BD8" i="19"/>
  <c r="BD6" i="19"/>
  <c r="BD31" i="19"/>
  <c r="BH1" i="19"/>
  <c r="BD14" i="19"/>
  <c r="BD20" i="19"/>
  <c r="BD27" i="19"/>
  <c r="BD29" i="19"/>
  <c r="BD30" i="19"/>
  <c r="BD26" i="19"/>
  <c r="BD15" i="19"/>
  <c r="BD17" i="19"/>
  <c r="BD10" i="19"/>
  <c r="BD12" i="19"/>
  <c r="BD7" i="19"/>
  <c r="BD9" i="19"/>
  <c r="BD18" i="19"/>
  <c r="BD11" i="19"/>
  <c r="BD13" i="19"/>
  <c r="BD16" i="19"/>
  <c r="BD28" i="19"/>
  <c r="BD19" i="19"/>
  <c r="BD21" i="19"/>
  <c r="BD24" i="19"/>
  <c r="BD22" i="19"/>
  <c r="AY21" i="19"/>
  <c r="BA21" i="19" s="1"/>
  <c r="BB21" i="19" s="1"/>
  <c r="AY29" i="19"/>
  <c r="BA29" i="19" s="1"/>
  <c r="BB29" i="19" s="1"/>
  <c r="AY14" i="19"/>
  <c r="BA14" i="19" s="1"/>
  <c r="BB14" i="19" s="1"/>
  <c r="AY26" i="19"/>
  <c r="BA26" i="19" s="1"/>
  <c r="BB26" i="19" s="1"/>
  <c r="AY5" i="19"/>
  <c r="BA5" i="19" s="1"/>
  <c r="BB5" i="19" s="1"/>
  <c r="AY13" i="19"/>
  <c r="BA13" i="19" s="1"/>
  <c r="BB13" i="19" s="1"/>
  <c r="AY16" i="19"/>
  <c r="BA16" i="19" s="1"/>
  <c r="BB16" i="19" s="1"/>
  <c r="AY12" i="19"/>
  <c r="BA12" i="19" s="1"/>
  <c r="BB12" i="19" s="1"/>
  <c r="AY22" i="19"/>
  <c r="BA22" i="19" s="1"/>
  <c r="BB22" i="19" s="1"/>
  <c r="AY9" i="19"/>
  <c r="BA9" i="19" s="1"/>
  <c r="BB9" i="19" s="1"/>
  <c r="AY23" i="19"/>
  <c r="BA23" i="19" s="1"/>
  <c r="BB23" i="19" s="1"/>
  <c r="AY6" i="19"/>
  <c r="BA6" i="19" s="1"/>
  <c r="BB6" i="19" s="1"/>
  <c r="AY28" i="19"/>
  <c r="BA28" i="19" s="1"/>
  <c r="BB28" i="19" s="1"/>
  <c r="AY31" i="19"/>
  <c r="BA31" i="19" s="1"/>
  <c r="BB31" i="19" s="1"/>
  <c r="AY18" i="19"/>
  <c r="BA18" i="19" s="1"/>
  <c r="BB18" i="19" s="1"/>
  <c r="AY3" i="19"/>
  <c r="AY7" i="19"/>
  <c r="BA7" i="19" s="1"/>
  <c r="BB7" i="19" s="1"/>
  <c r="AY32" i="19"/>
  <c r="BA32" i="19" s="1"/>
  <c r="BB32" i="19" s="1"/>
  <c r="AY25" i="19"/>
  <c r="BA25" i="19" s="1"/>
  <c r="BB25" i="19" s="1"/>
  <c r="AY17" i="19"/>
  <c r="BA17" i="19" s="1"/>
  <c r="BB17" i="19" s="1"/>
  <c r="AY8" i="19"/>
  <c r="BA8" i="19" s="1"/>
  <c r="BB8" i="19" s="1"/>
  <c r="AY27" i="19"/>
  <c r="BA27" i="19" s="1"/>
  <c r="BB27" i="19" s="1"/>
  <c r="AY4" i="19"/>
  <c r="BA4" i="19" s="1"/>
  <c r="BB4" i="19" s="1"/>
  <c r="AY11" i="19"/>
  <c r="AY15" i="19"/>
  <c r="BA15" i="19" s="1"/>
  <c r="BB15" i="19" s="1"/>
  <c r="BC1" i="19"/>
  <c r="AY30" i="19"/>
  <c r="BA30" i="19" s="1"/>
  <c r="BB30" i="19" s="1"/>
  <c r="AY10" i="19"/>
  <c r="BA10" i="19" s="1"/>
  <c r="BB10" i="19" s="1"/>
  <c r="AY19" i="19"/>
  <c r="BA19" i="19" s="1"/>
  <c r="BB19" i="19" s="1"/>
  <c r="AY24" i="19"/>
  <c r="BA24" i="19" s="1"/>
  <c r="BB24" i="19" s="1"/>
  <c r="AY20" i="19"/>
  <c r="BA20" i="19" s="1"/>
  <c r="BB20" i="19" s="1"/>
  <c r="BA11" i="19" l="1"/>
  <c r="BB11" i="19" s="1"/>
  <c r="BA3" i="19"/>
  <c r="BB3" i="19" s="1"/>
  <c r="BH25" i="19"/>
  <c r="BH5" i="19"/>
  <c r="BH23" i="19"/>
  <c r="BH17" i="19"/>
  <c r="BH21" i="19"/>
  <c r="BH14" i="19"/>
  <c r="BH32" i="19"/>
  <c r="BH8" i="19"/>
  <c r="BH12" i="19"/>
  <c r="BH30" i="19"/>
  <c r="BH15" i="19"/>
  <c r="BH24" i="19"/>
  <c r="BH28" i="19"/>
  <c r="BH16" i="19"/>
  <c r="BH31" i="19"/>
  <c r="BH3" i="19"/>
  <c r="BH11" i="19"/>
  <c r="BH13" i="19"/>
  <c r="BH6" i="19"/>
  <c r="BH19" i="19"/>
  <c r="BH27" i="19"/>
  <c r="BH29" i="19"/>
  <c r="BH18" i="19"/>
  <c r="BH9" i="19"/>
  <c r="BH26" i="19"/>
  <c r="BH7" i="19"/>
  <c r="BH22" i="19"/>
  <c r="BH10" i="19"/>
  <c r="BH4" i="19"/>
  <c r="BH20" i="19"/>
  <c r="BC19" i="19"/>
  <c r="BE19" i="19" s="1"/>
  <c r="BF19" i="19" s="1"/>
  <c r="BC21" i="19"/>
  <c r="BE21" i="19" s="1"/>
  <c r="BF21" i="19" s="1"/>
  <c r="BC6" i="19"/>
  <c r="BE6" i="19" s="1"/>
  <c r="BF6" i="19" s="1"/>
  <c r="BC8" i="19"/>
  <c r="BE8" i="19" s="1"/>
  <c r="BF8" i="19" s="1"/>
  <c r="BC7" i="19"/>
  <c r="BE7" i="19" s="1"/>
  <c r="BF7" i="19" s="1"/>
  <c r="BC9" i="19"/>
  <c r="BE9" i="19" s="1"/>
  <c r="BF9" i="19" s="1"/>
  <c r="BC14" i="19"/>
  <c r="BE14" i="19" s="1"/>
  <c r="BF14" i="19" s="1"/>
  <c r="BC15" i="19"/>
  <c r="BE15" i="19" s="1"/>
  <c r="BF15" i="19" s="1"/>
  <c r="BC17" i="19"/>
  <c r="BE17" i="19" s="1"/>
  <c r="BF17" i="19" s="1"/>
  <c r="BC12" i="19"/>
  <c r="BE12" i="19" s="1"/>
  <c r="BF12" i="19" s="1"/>
  <c r="BC24" i="19"/>
  <c r="BE24" i="19" s="1"/>
  <c r="BF24" i="19" s="1"/>
  <c r="BC11" i="19"/>
  <c r="BC13" i="19"/>
  <c r="BE13" i="19" s="1"/>
  <c r="BF13" i="19" s="1"/>
  <c r="BC28" i="19"/>
  <c r="BE28" i="19" s="1"/>
  <c r="BF28" i="19" s="1"/>
  <c r="BC4" i="19"/>
  <c r="BE4" i="19" s="1"/>
  <c r="BF4" i="19" s="1"/>
  <c r="BC31" i="19"/>
  <c r="BE31" i="19" s="1"/>
  <c r="BF31" i="19" s="1"/>
  <c r="BG1" i="19"/>
  <c r="BC10" i="19"/>
  <c r="BE10" i="19" s="1"/>
  <c r="BF10" i="19" s="1"/>
  <c r="BC16" i="19"/>
  <c r="BE16" i="19" s="1"/>
  <c r="BF16" i="19" s="1"/>
  <c r="BC23" i="19"/>
  <c r="BE23" i="19" s="1"/>
  <c r="BF23" i="19" s="1"/>
  <c r="BC20" i="19"/>
  <c r="BE20" i="19" s="1"/>
  <c r="BF20" i="19" s="1"/>
  <c r="BC18" i="19"/>
  <c r="BE18" i="19" s="1"/>
  <c r="BF18" i="19" s="1"/>
  <c r="BC27" i="19"/>
  <c r="BE27" i="19" s="1"/>
  <c r="BF27" i="19" s="1"/>
  <c r="BC29" i="19"/>
  <c r="BE29" i="19" s="1"/>
  <c r="BF29" i="19" s="1"/>
  <c r="BC26" i="19"/>
  <c r="BE26" i="19" s="1"/>
  <c r="BF26" i="19" s="1"/>
  <c r="BC22" i="19"/>
  <c r="BE22" i="19" s="1"/>
  <c r="BF22" i="19" s="1"/>
  <c r="BC25" i="19"/>
  <c r="BE25" i="19" s="1"/>
  <c r="BF25" i="19" s="1"/>
  <c r="BC32" i="19"/>
  <c r="BE32" i="19" s="1"/>
  <c r="BF32" i="19" s="1"/>
  <c r="BC3" i="19"/>
  <c r="BC5" i="19"/>
  <c r="BE5" i="19" s="1"/>
  <c r="BF5" i="19" s="1"/>
  <c r="BC30" i="19"/>
  <c r="BE30" i="19" s="1"/>
  <c r="BF30" i="19" s="1"/>
  <c r="BE11" i="19" l="1"/>
  <c r="BF11" i="19" s="1"/>
  <c r="BE3" i="19"/>
  <c r="BF3" i="19" s="1"/>
  <c r="BG25" i="19"/>
  <c r="BI25" i="19" s="1"/>
  <c r="BG19" i="19"/>
  <c r="BI19" i="19" s="1"/>
  <c r="BG12" i="19"/>
  <c r="BI12" i="19" s="1"/>
  <c r="BG16" i="19"/>
  <c r="BI16" i="19" s="1"/>
  <c r="BG9" i="19"/>
  <c r="BI9" i="19" s="1"/>
  <c r="BG27" i="19"/>
  <c r="BI27" i="19" s="1"/>
  <c r="BG6" i="19"/>
  <c r="BI6" i="19" s="1"/>
  <c r="BG3" i="19"/>
  <c r="BG11" i="19"/>
  <c r="BG22" i="19"/>
  <c r="BI22" i="19" s="1"/>
  <c r="BG32" i="19"/>
  <c r="BI32" i="19" s="1"/>
  <c r="BG29" i="19"/>
  <c r="BI29" i="19" s="1"/>
  <c r="BG18" i="19"/>
  <c r="BI18" i="19" s="1"/>
  <c r="BG8" i="19"/>
  <c r="BI8" i="19" s="1"/>
  <c r="BG21" i="19"/>
  <c r="BI21" i="19" s="1"/>
  <c r="BG13" i="19"/>
  <c r="BI13" i="19" s="1"/>
  <c r="BG28" i="19"/>
  <c r="BI28" i="19" s="1"/>
  <c r="BG24" i="19"/>
  <c r="BI24" i="19" s="1"/>
  <c r="BG5" i="19"/>
  <c r="BI5" i="19" s="1"/>
  <c r="BG23" i="19"/>
  <c r="BI23" i="19" s="1"/>
  <c r="BG14" i="19"/>
  <c r="BI14" i="19" s="1"/>
  <c r="BG30" i="19"/>
  <c r="BI30" i="19" s="1"/>
  <c r="BG31" i="19"/>
  <c r="BI31" i="19" s="1"/>
  <c r="BG4" i="19"/>
  <c r="BI4" i="19" s="1"/>
  <c r="BG17" i="19"/>
  <c r="BI17" i="19" s="1"/>
  <c r="BG26" i="19"/>
  <c r="BI26" i="19" s="1"/>
  <c r="BG7" i="19"/>
  <c r="BI7" i="19" s="1"/>
  <c r="BG10" i="19"/>
  <c r="BI10" i="19" s="1"/>
  <c r="BG15" i="19"/>
  <c r="BI15" i="19" s="1"/>
  <c r="BG20" i="19"/>
  <c r="BI20" i="19" s="1"/>
  <c r="BI11" i="19" l="1"/>
  <c r="BI3" i="19"/>
  <c r="C3" i="22"/>
  <c r="B3" i="22"/>
  <c r="C30" i="22"/>
  <c r="B30" i="22"/>
  <c r="B20" i="22"/>
  <c r="C20" i="22"/>
  <c r="B5" i="22"/>
  <c r="C5" i="22"/>
  <c r="B26" i="22"/>
  <c r="C26" i="22"/>
  <c r="C19" i="22"/>
  <c r="B19" i="22"/>
  <c r="B13" i="22"/>
  <c r="C13" i="22"/>
  <c r="B17" i="22"/>
  <c r="C17" i="22"/>
  <c r="C8" i="22"/>
  <c r="B8" i="22"/>
  <c r="C12" i="22"/>
  <c r="B12" i="22"/>
  <c r="B9" i="22"/>
  <c r="C9" i="22"/>
  <c r="B15" i="22"/>
  <c r="C15" i="22"/>
  <c r="C2" i="22"/>
  <c r="B2" i="22"/>
  <c r="C14" i="22"/>
  <c r="B14" i="22"/>
  <c r="C6" i="22"/>
  <c r="B6" i="22"/>
  <c r="C4" i="22"/>
  <c r="B4" i="22"/>
  <c r="C31" i="22"/>
  <c r="B31" i="22"/>
  <c r="C11" i="22"/>
  <c r="B11" i="22"/>
  <c r="B29" i="22"/>
  <c r="C29" i="22"/>
  <c r="C28" i="22"/>
  <c r="B28" i="22"/>
  <c r="B23" i="22"/>
  <c r="C23" i="22"/>
  <c r="B21" i="22"/>
  <c r="C21" i="22"/>
  <c r="C18" i="22"/>
  <c r="B18" i="22"/>
  <c r="B7" i="22"/>
  <c r="C7" i="22"/>
  <c r="B22" i="22"/>
  <c r="C22" i="22"/>
  <c r="B25" i="22"/>
  <c r="C25" i="22"/>
  <c r="C16" i="22"/>
  <c r="B16" i="22"/>
  <c r="B27" i="22"/>
  <c r="C27" i="22"/>
  <c r="B10" i="22"/>
  <c r="C10" i="22"/>
  <c r="B24" i="22"/>
  <c r="C24" i="22"/>
  <c r="D16" i="22" l="1"/>
  <c r="D18" i="22"/>
  <c r="D6" i="22"/>
  <c r="D28" i="22"/>
  <c r="D4" i="22"/>
  <c r="D11" i="22"/>
  <c r="D14" i="22"/>
  <c r="D12" i="22"/>
  <c r="D19" i="22"/>
  <c r="D30" i="22"/>
  <c r="D31" i="22"/>
  <c r="D3" i="22"/>
  <c r="D2" i="22"/>
  <c r="D27" i="22"/>
  <c r="D7" i="22"/>
  <c r="D15" i="22"/>
  <c r="D17" i="22"/>
  <c r="D5" i="22"/>
  <c r="D29" i="22"/>
  <c r="D9" i="22"/>
  <c r="D13" i="22"/>
  <c r="D20" i="22"/>
  <c r="D24" i="22"/>
  <c r="D25" i="22"/>
  <c r="D21" i="22"/>
  <c r="D8" i="22"/>
  <c r="D10" i="22"/>
  <c r="D22" i="22"/>
  <c r="D23" i="22"/>
  <c r="D26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Agarwal</author>
  </authors>
  <commentList>
    <comment ref="A1" authorId="0" shapeId="0" xr:uid="{3059F5D7-90E7-44E3-B968-513A3B62541F}">
      <text>
        <r>
          <rPr>
            <b/>
            <sz val="9"/>
            <color indexed="81"/>
            <rFont val="Tahoma"/>
            <family val="2"/>
          </rPr>
          <t>Rahul Agarwal:</t>
        </r>
        <r>
          <rPr>
            <sz val="9"/>
            <color indexed="81"/>
            <rFont val="Tahoma"/>
            <family val="2"/>
          </rPr>
          <t xml:space="preserve">
Calculated Column</t>
        </r>
      </text>
    </comment>
    <comment ref="G1" authorId="0" shapeId="0" xr:uid="{F456F697-6739-443D-B183-4BC9467A7F2A}">
      <text>
        <r>
          <rPr>
            <b/>
            <sz val="9"/>
            <color indexed="81"/>
            <rFont val="Tahoma"/>
            <family val="2"/>
          </rPr>
          <t>Rahul Agarwal:</t>
        </r>
        <r>
          <rPr>
            <sz val="9"/>
            <color indexed="81"/>
            <rFont val="Tahoma"/>
            <family val="2"/>
          </rPr>
          <t xml:space="preserve">
Calculated Column</t>
        </r>
      </text>
    </comment>
  </commentList>
</comments>
</file>

<file path=xl/sharedStrings.xml><?xml version="1.0" encoding="utf-8"?>
<sst xmlns="http://schemas.openxmlformats.org/spreadsheetml/2006/main" count="1388" uniqueCount="107">
  <si>
    <t>BU</t>
  </si>
  <si>
    <t>SKU</t>
  </si>
  <si>
    <t>Brand</t>
  </si>
  <si>
    <t>Model</t>
  </si>
  <si>
    <t>Avg Price</t>
  </si>
  <si>
    <t>Mobiles</t>
  </si>
  <si>
    <t>M01</t>
  </si>
  <si>
    <t>RealU</t>
  </si>
  <si>
    <t>RU-10</t>
  </si>
  <si>
    <t>M02</t>
  </si>
  <si>
    <t>RU-9 Plus</t>
  </si>
  <si>
    <t>M03</t>
  </si>
  <si>
    <t>YouM</t>
  </si>
  <si>
    <t>YM-99</t>
  </si>
  <si>
    <t>M04</t>
  </si>
  <si>
    <t>YM-99 Plus</t>
  </si>
  <si>
    <t>M05</t>
  </si>
  <si>
    <t xml:space="preserve">YM-98 </t>
  </si>
  <si>
    <t>M06</t>
  </si>
  <si>
    <t>RU-9</t>
  </si>
  <si>
    <t>M07</t>
  </si>
  <si>
    <t>Sumsang</t>
  </si>
  <si>
    <t>S-20</t>
  </si>
  <si>
    <t>M08</t>
  </si>
  <si>
    <t>S-21</t>
  </si>
  <si>
    <t>M09</t>
  </si>
  <si>
    <t>Orange</t>
  </si>
  <si>
    <t>O-10</t>
  </si>
  <si>
    <t>M10</t>
  </si>
  <si>
    <t>O-11</t>
  </si>
  <si>
    <t>FMCG</t>
  </si>
  <si>
    <t>F01</t>
  </si>
  <si>
    <t>Babaji</t>
  </si>
  <si>
    <t xml:space="preserve">Babaji Oil </t>
  </si>
  <si>
    <t>F02</t>
  </si>
  <si>
    <t>Vedic</t>
  </si>
  <si>
    <t>Vedic Cream</t>
  </si>
  <si>
    <t>F03</t>
  </si>
  <si>
    <t>Vedic Shampoo</t>
  </si>
  <si>
    <t>F04</t>
  </si>
  <si>
    <t>Babaji Shampoo</t>
  </si>
  <si>
    <t>F05</t>
  </si>
  <si>
    <t>Babaji Cream</t>
  </si>
  <si>
    <t>F06</t>
  </si>
  <si>
    <t>Vedic Oil</t>
  </si>
  <si>
    <t>F07</t>
  </si>
  <si>
    <t>Gear</t>
  </si>
  <si>
    <t>Gear Oil</t>
  </si>
  <si>
    <t>F08</t>
  </si>
  <si>
    <t>Gear Cream</t>
  </si>
  <si>
    <t>F09</t>
  </si>
  <si>
    <t>Gear Shampoo</t>
  </si>
  <si>
    <t>F10</t>
  </si>
  <si>
    <t>Gear BB Cream</t>
  </si>
  <si>
    <t>Lifestyle</t>
  </si>
  <si>
    <t>L01</t>
  </si>
  <si>
    <t>Jeera</t>
  </si>
  <si>
    <t>M- T Shirts</t>
  </si>
  <si>
    <t>L02</t>
  </si>
  <si>
    <t>M- Inners</t>
  </si>
  <si>
    <t>L03</t>
  </si>
  <si>
    <t>Viva</t>
  </si>
  <si>
    <t>W-Casuals</t>
  </si>
  <si>
    <t>L04</t>
  </si>
  <si>
    <t>W-Inners</t>
  </si>
  <si>
    <t>L05</t>
  </si>
  <si>
    <t>M-Jeans</t>
  </si>
  <si>
    <t>L06</t>
  </si>
  <si>
    <t>M-Casuals</t>
  </si>
  <si>
    <t>L07</t>
  </si>
  <si>
    <t>W-Western</t>
  </si>
  <si>
    <t>L08</t>
  </si>
  <si>
    <t>W-Lounge</t>
  </si>
  <si>
    <t>L09</t>
  </si>
  <si>
    <t>M-Formals</t>
  </si>
  <si>
    <t>L10</t>
  </si>
  <si>
    <t>M-Shoes</t>
  </si>
  <si>
    <t>Date</t>
  </si>
  <si>
    <t>Day</t>
  </si>
  <si>
    <t>City</t>
  </si>
  <si>
    <t>Volume</t>
  </si>
  <si>
    <t>C</t>
  </si>
  <si>
    <t>Cochin</t>
  </si>
  <si>
    <t>Total Sales</t>
  </si>
  <si>
    <t>Row Labels</t>
  </si>
  <si>
    <t>Grand Total</t>
  </si>
  <si>
    <t>Sum of Total Sales</t>
  </si>
  <si>
    <t>Sum of Revenue</t>
  </si>
  <si>
    <t>Cumulative Revenue</t>
  </si>
  <si>
    <t>% of Cumulative Revenue</t>
  </si>
  <si>
    <t>Sum of Volume</t>
  </si>
  <si>
    <t>Monday</t>
  </si>
  <si>
    <t>Tuesday</t>
  </si>
  <si>
    <t>Wednesday</t>
  </si>
  <si>
    <t>Thursday</t>
  </si>
  <si>
    <t>Friday</t>
  </si>
  <si>
    <t>Saturday</t>
  </si>
  <si>
    <t>Sunday</t>
  </si>
  <si>
    <t>Max</t>
  </si>
  <si>
    <t>Min</t>
  </si>
  <si>
    <t>Growth</t>
  </si>
  <si>
    <t>Open</t>
  </si>
  <si>
    <t>Incoming</t>
  </si>
  <si>
    <t>Sales</t>
  </si>
  <si>
    <t>Key</t>
  </si>
  <si>
    <t>Closing</t>
  </si>
  <si>
    <t>Avg Days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</si>
</sst>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&quot;₹&quot;\ #,##0.00"/>
    <numFmt numFmtId="168" formatCode="dd/mmm/yyyy"/>
    <numFmt numFmtId="169" formatCode="&quot;₹&quot;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16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0" fontId="0" fillId="0" borderId="0" xfId="0" pivotButton="1"/>
    <xf numFmtId="0" fontId="0" fillId="0" borderId="0" xfId="0" applyNumberFormat="1"/>
    <xf numFmtId="0" fontId="5" fillId="4" borderId="2" xfId="0" applyFont="1" applyFill="1" applyBorder="1"/>
    <xf numFmtId="0" fontId="5" fillId="4" borderId="4" xfId="0" applyFont="1" applyFill="1" applyBorder="1"/>
    <xf numFmtId="0" fontId="0" fillId="0" borderId="4" xfId="0" applyBorder="1"/>
    <xf numFmtId="10" fontId="0" fillId="0" borderId="4" xfId="1" applyNumberFormat="1" applyFont="1" applyBorder="1"/>
    <xf numFmtId="166" fontId="0" fillId="0" borderId="4" xfId="0" applyNumberFormat="1" applyBorder="1"/>
    <xf numFmtId="0" fontId="0" fillId="0" borderId="3" xfId="0" applyFont="1" applyBorder="1"/>
    <xf numFmtId="0" fontId="5" fillId="4" borderId="5" xfId="0" applyFont="1" applyFill="1" applyBorder="1"/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5" fillId="4" borderId="4" xfId="0" applyFont="1" applyFill="1" applyBorder="1" applyAlignment="1">
      <alignment horizontal="center"/>
    </xf>
    <xf numFmtId="168" fontId="0" fillId="0" borderId="4" xfId="0" applyNumberFormat="1" applyFont="1" applyBorder="1" applyAlignment="1">
      <alignment horizontal="center"/>
    </xf>
    <xf numFmtId="169" fontId="0" fillId="0" borderId="4" xfId="0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6" fontId="4" fillId="14" borderId="4" xfId="0" applyNumberFormat="1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16" fontId="4" fillId="15" borderId="4" xfId="0" applyNumberFormat="1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16" fontId="4" fillId="5" borderId="4" xfId="0" applyNumberFormat="1" applyFont="1" applyFill="1" applyBorder="1" applyAlignment="1">
      <alignment horizontal="center"/>
    </xf>
    <xf numFmtId="16" fontId="4" fillId="16" borderId="4" xfId="0" applyNumberFormat="1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16" fontId="4" fillId="17" borderId="4" xfId="0" applyNumberFormat="1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16" fontId="4" fillId="18" borderId="4" xfId="0" applyNumberFormat="1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16" fontId="4" fillId="19" borderId="4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16" fontId="4" fillId="20" borderId="4" xfId="0" applyNumberFormat="1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Pareto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Rev Pareto'!$E$2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Rev Pareto'!$D$3:$D$32</c:f>
              <c:strCache>
                <c:ptCount val="30"/>
                <c:pt idx="0">
                  <c:v>M10</c:v>
                </c:pt>
                <c:pt idx="1">
                  <c:v>M07</c:v>
                </c:pt>
                <c:pt idx="2">
                  <c:v>M09</c:v>
                </c:pt>
                <c:pt idx="3">
                  <c:v>M08</c:v>
                </c:pt>
                <c:pt idx="4">
                  <c:v>M01</c:v>
                </c:pt>
                <c:pt idx="5">
                  <c:v>M04</c:v>
                </c:pt>
                <c:pt idx="6">
                  <c:v>M03</c:v>
                </c:pt>
                <c:pt idx="7">
                  <c:v>M02</c:v>
                </c:pt>
                <c:pt idx="8">
                  <c:v>M05</c:v>
                </c:pt>
                <c:pt idx="9">
                  <c:v>M06</c:v>
                </c:pt>
                <c:pt idx="10">
                  <c:v>L07</c:v>
                </c:pt>
                <c:pt idx="11">
                  <c:v>L05</c:v>
                </c:pt>
                <c:pt idx="12">
                  <c:v>L10</c:v>
                </c:pt>
                <c:pt idx="13">
                  <c:v>L04</c:v>
                </c:pt>
                <c:pt idx="14">
                  <c:v>L09</c:v>
                </c:pt>
                <c:pt idx="15">
                  <c:v>L06</c:v>
                </c:pt>
                <c:pt idx="16">
                  <c:v>F01</c:v>
                </c:pt>
                <c:pt idx="17">
                  <c:v>L08</c:v>
                </c:pt>
                <c:pt idx="18">
                  <c:v>L03</c:v>
                </c:pt>
                <c:pt idx="19">
                  <c:v>L01</c:v>
                </c:pt>
                <c:pt idx="20">
                  <c:v>F10</c:v>
                </c:pt>
                <c:pt idx="21">
                  <c:v>L02</c:v>
                </c:pt>
                <c:pt idx="22">
                  <c:v>F04</c:v>
                </c:pt>
                <c:pt idx="23">
                  <c:v>F03</c:v>
                </c:pt>
                <c:pt idx="24">
                  <c:v>F02</c:v>
                </c:pt>
                <c:pt idx="25">
                  <c:v>F07</c:v>
                </c:pt>
                <c:pt idx="26">
                  <c:v>F06</c:v>
                </c:pt>
                <c:pt idx="27">
                  <c:v>F09</c:v>
                </c:pt>
                <c:pt idx="28">
                  <c:v>F05</c:v>
                </c:pt>
                <c:pt idx="29">
                  <c:v>F08</c:v>
                </c:pt>
              </c:strCache>
            </c:strRef>
          </c:cat>
          <c:val>
            <c:numRef>
              <c:f>'1. Rev Pareto'!$E$3:$E$32</c:f>
              <c:numCache>
                <c:formatCode>"₹"\ #,##0.00</c:formatCode>
                <c:ptCount val="30"/>
                <c:pt idx="0">
                  <c:v>2880000</c:v>
                </c:pt>
                <c:pt idx="1">
                  <c:v>2842000</c:v>
                </c:pt>
                <c:pt idx="2">
                  <c:v>2750000</c:v>
                </c:pt>
                <c:pt idx="3">
                  <c:v>2268000</c:v>
                </c:pt>
                <c:pt idx="4">
                  <c:v>1896000</c:v>
                </c:pt>
                <c:pt idx="5">
                  <c:v>1860000</c:v>
                </c:pt>
                <c:pt idx="6">
                  <c:v>1552000</c:v>
                </c:pt>
                <c:pt idx="7">
                  <c:v>1140000</c:v>
                </c:pt>
                <c:pt idx="8">
                  <c:v>592000</c:v>
                </c:pt>
                <c:pt idx="9">
                  <c:v>456000</c:v>
                </c:pt>
                <c:pt idx="10">
                  <c:v>205000</c:v>
                </c:pt>
                <c:pt idx="11">
                  <c:v>191904</c:v>
                </c:pt>
                <c:pt idx="12">
                  <c:v>120000</c:v>
                </c:pt>
                <c:pt idx="13">
                  <c:v>91200</c:v>
                </c:pt>
                <c:pt idx="14">
                  <c:v>90000</c:v>
                </c:pt>
                <c:pt idx="15">
                  <c:v>88800</c:v>
                </c:pt>
                <c:pt idx="16">
                  <c:v>87300</c:v>
                </c:pt>
                <c:pt idx="17">
                  <c:v>78000</c:v>
                </c:pt>
                <c:pt idx="18">
                  <c:v>73600</c:v>
                </c:pt>
                <c:pt idx="19">
                  <c:v>63000</c:v>
                </c:pt>
                <c:pt idx="20">
                  <c:v>57942</c:v>
                </c:pt>
                <c:pt idx="21">
                  <c:v>47200</c:v>
                </c:pt>
                <c:pt idx="22">
                  <c:v>39055</c:v>
                </c:pt>
                <c:pt idx="23">
                  <c:v>36250</c:v>
                </c:pt>
                <c:pt idx="24">
                  <c:v>32200</c:v>
                </c:pt>
                <c:pt idx="25">
                  <c:v>26800</c:v>
                </c:pt>
                <c:pt idx="26">
                  <c:v>26250</c:v>
                </c:pt>
                <c:pt idx="27">
                  <c:v>23460</c:v>
                </c:pt>
                <c:pt idx="28">
                  <c:v>17860</c:v>
                </c:pt>
                <c:pt idx="2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1-4342-8156-66EF520D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116784"/>
        <c:axId val="1867115120"/>
      </c:barChart>
      <c:lineChart>
        <c:grouping val="standard"/>
        <c:varyColors val="0"/>
        <c:ser>
          <c:idx val="2"/>
          <c:order val="1"/>
          <c:tx>
            <c:strRef>
              <c:f>'1. Rev Pareto'!$G$2</c:f>
              <c:strCache>
                <c:ptCount val="1"/>
                <c:pt idx="0">
                  <c:v>% of Cumulative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'1. Rev Pareto'!$D$3:$D$32</c:f>
              <c:strCache>
                <c:ptCount val="30"/>
                <c:pt idx="0">
                  <c:v>M10</c:v>
                </c:pt>
                <c:pt idx="1">
                  <c:v>M07</c:v>
                </c:pt>
                <c:pt idx="2">
                  <c:v>M09</c:v>
                </c:pt>
                <c:pt idx="3">
                  <c:v>M08</c:v>
                </c:pt>
                <c:pt idx="4">
                  <c:v>M01</c:v>
                </c:pt>
                <c:pt idx="5">
                  <c:v>M04</c:v>
                </c:pt>
                <c:pt idx="6">
                  <c:v>M03</c:v>
                </c:pt>
                <c:pt idx="7">
                  <c:v>M02</c:v>
                </c:pt>
                <c:pt idx="8">
                  <c:v>M05</c:v>
                </c:pt>
                <c:pt idx="9">
                  <c:v>M06</c:v>
                </c:pt>
                <c:pt idx="10">
                  <c:v>L07</c:v>
                </c:pt>
                <c:pt idx="11">
                  <c:v>L05</c:v>
                </c:pt>
                <c:pt idx="12">
                  <c:v>L10</c:v>
                </c:pt>
                <c:pt idx="13">
                  <c:v>L04</c:v>
                </c:pt>
                <c:pt idx="14">
                  <c:v>L09</c:v>
                </c:pt>
                <c:pt idx="15">
                  <c:v>L06</c:v>
                </c:pt>
                <c:pt idx="16">
                  <c:v>F01</c:v>
                </c:pt>
                <c:pt idx="17">
                  <c:v>L08</c:v>
                </c:pt>
                <c:pt idx="18">
                  <c:v>L03</c:v>
                </c:pt>
                <c:pt idx="19">
                  <c:v>L01</c:v>
                </c:pt>
                <c:pt idx="20">
                  <c:v>F10</c:v>
                </c:pt>
                <c:pt idx="21">
                  <c:v>L02</c:v>
                </c:pt>
                <c:pt idx="22">
                  <c:v>F04</c:v>
                </c:pt>
                <c:pt idx="23">
                  <c:v>F03</c:v>
                </c:pt>
                <c:pt idx="24">
                  <c:v>F02</c:v>
                </c:pt>
                <c:pt idx="25">
                  <c:v>F07</c:v>
                </c:pt>
                <c:pt idx="26">
                  <c:v>F06</c:v>
                </c:pt>
                <c:pt idx="27">
                  <c:v>F09</c:v>
                </c:pt>
                <c:pt idx="28">
                  <c:v>F05</c:v>
                </c:pt>
                <c:pt idx="29">
                  <c:v>F08</c:v>
                </c:pt>
              </c:strCache>
            </c:strRef>
          </c:cat>
          <c:val>
            <c:numRef>
              <c:f>'1. Rev Pareto'!$G$3:$G$32</c:f>
              <c:numCache>
                <c:formatCode>0.00%</c:formatCode>
                <c:ptCount val="30"/>
                <c:pt idx="0">
                  <c:v>0.14658860077159558</c:v>
                </c:pt>
                <c:pt idx="1">
                  <c:v>0.29124304639412146</c:v>
                </c:pt>
                <c:pt idx="2">
                  <c:v>0.43121480060311029</c:v>
                </c:pt>
                <c:pt idx="3">
                  <c:v>0.54665332371074182</c:v>
                </c:pt>
                <c:pt idx="4">
                  <c:v>0.64315748588537558</c:v>
                </c:pt>
                <c:pt idx="5">
                  <c:v>0.73782929055036439</c:v>
                </c:pt>
                <c:pt idx="6">
                  <c:v>0.81682425874394637</c:v>
                </c:pt>
                <c:pt idx="7">
                  <c:v>0.87484891321603631</c:v>
                </c:pt>
                <c:pt idx="8">
                  <c:v>0.90498101448575319</c:v>
                </c:pt>
                <c:pt idx="9">
                  <c:v>0.92819087627458918</c:v>
                </c:pt>
                <c:pt idx="10">
                  <c:v>0.93862513431562289</c:v>
                </c:pt>
                <c:pt idx="11">
                  <c:v>0.94839282141370351</c:v>
                </c:pt>
                <c:pt idx="12">
                  <c:v>0.95450067977918662</c:v>
                </c:pt>
                <c:pt idx="13">
                  <c:v>0.95914265213695382</c:v>
                </c:pt>
                <c:pt idx="14">
                  <c:v>0.96372354591106624</c:v>
                </c:pt>
                <c:pt idx="15">
                  <c:v>0.96824336110152376</c:v>
                </c:pt>
                <c:pt idx="16">
                  <c:v>0.97268682806241269</c:v>
                </c:pt>
                <c:pt idx="17">
                  <c:v>0.97665693599997683</c:v>
                </c:pt>
                <c:pt idx="18">
                  <c:v>0.98040308913080643</c:v>
                </c:pt>
                <c:pt idx="19">
                  <c:v>0.98360971477268511</c:v>
                </c:pt>
                <c:pt idx="20">
                  <c:v>0.98655889418445863</c:v>
                </c:pt>
                <c:pt idx="21">
                  <c:v>0.988961318474882</c:v>
                </c:pt>
                <c:pt idx="22">
                  <c:v>0.9909491718787482</c:v>
                </c:pt>
                <c:pt idx="23">
                  <c:v>0.99279425409332123</c:v>
                </c:pt>
                <c:pt idx="24">
                  <c:v>0.99443319608805925</c:v>
                </c:pt>
                <c:pt idx="25">
                  <c:v>0.99579728445635052</c:v>
                </c:pt>
                <c:pt idx="26">
                  <c:v>0.9971333784737999</c:v>
                </c:pt>
                <c:pt idx="27">
                  <c:v>0.99832746478425183</c:v>
                </c:pt>
                <c:pt idx="28">
                  <c:v>0.99923651770431465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1-4342-8156-66EF520D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17200"/>
        <c:axId val="1867117616"/>
      </c:lineChart>
      <c:catAx>
        <c:axId val="1867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15120"/>
        <c:crosses val="autoZero"/>
        <c:auto val="1"/>
        <c:lblAlgn val="ctr"/>
        <c:lblOffset val="100"/>
        <c:noMultiLvlLbl val="0"/>
      </c:catAx>
      <c:valAx>
        <c:axId val="18671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16784"/>
        <c:crosses val="autoZero"/>
        <c:crossBetween val="between"/>
      </c:valAx>
      <c:valAx>
        <c:axId val="1867117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Cumulative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17200"/>
        <c:crosses val="max"/>
        <c:crossBetween val="between"/>
      </c:valAx>
      <c:catAx>
        <c:axId val="1867117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7117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7152402213069"/>
          <c:y val="0.14930870090353748"/>
          <c:w val="0.72113063269226574"/>
          <c:h val="0.72277744872598892"/>
        </c:manualLayout>
      </c:layout>
      <c:scatterChart>
        <c:scatterStyle val="lineMarker"/>
        <c:varyColors val="0"/>
        <c:ser>
          <c:idx val="0"/>
          <c:order val="0"/>
          <c:tx>
            <c:v>FMCG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Scatter Chart'!$G$2:$G$11</c:f>
              <c:numCache>
                <c:formatCode>General</c:formatCode>
                <c:ptCount val="10"/>
                <c:pt idx="0">
                  <c:v>291</c:v>
                </c:pt>
                <c:pt idx="1">
                  <c:v>161</c:v>
                </c:pt>
                <c:pt idx="2">
                  <c:v>125</c:v>
                </c:pt>
                <c:pt idx="3">
                  <c:v>107</c:v>
                </c:pt>
                <c:pt idx="4">
                  <c:v>94</c:v>
                </c:pt>
                <c:pt idx="5">
                  <c:v>75</c:v>
                </c:pt>
                <c:pt idx="6">
                  <c:v>67</c:v>
                </c:pt>
                <c:pt idx="7">
                  <c:v>50</c:v>
                </c:pt>
                <c:pt idx="8">
                  <c:v>51</c:v>
                </c:pt>
                <c:pt idx="9">
                  <c:v>58</c:v>
                </c:pt>
              </c:numCache>
            </c:numRef>
          </c:xVal>
          <c:yVal>
            <c:numRef>
              <c:f>'2. Scatter Chart'!$H$2:$H$11</c:f>
              <c:numCache>
                <c:formatCode>"₹"\ #,##0.00</c:formatCode>
                <c:ptCount val="10"/>
                <c:pt idx="0">
                  <c:v>87300</c:v>
                </c:pt>
                <c:pt idx="1">
                  <c:v>32200</c:v>
                </c:pt>
                <c:pt idx="2">
                  <c:v>36250</c:v>
                </c:pt>
                <c:pt idx="3">
                  <c:v>39055</c:v>
                </c:pt>
                <c:pt idx="4">
                  <c:v>17860</c:v>
                </c:pt>
                <c:pt idx="5">
                  <c:v>26250</c:v>
                </c:pt>
                <c:pt idx="6">
                  <c:v>26800</c:v>
                </c:pt>
                <c:pt idx="7">
                  <c:v>15000</c:v>
                </c:pt>
                <c:pt idx="8">
                  <c:v>23460</c:v>
                </c:pt>
                <c:pt idx="9">
                  <c:v>57942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4-4DC0-9E1F-1AFB55892DB1}"/>
            </c:ext>
          </c:extLst>
        </c:ser>
        <c:ser>
          <c:idx val="1"/>
          <c:order val="1"/>
          <c:tx>
            <c:v>LifeStyle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'2. Scatter Chart'!$G$12:$G$21</c:f>
              <c:numCache>
                <c:formatCode>General</c:formatCode>
                <c:ptCount val="10"/>
                <c:pt idx="0">
                  <c:v>180</c:v>
                </c:pt>
                <c:pt idx="1">
                  <c:v>118</c:v>
                </c:pt>
                <c:pt idx="2">
                  <c:v>92</c:v>
                </c:pt>
                <c:pt idx="3">
                  <c:v>76</c:v>
                </c:pt>
                <c:pt idx="4">
                  <c:v>96</c:v>
                </c:pt>
                <c:pt idx="5">
                  <c:v>74</c:v>
                </c:pt>
                <c:pt idx="6">
                  <c:v>82</c:v>
                </c:pt>
                <c:pt idx="7">
                  <c:v>52</c:v>
                </c:pt>
                <c:pt idx="8">
                  <c:v>50</c:v>
                </c:pt>
                <c:pt idx="9">
                  <c:v>40</c:v>
                </c:pt>
              </c:numCache>
            </c:numRef>
          </c:xVal>
          <c:yVal>
            <c:numRef>
              <c:f>'2. Scatter Chart'!$H$12:$H$21</c:f>
              <c:numCache>
                <c:formatCode>"₹"\ #,##0.00</c:formatCode>
                <c:ptCount val="10"/>
                <c:pt idx="0">
                  <c:v>63000</c:v>
                </c:pt>
                <c:pt idx="1">
                  <c:v>47200</c:v>
                </c:pt>
                <c:pt idx="2">
                  <c:v>73600</c:v>
                </c:pt>
                <c:pt idx="3">
                  <c:v>91200</c:v>
                </c:pt>
                <c:pt idx="4">
                  <c:v>191904</c:v>
                </c:pt>
                <c:pt idx="5">
                  <c:v>88800</c:v>
                </c:pt>
                <c:pt idx="6">
                  <c:v>205000</c:v>
                </c:pt>
                <c:pt idx="7">
                  <c:v>78000</c:v>
                </c:pt>
                <c:pt idx="8">
                  <c:v>90000</c:v>
                </c:pt>
                <c:pt idx="9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A4-4DC0-9E1F-1AFB55892DB1}"/>
            </c:ext>
          </c:extLst>
        </c:ser>
        <c:ser>
          <c:idx val="2"/>
          <c:order val="2"/>
          <c:tx>
            <c:v>Mobile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'2. Scatter Chart'!$G$22:$G$31</c:f>
              <c:numCache>
                <c:formatCode>General</c:formatCode>
                <c:ptCount val="10"/>
                <c:pt idx="0">
                  <c:v>158</c:v>
                </c:pt>
                <c:pt idx="1">
                  <c:v>114</c:v>
                </c:pt>
                <c:pt idx="2">
                  <c:v>97</c:v>
                </c:pt>
                <c:pt idx="3">
                  <c:v>93</c:v>
                </c:pt>
                <c:pt idx="4">
                  <c:v>74</c:v>
                </c:pt>
                <c:pt idx="5">
                  <c:v>57</c:v>
                </c:pt>
                <c:pt idx="6">
                  <c:v>58</c:v>
                </c:pt>
                <c:pt idx="7">
                  <c:v>42</c:v>
                </c:pt>
                <c:pt idx="8">
                  <c:v>50</c:v>
                </c:pt>
                <c:pt idx="9">
                  <c:v>48</c:v>
                </c:pt>
              </c:numCache>
            </c:numRef>
          </c:xVal>
          <c:yVal>
            <c:numRef>
              <c:f>'2. Scatter Chart'!$H$22:$H$31</c:f>
              <c:numCache>
                <c:formatCode>"₹"\ #,##0.00</c:formatCode>
                <c:ptCount val="10"/>
                <c:pt idx="0">
                  <c:v>1896000</c:v>
                </c:pt>
                <c:pt idx="1">
                  <c:v>1140000</c:v>
                </c:pt>
                <c:pt idx="2">
                  <c:v>1552000</c:v>
                </c:pt>
                <c:pt idx="3">
                  <c:v>1860000</c:v>
                </c:pt>
                <c:pt idx="4">
                  <c:v>592000</c:v>
                </c:pt>
                <c:pt idx="5">
                  <c:v>456000</c:v>
                </c:pt>
                <c:pt idx="6">
                  <c:v>2842000</c:v>
                </c:pt>
                <c:pt idx="7">
                  <c:v>2268000</c:v>
                </c:pt>
                <c:pt idx="8">
                  <c:v>2750000</c:v>
                </c:pt>
                <c:pt idx="9">
                  <c:v>2880000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4-4DC0-9E1F-1AFB5589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29568"/>
        <c:axId val="1713031232"/>
      </c:scatterChart>
      <c:valAx>
        <c:axId val="17130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31232"/>
        <c:crosses val="autoZero"/>
        <c:crossBetween val="midCat"/>
      </c:valAx>
      <c:valAx>
        <c:axId val="17130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[nq4.xlsx]3 &amp; 4. Vol and Rev Trend!PivotTable5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 &amp; 4. Vol and Rev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&amp; 4. Vol and Rev Trend'!$A$2:$A$17</c:f>
              <c:strCache>
                <c:ptCount val="15"/>
                <c:pt idx="0">
                  <c:v>01-Apr-2021</c:v>
                </c:pt>
                <c:pt idx="1">
                  <c:v>02-Apr-2021</c:v>
                </c:pt>
                <c:pt idx="2">
                  <c:v>03-Apr-2021</c:v>
                </c:pt>
                <c:pt idx="3">
                  <c:v>04-Apr-2021</c:v>
                </c:pt>
                <c:pt idx="4">
                  <c:v>05-Apr-2021</c:v>
                </c:pt>
                <c:pt idx="5">
                  <c:v>06-Apr-2021</c:v>
                </c:pt>
                <c:pt idx="6">
                  <c:v>07-Apr-2021</c:v>
                </c:pt>
                <c:pt idx="7">
                  <c:v>08-Apr-2021</c:v>
                </c:pt>
                <c:pt idx="8">
                  <c:v>09-Apr-2021</c:v>
                </c:pt>
                <c:pt idx="9">
                  <c:v>10-Apr-2021</c:v>
                </c:pt>
                <c:pt idx="10">
                  <c:v>11-Apr-2021</c:v>
                </c:pt>
                <c:pt idx="11">
                  <c:v>12-Apr-2021</c:v>
                </c:pt>
                <c:pt idx="12">
                  <c:v>13-Apr-2021</c:v>
                </c:pt>
                <c:pt idx="13">
                  <c:v>14-Apr-2021</c:v>
                </c:pt>
                <c:pt idx="14">
                  <c:v>15-Apr-2021</c:v>
                </c:pt>
              </c:strCache>
            </c:strRef>
          </c:cat>
          <c:val>
            <c:numRef>
              <c:f>'3 &amp; 4. Vol and Rev Trend'!$B$2:$B$17</c:f>
              <c:numCache>
                <c:formatCode>General</c:formatCode>
                <c:ptCount val="15"/>
                <c:pt idx="0">
                  <c:v>186</c:v>
                </c:pt>
                <c:pt idx="1">
                  <c:v>197</c:v>
                </c:pt>
                <c:pt idx="2">
                  <c:v>188</c:v>
                </c:pt>
                <c:pt idx="3">
                  <c:v>199</c:v>
                </c:pt>
                <c:pt idx="4">
                  <c:v>163</c:v>
                </c:pt>
                <c:pt idx="5">
                  <c:v>169</c:v>
                </c:pt>
                <c:pt idx="6">
                  <c:v>195</c:v>
                </c:pt>
                <c:pt idx="7">
                  <c:v>173</c:v>
                </c:pt>
                <c:pt idx="8">
                  <c:v>200</c:v>
                </c:pt>
                <c:pt idx="9">
                  <c:v>171</c:v>
                </c:pt>
                <c:pt idx="10">
                  <c:v>188</c:v>
                </c:pt>
                <c:pt idx="11">
                  <c:v>165</c:v>
                </c:pt>
                <c:pt idx="12">
                  <c:v>178</c:v>
                </c:pt>
                <c:pt idx="13">
                  <c:v>191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2-4E7F-96BE-1855E2F9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59808"/>
        <c:axId val="30255232"/>
      </c:lineChart>
      <c:catAx>
        <c:axId val="302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232"/>
        <c:crosses val="autoZero"/>
        <c:auto val="1"/>
        <c:lblAlgn val="ctr"/>
        <c:lblOffset val="100"/>
        <c:noMultiLvlLbl val="0"/>
      </c:catAx>
      <c:valAx>
        <c:axId val="30255232"/>
        <c:scaling>
          <c:orientation val="minMax"/>
          <c:max val="200"/>
          <c:min val="16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[nq4.xlsx]3 &amp; 4. Vol and Rev Trend!PivotTable6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 &amp; 4. Vol and Rev Trend'!$B$20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 &amp; 4. Vol and Rev Trend'!$A$21:$A$36</c:f>
              <c:strCache>
                <c:ptCount val="15"/>
                <c:pt idx="0">
                  <c:v>01-Apr-2021</c:v>
                </c:pt>
                <c:pt idx="1">
                  <c:v>02-Apr-2021</c:v>
                </c:pt>
                <c:pt idx="2">
                  <c:v>03-Apr-2021</c:v>
                </c:pt>
                <c:pt idx="3">
                  <c:v>04-Apr-2021</c:v>
                </c:pt>
                <c:pt idx="4">
                  <c:v>05-Apr-2021</c:v>
                </c:pt>
                <c:pt idx="5">
                  <c:v>06-Apr-2021</c:v>
                </c:pt>
                <c:pt idx="6">
                  <c:v>07-Apr-2021</c:v>
                </c:pt>
                <c:pt idx="7">
                  <c:v>08-Apr-2021</c:v>
                </c:pt>
                <c:pt idx="8">
                  <c:v>09-Apr-2021</c:v>
                </c:pt>
                <c:pt idx="9">
                  <c:v>10-Apr-2021</c:v>
                </c:pt>
                <c:pt idx="10">
                  <c:v>11-Apr-2021</c:v>
                </c:pt>
                <c:pt idx="11">
                  <c:v>12-Apr-2021</c:v>
                </c:pt>
                <c:pt idx="12">
                  <c:v>13-Apr-2021</c:v>
                </c:pt>
                <c:pt idx="13">
                  <c:v>14-Apr-2021</c:v>
                </c:pt>
                <c:pt idx="14">
                  <c:v>15-Apr-2021</c:v>
                </c:pt>
              </c:strCache>
            </c:strRef>
          </c:cat>
          <c:val>
            <c:numRef>
              <c:f>'3 &amp; 4. Vol and Rev Trend'!$B$21:$B$36</c:f>
              <c:numCache>
                <c:formatCode>"₹"\ #,##0</c:formatCode>
                <c:ptCount val="15"/>
                <c:pt idx="0">
                  <c:v>1494899</c:v>
                </c:pt>
                <c:pt idx="1">
                  <c:v>1423368</c:v>
                </c:pt>
                <c:pt idx="2">
                  <c:v>1153306</c:v>
                </c:pt>
                <c:pt idx="3">
                  <c:v>1282860</c:v>
                </c:pt>
                <c:pt idx="4">
                  <c:v>1200497</c:v>
                </c:pt>
                <c:pt idx="5">
                  <c:v>1262033</c:v>
                </c:pt>
                <c:pt idx="6">
                  <c:v>1450172</c:v>
                </c:pt>
                <c:pt idx="7">
                  <c:v>1330594</c:v>
                </c:pt>
                <c:pt idx="8">
                  <c:v>1361427</c:v>
                </c:pt>
                <c:pt idx="9">
                  <c:v>1200126</c:v>
                </c:pt>
                <c:pt idx="10">
                  <c:v>1381604</c:v>
                </c:pt>
                <c:pt idx="11">
                  <c:v>1217863</c:v>
                </c:pt>
                <c:pt idx="12">
                  <c:v>1301880</c:v>
                </c:pt>
                <c:pt idx="13">
                  <c:v>1290164</c:v>
                </c:pt>
                <c:pt idx="14">
                  <c:v>1296028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2-4E2D-A4F5-4CE918D2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688432"/>
        <c:axId val="1855686768"/>
      </c:lineChart>
      <c:catAx>
        <c:axId val="18556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86768"/>
        <c:crosses val="autoZero"/>
        <c:auto val="1"/>
        <c:lblAlgn val="ctr"/>
        <c:lblOffset val="100"/>
        <c:noMultiLvlLbl val="0"/>
      </c:catAx>
      <c:valAx>
        <c:axId val="1855686768"/>
        <c:scaling>
          <c:orientation val="minMax"/>
          <c:max val="1494899"/>
          <c:min val="11533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[nq4.xlsx]5 &amp; 6 Daywise Vol and Rev Trend!PivotTable8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Daywise Volume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&amp; 6 Daywise Vol and Rev Trend'!$B$1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&amp; 6 Daywise Vol and Rev Trend'!$A$2:$A$9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'5 &amp; 6 Daywise Vol and Rev Trend'!$B$2:$B$9</c:f>
              <c:numCache>
                <c:formatCode>General</c:formatCode>
                <c:ptCount val="7"/>
                <c:pt idx="0">
                  <c:v>328</c:v>
                </c:pt>
                <c:pt idx="1">
                  <c:v>347</c:v>
                </c:pt>
                <c:pt idx="2">
                  <c:v>386</c:v>
                </c:pt>
                <c:pt idx="3">
                  <c:v>526</c:v>
                </c:pt>
                <c:pt idx="4">
                  <c:v>397</c:v>
                </c:pt>
                <c:pt idx="5">
                  <c:v>359</c:v>
                </c:pt>
                <c:pt idx="6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A-4E4A-87C4-BB7658A7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55648"/>
        <c:axId val="30249408"/>
      </c:barChart>
      <c:catAx>
        <c:axId val="302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9408"/>
        <c:crosses val="autoZero"/>
        <c:auto val="1"/>
        <c:lblAlgn val="ctr"/>
        <c:lblOffset val="100"/>
        <c:noMultiLvlLbl val="0"/>
      </c:catAx>
      <c:valAx>
        <c:axId val="302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[nq4.xlsx]5 &amp; 6 Daywise Vol and Rev Trend!PivotTable7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Daywise 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&amp; 6 Daywise Vol and Rev Trend'!$B$13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 &amp; 6 Daywise Vol and Rev Trend'!$A$14:$A$21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'5 &amp; 6 Daywise Vol and Rev Trend'!$B$14:$B$21</c:f>
              <c:numCache>
                <c:formatCode>"₹"\ #,##0</c:formatCode>
                <c:ptCount val="7"/>
                <c:pt idx="0">
                  <c:v>2418360</c:v>
                </c:pt>
                <c:pt idx="1">
                  <c:v>2563913</c:v>
                </c:pt>
                <c:pt idx="2">
                  <c:v>2740336</c:v>
                </c:pt>
                <c:pt idx="3">
                  <c:v>4121521</c:v>
                </c:pt>
                <c:pt idx="4">
                  <c:v>2784795</c:v>
                </c:pt>
                <c:pt idx="5">
                  <c:v>2353432</c:v>
                </c:pt>
                <c:pt idx="6">
                  <c:v>2664464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6-4E1E-906B-F232E183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2688"/>
        <c:axId val="33233120"/>
      </c:barChart>
      <c:catAx>
        <c:axId val="332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3120"/>
        <c:crosses val="autoZero"/>
        <c:auto val="1"/>
        <c:lblAlgn val="ctr"/>
        <c:lblOffset val="100"/>
        <c:noMultiLvlLbl val="0"/>
      </c:catAx>
      <c:valAx>
        <c:axId val="332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07247809777203"/>
          <c:y val="0.14033295497540674"/>
          <c:w val="0.78994804587782697"/>
          <c:h val="0.57458388076064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'7. Prev Day Growth'!$B$1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'7. Prev Day Growth'!$A$2:$A$16</c:f>
              <c:numCache>
                <c:formatCode>dd/mmm/yyyy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'7. Prev Day Growth'!$B$2:$B$16</c:f>
              <c:numCache>
                <c:formatCode>"₹"\ #,##0</c:formatCode>
                <c:ptCount val="15"/>
                <c:pt idx="0">
                  <c:v>1494899</c:v>
                </c:pt>
                <c:pt idx="1">
                  <c:v>1423368</c:v>
                </c:pt>
                <c:pt idx="2">
                  <c:v>1153306</c:v>
                </c:pt>
                <c:pt idx="3">
                  <c:v>1282860</c:v>
                </c:pt>
                <c:pt idx="4">
                  <c:v>1200497</c:v>
                </c:pt>
                <c:pt idx="5">
                  <c:v>1262033</c:v>
                </c:pt>
                <c:pt idx="6">
                  <c:v>1450172</c:v>
                </c:pt>
                <c:pt idx="7">
                  <c:v>1330594</c:v>
                </c:pt>
                <c:pt idx="8">
                  <c:v>1361427</c:v>
                </c:pt>
                <c:pt idx="9">
                  <c:v>1200126</c:v>
                </c:pt>
                <c:pt idx="10">
                  <c:v>1381604</c:v>
                </c:pt>
                <c:pt idx="11">
                  <c:v>1217863</c:v>
                </c:pt>
                <c:pt idx="12">
                  <c:v>1301880</c:v>
                </c:pt>
                <c:pt idx="13">
                  <c:v>1290164</c:v>
                </c:pt>
                <c:pt idx="14">
                  <c:v>1296028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134-8851-56D5DC93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61632"/>
        <c:axId val="1913569120"/>
      </c:barChart>
      <c:lineChart>
        <c:grouping val="standard"/>
        <c:varyColors val="0"/>
        <c:ser>
          <c:idx val="1"/>
          <c:order val="1"/>
          <c:tx>
            <c:strRef>
              <c:f>'7. Prev Day Growth'!$C$1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'7. Prev Day Growth'!$A$2:$A$16</c:f>
              <c:numCache>
                <c:formatCode>dd/mmm/yyyy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'7. Prev Day Growth'!$C$2:$C$16</c:f>
              <c:numCache>
                <c:formatCode>0.00%</c:formatCode>
                <c:ptCount val="15"/>
                <c:pt idx="0">
                  <c:v>0</c:v>
                </c:pt>
                <c:pt idx="1">
                  <c:v>-4.7850055421804413E-2</c:v>
                </c:pt>
                <c:pt idx="2">
                  <c:v>-0.18973448890237801</c:v>
                </c:pt>
                <c:pt idx="3">
                  <c:v>0.11233272002400056</c:v>
                </c:pt>
                <c:pt idx="4">
                  <c:v>-6.4202640974073549E-2</c:v>
                </c:pt>
                <c:pt idx="5">
                  <c:v>5.1258770325956667E-2</c:v>
                </c:pt>
                <c:pt idx="6">
                  <c:v>0.1490761335083948</c:v>
                </c:pt>
                <c:pt idx="7">
                  <c:v>-8.2457805005199378E-2</c:v>
                </c:pt>
                <c:pt idx="8">
                  <c:v>2.3172357608707089E-2</c:v>
                </c:pt>
                <c:pt idx="9">
                  <c:v>-0.11847936025949243</c:v>
                </c:pt>
                <c:pt idx="10">
                  <c:v>0.15121578900882074</c:v>
                </c:pt>
                <c:pt idx="11">
                  <c:v>-0.1185151461634448</c:v>
                </c:pt>
                <c:pt idx="12">
                  <c:v>6.8987234196293018E-2</c:v>
                </c:pt>
                <c:pt idx="13">
                  <c:v>-8.9992933296463573E-3</c:v>
                </c:pt>
                <c:pt idx="14">
                  <c:v>4.5451585999919386E-3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E-4134-8851-56D5DC93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391696"/>
        <c:axId val="1599396272"/>
      </c:lineChart>
      <c:dateAx>
        <c:axId val="1913561632"/>
        <c:scaling>
          <c:orientation val="minMax"/>
        </c:scaling>
        <c:delete val="0"/>
        <c:axPos val="b"/>
        <c:numFmt formatCode="dd/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69120"/>
        <c:crosses val="autoZero"/>
        <c:auto val="1"/>
        <c:lblOffset val="100"/>
        <c:baseTimeUnit val="days"/>
      </c:dateAx>
      <c:valAx>
        <c:axId val="19135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61632"/>
        <c:crosses val="autoZero"/>
        <c:crossBetween val="between"/>
      </c:valAx>
      <c:valAx>
        <c:axId val="159939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1696"/>
        <c:crosses val="max"/>
        <c:crossBetween val="between"/>
      </c:valAx>
      <c:dateAx>
        <c:axId val="1599391696"/>
        <c:scaling>
          <c:orientation val="minMax"/>
        </c:scaling>
        <c:delete val="1"/>
        <c:axPos val="b"/>
        <c:numFmt formatCode="dd/mmm/yyyy" sourceLinked="1"/>
        <c:majorTickMark val="out"/>
        <c:minorTickMark val="none"/>
        <c:tickLblPos val="nextTo"/>
        <c:crossAx val="15993962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3810</xdr:rowOff>
    </xdr:from>
    <xdr:to>
      <xdr:col>15</xdr:col>
      <xdr:colOff>518160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5D5D-4F9E-4F78-82D5-6B1A4EE51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106680</xdr:rowOff>
    </xdr:from>
    <xdr:to>
      <xdr:col>18</xdr:col>
      <xdr:colOff>99060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B2E6F-E133-4A38-BEA2-35E25C01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11430</xdr:rowOff>
    </xdr:from>
    <xdr:to>
      <xdr:col>13</xdr:col>
      <xdr:colOff>91440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892B8-60FA-45F9-AD3A-2DD23E288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16933</xdr:colOff>
      <xdr:row>17</xdr:row>
      <xdr:rowOff>135890</xdr:rowOff>
    </xdr:from>
    <xdr:to>
      <xdr:col>12</xdr:col>
      <xdr:colOff>482600</xdr:colOff>
      <xdr:row>35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5F8BA-42F7-447A-BD2A-C5D2F2A5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662938</xdr:colOff>
      <xdr:row>0</xdr:row>
      <xdr:rowOff>0</xdr:rowOff>
    </xdr:from>
    <xdr:to>
      <xdr:col>10</xdr:col>
      <xdr:colOff>594359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4A7BF-5553-4C8F-9103-76351502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11</xdr:row>
      <xdr:rowOff>1</xdr:rowOff>
    </xdr:from>
    <xdr:to>
      <xdr:col>10</xdr:col>
      <xdr:colOff>579120</xdr:colOff>
      <xdr:row>22</xdr:row>
      <xdr:rowOff>68581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75892-2BEB-4139-BFA0-84F0E076B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41910</xdr:rowOff>
    </xdr:from>
    <xdr:to>
      <xdr:col>14</xdr:col>
      <xdr:colOff>579120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40EF7-34F8-4E48-8750-30AA59415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garwal" refreshedDate="44493.509465162038" createdVersion="7" refreshedVersion="7" minRefreshableVersion="3" recordCount="450" xr:uid="{D15ABB3B-F955-4C53-BD3B-F9D2414394BF}">
  <cacheSource type="worksheet">
    <worksheetSource ref="B1:G451" sheet="sales_data"/>
  </cacheSource>
  <cacheFields count="6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Day" numFmtId="14">
      <sharedItems count="7">
        <s v="Thursday"/>
        <s v="Friday"/>
        <s v="Saturday"/>
        <s v="Sunday"/>
        <s v="Monday"/>
        <s v="Tuesday"/>
        <s v="Wednesday"/>
      </sharedItems>
    </cacheField>
    <cacheField name="SKU" numFmtId="0">
      <sharedItems count="30">
        <s v="M01"/>
        <s v="M02"/>
        <s v="M03"/>
        <s v="M04"/>
        <s v="M05"/>
        <s v="M06"/>
        <s v="M07"/>
        <s v="M08"/>
        <s v="M09"/>
        <s v="M10"/>
        <s v="F01"/>
        <s v="F02"/>
        <s v="F03"/>
        <s v="F04"/>
        <s v="F05"/>
        <s v="F06"/>
        <s v="F07"/>
        <s v="F08"/>
        <s v="F09"/>
        <s v="F10"/>
        <s v="L01"/>
        <s v="L02"/>
        <s v="L03"/>
        <s v="L04"/>
        <s v="L05"/>
        <s v="L06"/>
        <s v="L07"/>
        <s v="L08"/>
        <s v="L09"/>
        <s v="L10"/>
      </sharedItems>
    </cacheField>
    <cacheField name="City" numFmtId="0">
      <sharedItems/>
    </cacheField>
    <cacheField name="Volume" numFmtId="0">
      <sharedItems containsSemiMixedTypes="0" containsString="0" containsNumber="1" containsInteger="1" minValue="2" maxValue="32" count="22">
        <n v="16"/>
        <n v="11"/>
        <n v="8"/>
        <n v="7"/>
        <n v="4"/>
        <n v="3"/>
        <n v="14"/>
        <n v="5"/>
        <n v="10"/>
        <n v="6"/>
        <n v="2"/>
        <n v="9"/>
        <n v="12"/>
        <n v="30"/>
        <n v="25"/>
        <n v="15"/>
        <n v="13"/>
        <n v="26"/>
        <n v="23"/>
        <n v="32"/>
        <n v="17"/>
        <n v="18"/>
      </sharedItems>
    </cacheField>
    <cacheField name="Total Sales" numFmtId="0">
      <sharedItems containsSemiMixedTypes="0" containsString="0" containsNumber="1" containsInteger="1" minValue="570" maxValue="2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s v="C"/>
    <x v="0"/>
    <n v="192000"/>
  </r>
  <r>
    <x v="0"/>
    <x v="0"/>
    <x v="1"/>
    <s v="C"/>
    <x v="1"/>
    <n v="110000"/>
  </r>
  <r>
    <x v="0"/>
    <x v="0"/>
    <x v="2"/>
    <s v="C"/>
    <x v="2"/>
    <n v="128000"/>
  </r>
  <r>
    <x v="0"/>
    <x v="0"/>
    <x v="3"/>
    <s v="C"/>
    <x v="3"/>
    <n v="140000"/>
  </r>
  <r>
    <x v="0"/>
    <x v="0"/>
    <x v="4"/>
    <s v="C"/>
    <x v="4"/>
    <n v="32000"/>
  </r>
  <r>
    <x v="0"/>
    <x v="0"/>
    <x v="5"/>
    <s v="C"/>
    <x v="4"/>
    <n v="32000"/>
  </r>
  <r>
    <x v="0"/>
    <x v="0"/>
    <x v="6"/>
    <s v="C"/>
    <x v="4"/>
    <n v="196000"/>
  </r>
  <r>
    <x v="0"/>
    <x v="0"/>
    <x v="7"/>
    <s v="C"/>
    <x v="5"/>
    <n v="162000"/>
  </r>
  <r>
    <x v="0"/>
    <x v="0"/>
    <x v="8"/>
    <s v="C"/>
    <x v="5"/>
    <n v="165000"/>
  </r>
  <r>
    <x v="0"/>
    <x v="0"/>
    <x v="9"/>
    <s v="C"/>
    <x v="4"/>
    <n v="240000"/>
  </r>
  <r>
    <x v="0"/>
    <x v="0"/>
    <x v="10"/>
    <s v="C"/>
    <x v="6"/>
    <n v="4200"/>
  </r>
  <r>
    <x v="0"/>
    <x v="0"/>
    <x v="11"/>
    <s v="C"/>
    <x v="7"/>
    <n v="1000"/>
  </r>
  <r>
    <x v="0"/>
    <x v="0"/>
    <x v="12"/>
    <s v="C"/>
    <x v="7"/>
    <n v="1450"/>
  </r>
  <r>
    <x v="0"/>
    <x v="0"/>
    <x v="13"/>
    <s v="C"/>
    <x v="8"/>
    <n v="3650"/>
  </r>
  <r>
    <x v="0"/>
    <x v="0"/>
    <x v="14"/>
    <s v="C"/>
    <x v="9"/>
    <n v="1140"/>
  </r>
  <r>
    <x v="0"/>
    <x v="0"/>
    <x v="15"/>
    <s v="C"/>
    <x v="9"/>
    <n v="2100"/>
  </r>
  <r>
    <x v="0"/>
    <x v="0"/>
    <x v="16"/>
    <s v="C"/>
    <x v="4"/>
    <n v="1600"/>
  </r>
  <r>
    <x v="0"/>
    <x v="0"/>
    <x v="17"/>
    <s v="C"/>
    <x v="4"/>
    <n v="1200"/>
  </r>
  <r>
    <x v="0"/>
    <x v="0"/>
    <x v="18"/>
    <s v="C"/>
    <x v="10"/>
    <n v="920"/>
  </r>
  <r>
    <x v="0"/>
    <x v="0"/>
    <x v="19"/>
    <s v="C"/>
    <x v="7"/>
    <n v="4995"/>
  </r>
  <r>
    <x v="0"/>
    <x v="0"/>
    <x v="20"/>
    <s v="C"/>
    <x v="1"/>
    <n v="3850"/>
  </r>
  <r>
    <x v="0"/>
    <x v="0"/>
    <x v="21"/>
    <s v="C"/>
    <x v="11"/>
    <n v="3600"/>
  </r>
  <r>
    <x v="0"/>
    <x v="0"/>
    <x v="22"/>
    <s v="C"/>
    <x v="2"/>
    <n v="6400"/>
  </r>
  <r>
    <x v="0"/>
    <x v="0"/>
    <x v="23"/>
    <s v="C"/>
    <x v="9"/>
    <n v="7200"/>
  </r>
  <r>
    <x v="0"/>
    <x v="0"/>
    <x v="24"/>
    <s v="C"/>
    <x v="9"/>
    <n v="11994"/>
  </r>
  <r>
    <x v="0"/>
    <x v="0"/>
    <x v="25"/>
    <s v="C"/>
    <x v="7"/>
    <n v="6000"/>
  </r>
  <r>
    <x v="0"/>
    <x v="0"/>
    <x v="26"/>
    <s v="C"/>
    <x v="9"/>
    <n v="15000"/>
  </r>
  <r>
    <x v="0"/>
    <x v="0"/>
    <x v="27"/>
    <s v="C"/>
    <x v="4"/>
    <n v="6000"/>
  </r>
  <r>
    <x v="0"/>
    <x v="0"/>
    <x v="28"/>
    <s v="C"/>
    <x v="10"/>
    <n v="3600"/>
  </r>
  <r>
    <x v="0"/>
    <x v="0"/>
    <x v="29"/>
    <s v="C"/>
    <x v="4"/>
    <n v="12000"/>
  </r>
  <r>
    <x v="1"/>
    <x v="1"/>
    <x v="0"/>
    <s v="C"/>
    <x v="12"/>
    <n v="144000"/>
  </r>
  <r>
    <x v="1"/>
    <x v="1"/>
    <x v="1"/>
    <s v="C"/>
    <x v="11"/>
    <n v="90000"/>
  </r>
  <r>
    <x v="1"/>
    <x v="1"/>
    <x v="2"/>
    <s v="C"/>
    <x v="2"/>
    <n v="128000"/>
  </r>
  <r>
    <x v="1"/>
    <x v="1"/>
    <x v="3"/>
    <s v="C"/>
    <x v="3"/>
    <n v="140000"/>
  </r>
  <r>
    <x v="1"/>
    <x v="1"/>
    <x v="4"/>
    <s v="C"/>
    <x v="5"/>
    <n v="24000"/>
  </r>
  <r>
    <x v="1"/>
    <x v="1"/>
    <x v="5"/>
    <s v="C"/>
    <x v="4"/>
    <n v="32000"/>
  </r>
  <r>
    <x v="1"/>
    <x v="1"/>
    <x v="6"/>
    <s v="C"/>
    <x v="4"/>
    <n v="196000"/>
  </r>
  <r>
    <x v="1"/>
    <x v="1"/>
    <x v="7"/>
    <s v="C"/>
    <x v="10"/>
    <n v="108000"/>
  </r>
  <r>
    <x v="1"/>
    <x v="1"/>
    <x v="8"/>
    <s v="C"/>
    <x v="4"/>
    <n v="220000"/>
  </r>
  <r>
    <x v="1"/>
    <x v="1"/>
    <x v="9"/>
    <s v="C"/>
    <x v="4"/>
    <n v="240000"/>
  </r>
  <r>
    <x v="1"/>
    <x v="1"/>
    <x v="10"/>
    <s v="C"/>
    <x v="13"/>
    <n v="9000"/>
  </r>
  <r>
    <x v="1"/>
    <x v="1"/>
    <x v="11"/>
    <s v="C"/>
    <x v="11"/>
    <n v="1800"/>
  </r>
  <r>
    <x v="1"/>
    <x v="1"/>
    <x v="12"/>
    <s v="C"/>
    <x v="3"/>
    <n v="2030"/>
  </r>
  <r>
    <x v="1"/>
    <x v="1"/>
    <x v="13"/>
    <s v="C"/>
    <x v="8"/>
    <n v="3650"/>
  </r>
  <r>
    <x v="1"/>
    <x v="1"/>
    <x v="14"/>
    <s v="C"/>
    <x v="2"/>
    <n v="1520"/>
  </r>
  <r>
    <x v="1"/>
    <x v="1"/>
    <x v="15"/>
    <s v="C"/>
    <x v="4"/>
    <n v="1400"/>
  </r>
  <r>
    <x v="1"/>
    <x v="1"/>
    <x v="16"/>
    <s v="C"/>
    <x v="4"/>
    <n v="1600"/>
  </r>
  <r>
    <x v="1"/>
    <x v="1"/>
    <x v="17"/>
    <s v="C"/>
    <x v="10"/>
    <n v="600"/>
  </r>
  <r>
    <x v="1"/>
    <x v="1"/>
    <x v="18"/>
    <s v="C"/>
    <x v="5"/>
    <n v="1380"/>
  </r>
  <r>
    <x v="1"/>
    <x v="1"/>
    <x v="19"/>
    <s v="C"/>
    <x v="4"/>
    <n v="3996"/>
  </r>
  <r>
    <x v="1"/>
    <x v="1"/>
    <x v="20"/>
    <s v="C"/>
    <x v="6"/>
    <n v="4900"/>
  </r>
  <r>
    <x v="1"/>
    <x v="1"/>
    <x v="21"/>
    <s v="C"/>
    <x v="4"/>
    <n v="1600"/>
  </r>
  <r>
    <x v="1"/>
    <x v="1"/>
    <x v="22"/>
    <s v="C"/>
    <x v="7"/>
    <n v="4000"/>
  </r>
  <r>
    <x v="1"/>
    <x v="1"/>
    <x v="23"/>
    <s v="C"/>
    <x v="3"/>
    <n v="8400"/>
  </r>
  <r>
    <x v="1"/>
    <x v="1"/>
    <x v="24"/>
    <s v="C"/>
    <x v="2"/>
    <n v="15992"/>
  </r>
  <r>
    <x v="1"/>
    <x v="1"/>
    <x v="25"/>
    <s v="C"/>
    <x v="3"/>
    <n v="8400"/>
  </r>
  <r>
    <x v="1"/>
    <x v="1"/>
    <x v="26"/>
    <s v="C"/>
    <x v="7"/>
    <n v="12500"/>
  </r>
  <r>
    <x v="1"/>
    <x v="1"/>
    <x v="27"/>
    <s v="C"/>
    <x v="4"/>
    <n v="6000"/>
  </r>
  <r>
    <x v="1"/>
    <x v="1"/>
    <x v="28"/>
    <s v="C"/>
    <x v="10"/>
    <n v="3600"/>
  </r>
  <r>
    <x v="1"/>
    <x v="1"/>
    <x v="29"/>
    <s v="C"/>
    <x v="5"/>
    <n v="9000"/>
  </r>
  <r>
    <x v="2"/>
    <x v="2"/>
    <x v="0"/>
    <s v="C"/>
    <x v="9"/>
    <n v="72000"/>
  </r>
  <r>
    <x v="2"/>
    <x v="2"/>
    <x v="1"/>
    <s v="C"/>
    <x v="9"/>
    <n v="60000"/>
  </r>
  <r>
    <x v="2"/>
    <x v="2"/>
    <x v="2"/>
    <s v="C"/>
    <x v="9"/>
    <n v="96000"/>
  </r>
  <r>
    <x v="2"/>
    <x v="2"/>
    <x v="3"/>
    <s v="C"/>
    <x v="9"/>
    <n v="120000"/>
  </r>
  <r>
    <x v="2"/>
    <x v="2"/>
    <x v="4"/>
    <s v="C"/>
    <x v="7"/>
    <n v="40000"/>
  </r>
  <r>
    <x v="2"/>
    <x v="2"/>
    <x v="5"/>
    <s v="C"/>
    <x v="5"/>
    <n v="24000"/>
  </r>
  <r>
    <x v="2"/>
    <x v="2"/>
    <x v="6"/>
    <s v="C"/>
    <x v="7"/>
    <n v="245000"/>
  </r>
  <r>
    <x v="2"/>
    <x v="2"/>
    <x v="7"/>
    <s v="C"/>
    <x v="10"/>
    <n v="108000"/>
  </r>
  <r>
    <x v="2"/>
    <x v="2"/>
    <x v="8"/>
    <s v="C"/>
    <x v="10"/>
    <n v="110000"/>
  </r>
  <r>
    <x v="2"/>
    <x v="2"/>
    <x v="9"/>
    <s v="C"/>
    <x v="5"/>
    <n v="180000"/>
  </r>
  <r>
    <x v="2"/>
    <x v="2"/>
    <x v="10"/>
    <s v="C"/>
    <x v="14"/>
    <n v="7500"/>
  </r>
  <r>
    <x v="2"/>
    <x v="2"/>
    <x v="11"/>
    <s v="C"/>
    <x v="15"/>
    <n v="3000"/>
  </r>
  <r>
    <x v="2"/>
    <x v="2"/>
    <x v="12"/>
    <s v="C"/>
    <x v="7"/>
    <n v="1450"/>
  </r>
  <r>
    <x v="2"/>
    <x v="2"/>
    <x v="13"/>
    <s v="C"/>
    <x v="3"/>
    <n v="2555"/>
  </r>
  <r>
    <x v="2"/>
    <x v="2"/>
    <x v="14"/>
    <s v="C"/>
    <x v="3"/>
    <n v="1330"/>
  </r>
  <r>
    <x v="2"/>
    <x v="2"/>
    <x v="15"/>
    <s v="C"/>
    <x v="3"/>
    <n v="2450"/>
  </r>
  <r>
    <x v="2"/>
    <x v="2"/>
    <x v="16"/>
    <s v="C"/>
    <x v="9"/>
    <n v="2400"/>
  </r>
  <r>
    <x v="2"/>
    <x v="2"/>
    <x v="17"/>
    <s v="C"/>
    <x v="4"/>
    <n v="1200"/>
  </r>
  <r>
    <x v="2"/>
    <x v="2"/>
    <x v="18"/>
    <s v="C"/>
    <x v="5"/>
    <n v="1380"/>
  </r>
  <r>
    <x v="2"/>
    <x v="2"/>
    <x v="19"/>
    <s v="C"/>
    <x v="7"/>
    <n v="4995"/>
  </r>
  <r>
    <x v="2"/>
    <x v="2"/>
    <x v="20"/>
    <s v="C"/>
    <x v="16"/>
    <n v="4550"/>
  </r>
  <r>
    <x v="2"/>
    <x v="2"/>
    <x v="21"/>
    <s v="C"/>
    <x v="8"/>
    <n v="4000"/>
  </r>
  <r>
    <x v="2"/>
    <x v="2"/>
    <x v="22"/>
    <s v="C"/>
    <x v="9"/>
    <n v="4800"/>
  </r>
  <r>
    <x v="2"/>
    <x v="2"/>
    <x v="23"/>
    <s v="C"/>
    <x v="9"/>
    <n v="7200"/>
  </r>
  <r>
    <x v="2"/>
    <x v="2"/>
    <x v="24"/>
    <s v="C"/>
    <x v="4"/>
    <n v="7996"/>
  </r>
  <r>
    <x v="2"/>
    <x v="2"/>
    <x v="25"/>
    <s v="C"/>
    <x v="4"/>
    <n v="4800"/>
  </r>
  <r>
    <x v="2"/>
    <x v="2"/>
    <x v="26"/>
    <s v="C"/>
    <x v="3"/>
    <n v="17500"/>
  </r>
  <r>
    <x v="2"/>
    <x v="2"/>
    <x v="27"/>
    <s v="C"/>
    <x v="4"/>
    <n v="6000"/>
  </r>
  <r>
    <x v="2"/>
    <x v="2"/>
    <x v="28"/>
    <s v="C"/>
    <x v="4"/>
    <n v="7200"/>
  </r>
  <r>
    <x v="2"/>
    <x v="2"/>
    <x v="29"/>
    <s v="C"/>
    <x v="10"/>
    <n v="6000"/>
  </r>
  <r>
    <x v="3"/>
    <x v="3"/>
    <x v="0"/>
    <s v="C"/>
    <x v="8"/>
    <n v="120000"/>
  </r>
  <r>
    <x v="3"/>
    <x v="3"/>
    <x v="1"/>
    <s v="C"/>
    <x v="8"/>
    <n v="100000"/>
  </r>
  <r>
    <x v="3"/>
    <x v="3"/>
    <x v="2"/>
    <s v="C"/>
    <x v="4"/>
    <n v="64000"/>
  </r>
  <r>
    <x v="3"/>
    <x v="3"/>
    <x v="3"/>
    <s v="C"/>
    <x v="3"/>
    <n v="140000"/>
  </r>
  <r>
    <x v="3"/>
    <x v="3"/>
    <x v="4"/>
    <s v="C"/>
    <x v="4"/>
    <n v="32000"/>
  </r>
  <r>
    <x v="3"/>
    <x v="3"/>
    <x v="5"/>
    <s v="C"/>
    <x v="5"/>
    <n v="24000"/>
  </r>
  <r>
    <x v="3"/>
    <x v="3"/>
    <x v="6"/>
    <s v="C"/>
    <x v="4"/>
    <n v="196000"/>
  </r>
  <r>
    <x v="3"/>
    <x v="3"/>
    <x v="7"/>
    <s v="C"/>
    <x v="5"/>
    <n v="162000"/>
  </r>
  <r>
    <x v="3"/>
    <x v="3"/>
    <x v="8"/>
    <s v="C"/>
    <x v="5"/>
    <n v="165000"/>
  </r>
  <r>
    <x v="3"/>
    <x v="3"/>
    <x v="9"/>
    <s v="C"/>
    <x v="5"/>
    <n v="180000"/>
  </r>
  <r>
    <x v="3"/>
    <x v="3"/>
    <x v="10"/>
    <s v="C"/>
    <x v="17"/>
    <n v="7800"/>
  </r>
  <r>
    <x v="3"/>
    <x v="3"/>
    <x v="11"/>
    <s v="C"/>
    <x v="0"/>
    <n v="3200"/>
  </r>
  <r>
    <x v="3"/>
    <x v="3"/>
    <x v="12"/>
    <s v="C"/>
    <x v="12"/>
    <n v="3480"/>
  </r>
  <r>
    <x v="3"/>
    <x v="3"/>
    <x v="13"/>
    <s v="C"/>
    <x v="2"/>
    <n v="2920"/>
  </r>
  <r>
    <x v="3"/>
    <x v="3"/>
    <x v="14"/>
    <s v="C"/>
    <x v="3"/>
    <n v="1330"/>
  </r>
  <r>
    <x v="3"/>
    <x v="3"/>
    <x v="15"/>
    <s v="C"/>
    <x v="7"/>
    <n v="1750"/>
  </r>
  <r>
    <x v="3"/>
    <x v="3"/>
    <x v="16"/>
    <s v="C"/>
    <x v="7"/>
    <n v="2000"/>
  </r>
  <r>
    <x v="3"/>
    <x v="3"/>
    <x v="17"/>
    <s v="C"/>
    <x v="7"/>
    <n v="1500"/>
  </r>
  <r>
    <x v="3"/>
    <x v="3"/>
    <x v="18"/>
    <s v="C"/>
    <x v="4"/>
    <n v="1840"/>
  </r>
  <r>
    <x v="3"/>
    <x v="3"/>
    <x v="19"/>
    <s v="C"/>
    <x v="10"/>
    <n v="1998"/>
  </r>
  <r>
    <x v="3"/>
    <x v="3"/>
    <x v="20"/>
    <s v="C"/>
    <x v="1"/>
    <n v="3850"/>
  </r>
  <r>
    <x v="3"/>
    <x v="3"/>
    <x v="21"/>
    <s v="C"/>
    <x v="1"/>
    <n v="4400"/>
  </r>
  <r>
    <x v="3"/>
    <x v="3"/>
    <x v="22"/>
    <s v="C"/>
    <x v="4"/>
    <n v="3200"/>
  </r>
  <r>
    <x v="3"/>
    <x v="3"/>
    <x v="23"/>
    <s v="C"/>
    <x v="4"/>
    <n v="4800"/>
  </r>
  <r>
    <x v="3"/>
    <x v="3"/>
    <x v="24"/>
    <s v="C"/>
    <x v="2"/>
    <n v="15992"/>
  </r>
  <r>
    <x v="3"/>
    <x v="3"/>
    <x v="25"/>
    <s v="C"/>
    <x v="9"/>
    <n v="7200"/>
  </r>
  <r>
    <x v="3"/>
    <x v="3"/>
    <x v="26"/>
    <s v="C"/>
    <x v="7"/>
    <n v="12500"/>
  </r>
  <r>
    <x v="3"/>
    <x v="3"/>
    <x v="27"/>
    <s v="C"/>
    <x v="5"/>
    <n v="4500"/>
  </r>
  <r>
    <x v="3"/>
    <x v="3"/>
    <x v="28"/>
    <s v="C"/>
    <x v="10"/>
    <n v="3600"/>
  </r>
  <r>
    <x v="3"/>
    <x v="3"/>
    <x v="29"/>
    <s v="C"/>
    <x v="4"/>
    <n v="12000"/>
  </r>
  <r>
    <x v="4"/>
    <x v="4"/>
    <x v="0"/>
    <s v="C"/>
    <x v="4"/>
    <n v="48000"/>
  </r>
  <r>
    <x v="4"/>
    <x v="4"/>
    <x v="1"/>
    <s v="C"/>
    <x v="3"/>
    <n v="70000"/>
  </r>
  <r>
    <x v="4"/>
    <x v="4"/>
    <x v="2"/>
    <s v="C"/>
    <x v="9"/>
    <n v="96000"/>
  </r>
  <r>
    <x v="4"/>
    <x v="4"/>
    <x v="3"/>
    <s v="C"/>
    <x v="4"/>
    <n v="80000"/>
  </r>
  <r>
    <x v="4"/>
    <x v="4"/>
    <x v="4"/>
    <s v="C"/>
    <x v="4"/>
    <n v="32000"/>
  </r>
  <r>
    <x v="4"/>
    <x v="4"/>
    <x v="5"/>
    <s v="C"/>
    <x v="4"/>
    <n v="32000"/>
  </r>
  <r>
    <x v="4"/>
    <x v="4"/>
    <x v="6"/>
    <s v="C"/>
    <x v="4"/>
    <n v="196000"/>
  </r>
  <r>
    <x v="4"/>
    <x v="4"/>
    <x v="7"/>
    <s v="C"/>
    <x v="4"/>
    <n v="216000"/>
  </r>
  <r>
    <x v="4"/>
    <x v="4"/>
    <x v="8"/>
    <s v="C"/>
    <x v="5"/>
    <n v="165000"/>
  </r>
  <r>
    <x v="4"/>
    <x v="4"/>
    <x v="9"/>
    <s v="C"/>
    <x v="5"/>
    <n v="180000"/>
  </r>
  <r>
    <x v="4"/>
    <x v="4"/>
    <x v="10"/>
    <s v="C"/>
    <x v="0"/>
    <n v="4800"/>
  </r>
  <r>
    <x v="4"/>
    <x v="4"/>
    <x v="11"/>
    <s v="C"/>
    <x v="2"/>
    <n v="1600"/>
  </r>
  <r>
    <x v="4"/>
    <x v="4"/>
    <x v="12"/>
    <s v="C"/>
    <x v="1"/>
    <n v="3190"/>
  </r>
  <r>
    <x v="4"/>
    <x v="4"/>
    <x v="13"/>
    <s v="C"/>
    <x v="11"/>
    <n v="3285"/>
  </r>
  <r>
    <x v="4"/>
    <x v="4"/>
    <x v="14"/>
    <s v="C"/>
    <x v="7"/>
    <n v="950"/>
  </r>
  <r>
    <x v="4"/>
    <x v="4"/>
    <x v="15"/>
    <s v="C"/>
    <x v="7"/>
    <n v="1750"/>
  </r>
  <r>
    <x v="4"/>
    <x v="4"/>
    <x v="16"/>
    <s v="C"/>
    <x v="7"/>
    <n v="2000"/>
  </r>
  <r>
    <x v="4"/>
    <x v="4"/>
    <x v="17"/>
    <s v="C"/>
    <x v="5"/>
    <n v="900"/>
  </r>
  <r>
    <x v="4"/>
    <x v="4"/>
    <x v="18"/>
    <s v="C"/>
    <x v="5"/>
    <n v="1380"/>
  </r>
  <r>
    <x v="4"/>
    <x v="4"/>
    <x v="19"/>
    <s v="C"/>
    <x v="5"/>
    <n v="2997"/>
  </r>
  <r>
    <x v="4"/>
    <x v="4"/>
    <x v="20"/>
    <s v="C"/>
    <x v="15"/>
    <n v="5250"/>
  </r>
  <r>
    <x v="4"/>
    <x v="4"/>
    <x v="21"/>
    <s v="C"/>
    <x v="4"/>
    <n v="1600"/>
  </r>
  <r>
    <x v="4"/>
    <x v="4"/>
    <x v="22"/>
    <s v="C"/>
    <x v="5"/>
    <n v="2400"/>
  </r>
  <r>
    <x v="4"/>
    <x v="4"/>
    <x v="23"/>
    <s v="C"/>
    <x v="9"/>
    <n v="7200"/>
  </r>
  <r>
    <x v="4"/>
    <x v="4"/>
    <x v="24"/>
    <s v="C"/>
    <x v="7"/>
    <n v="9995"/>
  </r>
  <r>
    <x v="4"/>
    <x v="4"/>
    <x v="25"/>
    <s v="C"/>
    <x v="7"/>
    <n v="6000"/>
  </r>
  <r>
    <x v="4"/>
    <x v="4"/>
    <x v="26"/>
    <s v="C"/>
    <x v="7"/>
    <n v="12500"/>
  </r>
  <r>
    <x v="4"/>
    <x v="4"/>
    <x v="27"/>
    <s v="C"/>
    <x v="5"/>
    <n v="4500"/>
  </r>
  <r>
    <x v="4"/>
    <x v="4"/>
    <x v="28"/>
    <s v="C"/>
    <x v="4"/>
    <n v="7200"/>
  </r>
  <r>
    <x v="4"/>
    <x v="4"/>
    <x v="29"/>
    <s v="C"/>
    <x v="10"/>
    <n v="6000"/>
  </r>
  <r>
    <x v="5"/>
    <x v="5"/>
    <x v="0"/>
    <s v="C"/>
    <x v="2"/>
    <n v="96000"/>
  </r>
  <r>
    <x v="5"/>
    <x v="5"/>
    <x v="1"/>
    <s v="C"/>
    <x v="3"/>
    <n v="70000"/>
  </r>
  <r>
    <x v="5"/>
    <x v="5"/>
    <x v="2"/>
    <s v="C"/>
    <x v="7"/>
    <n v="80000"/>
  </r>
  <r>
    <x v="5"/>
    <x v="5"/>
    <x v="3"/>
    <s v="C"/>
    <x v="3"/>
    <n v="140000"/>
  </r>
  <r>
    <x v="5"/>
    <x v="5"/>
    <x v="4"/>
    <s v="C"/>
    <x v="9"/>
    <n v="48000"/>
  </r>
  <r>
    <x v="5"/>
    <x v="5"/>
    <x v="5"/>
    <s v="C"/>
    <x v="5"/>
    <n v="24000"/>
  </r>
  <r>
    <x v="5"/>
    <x v="5"/>
    <x v="6"/>
    <s v="C"/>
    <x v="5"/>
    <n v="147000"/>
  </r>
  <r>
    <x v="5"/>
    <x v="5"/>
    <x v="7"/>
    <s v="C"/>
    <x v="4"/>
    <n v="216000"/>
  </r>
  <r>
    <x v="5"/>
    <x v="5"/>
    <x v="8"/>
    <s v="C"/>
    <x v="5"/>
    <n v="165000"/>
  </r>
  <r>
    <x v="5"/>
    <x v="5"/>
    <x v="9"/>
    <s v="C"/>
    <x v="5"/>
    <n v="180000"/>
  </r>
  <r>
    <x v="5"/>
    <x v="5"/>
    <x v="10"/>
    <s v="C"/>
    <x v="8"/>
    <n v="3000"/>
  </r>
  <r>
    <x v="5"/>
    <x v="5"/>
    <x v="11"/>
    <s v="C"/>
    <x v="16"/>
    <n v="2600"/>
  </r>
  <r>
    <x v="5"/>
    <x v="5"/>
    <x v="12"/>
    <s v="C"/>
    <x v="11"/>
    <n v="2610"/>
  </r>
  <r>
    <x v="5"/>
    <x v="5"/>
    <x v="13"/>
    <s v="C"/>
    <x v="5"/>
    <n v="1095"/>
  </r>
  <r>
    <x v="5"/>
    <x v="5"/>
    <x v="14"/>
    <s v="C"/>
    <x v="4"/>
    <n v="760"/>
  </r>
  <r>
    <x v="5"/>
    <x v="5"/>
    <x v="15"/>
    <s v="C"/>
    <x v="3"/>
    <n v="2450"/>
  </r>
  <r>
    <x v="5"/>
    <x v="5"/>
    <x v="16"/>
    <s v="C"/>
    <x v="5"/>
    <n v="1200"/>
  </r>
  <r>
    <x v="5"/>
    <x v="5"/>
    <x v="17"/>
    <s v="C"/>
    <x v="10"/>
    <n v="600"/>
  </r>
  <r>
    <x v="5"/>
    <x v="5"/>
    <x v="18"/>
    <s v="C"/>
    <x v="5"/>
    <n v="1380"/>
  </r>
  <r>
    <x v="5"/>
    <x v="5"/>
    <x v="19"/>
    <s v="C"/>
    <x v="4"/>
    <n v="3996"/>
  </r>
  <r>
    <x v="5"/>
    <x v="5"/>
    <x v="20"/>
    <s v="C"/>
    <x v="16"/>
    <n v="4550"/>
  </r>
  <r>
    <x v="5"/>
    <x v="5"/>
    <x v="21"/>
    <s v="C"/>
    <x v="3"/>
    <n v="2800"/>
  </r>
  <r>
    <x v="5"/>
    <x v="5"/>
    <x v="22"/>
    <s v="C"/>
    <x v="3"/>
    <n v="5600"/>
  </r>
  <r>
    <x v="5"/>
    <x v="5"/>
    <x v="23"/>
    <s v="C"/>
    <x v="3"/>
    <n v="8400"/>
  </r>
  <r>
    <x v="5"/>
    <x v="5"/>
    <x v="24"/>
    <s v="C"/>
    <x v="2"/>
    <n v="15992"/>
  </r>
  <r>
    <x v="5"/>
    <x v="5"/>
    <x v="25"/>
    <s v="C"/>
    <x v="4"/>
    <n v="4800"/>
  </r>
  <r>
    <x v="5"/>
    <x v="5"/>
    <x v="26"/>
    <s v="C"/>
    <x v="9"/>
    <n v="15000"/>
  </r>
  <r>
    <x v="5"/>
    <x v="5"/>
    <x v="27"/>
    <s v="C"/>
    <x v="4"/>
    <n v="6000"/>
  </r>
  <r>
    <x v="5"/>
    <x v="5"/>
    <x v="28"/>
    <s v="C"/>
    <x v="4"/>
    <n v="7200"/>
  </r>
  <r>
    <x v="5"/>
    <x v="5"/>
    <x v="29"/>
    <s v="C"/>
    <x v="10"/>
    <n v="6000"/>
  </r>
  <r>
    <x v="6"/>
    <x v="6"/>
    <x v="0"/>
    <s v="C"/>
    <x v="16"/>
    <n v="156000"/>
  </r>
  <r>
    <x v="6"/>
    <x v="6"/>
    <x v="1"/>
    <s v="C"/>
    <x v="5"/>
    <n v="30000"/>
  </r>
  <r>
    <x v="6"/>
    <x v="6"/>
    <x v="2"/>
    <s v="C"/>
    <x v="2"/>
    <n v="128000"/>
  </r>
  <r>
    <x v="6"/>
    <x v="6"/>
    <x v="3"/>
    <s v="C"/>
    <x v="7"/>
    <n v="100000"/>
  </r>
  <r>
    <x v="6"/>
    <x v="6"/>
    <x v="4"/>
    <s v="C"/>
    <x v="7"/>
    <n v="40000"/>
  </r>
  <r>
    <x v="6"/>
    <x v="6"/>
    <x v="5"/>
    <s v="C"/>
    <x v="4"/>
    <n v="32000"/>
  </r>
  <r>
    <x v="6"/>
    <x v="6"/>
    <x v="6"/>
    <s v="C"/>
    <x v="4"/>
    <n v="196000"/>
  </r>
  <r>
    <x v="6"/>
    <x v="6"/>
    <x v="7"/>
    <s v="C"/>
    <x v="4"/>
    <n v="216000"/>
  </r>
  <r>
    <x v="6"/>
    <x v="6"/>
    <x v="8"/>
    <s v="C"/>
    <x v="4"/>
    <n v="220000"/>
  </r>
  <r>
    <x v="6"/>
    <x v="6"/>
    <x v="9"/>
    <s v="C"/>
    <x v="4"/>
    <n v="240000"/>
  </r>
  <r>
    <x v="6"/>
    <x v="6"/>
    <x v="10"/>
    <s v="C"/>
    <x v="18"/>
    <n v="6900"/>
  </r>
  <r>
    <x v="6"/>
    <x v="6"/>
    <x v="11"/>
    <s v="C"/>
    <x v="1"/>
    <n v="2200"/>
  </r>
  <r>
    <x v="6"/>
    <x v="6"/>
    <x v="12"/>
    <s v="C"/>
    <x v="12"/>
    <n v="3480"/>
  </r>
  <r>
    <x v="6"/>
    <x v="6"/>
    <x v="13"/>
    <s v="C"/>
    <x v="12"/>
    <n v="4380"/>
  </r>
  <r>
    <x v="6"/>
    <x v="6"/>
    <x v="14"/>
    <s v="C"/>
    <x v="5"/>
    <n v="570"/>
  </r>
  <r>
    <x v="6"/>
    <x v="6"/>
    <x v="15"/>
    <s v="C"/>
    <x v="4"/>
    <n v="1400"/>
  </r>
  <r>
    <x v="6"/>
    <x v="6"/>
    <x v="16"/>
    <s v="C"/>
    <x v="5"/>
    <n v="1200"/>
  </r>
  <r>
    <x v="6"/>
    <x v="6"/>
    <x v="17"/>
    <s v="C"/>
    <x v="5"/>
    <n v="900"/>
  </r>
  <r>
    <x v="6"/>
    <x v="6"/>
    <x v="18"/>
    <s v="C"/>
    <x v="7"/>
    <n v="2300"/>
  </r>
  <r>
    <x v="6"/>
    <x v="6"/>
    <x v="19"/>
    <s v="C"/>
    <x v="4"/>
    <n v="3996"/>
  </r>
  <r>
    <x v="6"/>
    <x v="6"/>
    <x v="20"/>
    <s v="C"/>
    <x v="16"/>
    <n v="4550"/>
  </r>
  <r>
    <x v="6"/>
    <x v="6"/>
    <x v="21"/>
    <s v="C"/>
    <x v="16"/>
    <n v="5200"/>
  </r>
  <r>
    <x v="6"/>
    <x v="6"/>
    <x v="22"/>
    <s v="C"/>
    <x v="2"/>
    <n v="6400"/>
  </r>
  <r>
    <x v="6"/>
    <x v="6"/>
    <x v="23"/>
    <s v="C"/>
    <x v="4"/>
    <n v="4800"/>
  </r>
  <r>
    <x v="6"/>
    <x v="6"/>
    <x v="24"/>
    <s v="C"/>
    <x v="4"/>
    <n v="7996"/>
  </r>
  <r>
    <x v="6"/>
    <x v="6"/>
    <x v="25"/>
    <s v="C"/>
    <x v="7"/>
    <n v="6000"/>
  </r>
  <r>
    <x v="6"/>
    <x v="6"/>
    <x v="26"/>
    <s v="C"/>
    <x v="7"/>
    <n v="12500"/>
  </r>
  <r>
    <x v="6"/>
    <x v="6"/>
    <x v="27"/>
    <s v="C"/>
    <x v="4"/>
    <n v="6000"/>
  </r>
  <r>
    <x v="6"/>
    <x v="6"/>
    <x v="28"/>
    <s v="C"/>
    <x v="5"/>
    <n v="5400"/>
  </r>
  <r>
    <x v="6"/>
    <x v="6"/>
    <x v="29"/>
    <s v="C"/>
    <x v="10"/>
    <n v="6000"/>
  </r>
  <r>
    <x v="7"/>
    <x v="0"/>
    <x v="0"/>
    <s v="C"/>
    <x v="15"/>
    <n v="180000"/>
  </r>
  <r>
    <x v="7"/>
    <x v="0"/>
    <x v="1"/>
    <s v="C"/>
    <x v="2"/>
    <n v="80000"/>
  </r>
  <r>
    <x v="7"/>
    <x v="0"/>
    <x v="2"/>
    <s v="C"/>
    <x v="2"/>
    <n v="128000"/>
  </r>
  <r>
    <x v="7"/>
    <x v="0"/>
    <x v="3"/>
    <s v="C"/>
    <x v="9"/>
    <n v="120000"/>
  </r>
  <r>
    <x v="7"/>
    <x v="0"/>
    <x v="4"/>
    <s v="C"/>
    <x v="3"/>
    <n v="56000"/>
  </r>
  <r>
    <x v="7"/>
    <x v="0"/>
    <x v="5"/>
    <s v="C"/>
    <x v="4"/>
    <n v="32000"/>
  </r>
  <r>
    <x v="7"/>
    <x v="0"/>
    <x v="6"/>
    <s v="C"/>
    <x v="4"/>
    <n v="196000"/>
  </r>
  <r>
    <x v="7"/>
    <x v="0"/>
    <x v="7"/>
    <s v="C"/>
    <x v="5"/>
    <n v="162000"/>
  </r>
  <r>
    <x v="7"/>
    <x v="0"/>
    <x v="8"/>
    <s v="C"/>
    <x v="5"/>
    <n v="165000"/>
  </r>
  <r>
    <x v="7"/>
    <x v="0"/>
    <x v="9"/>
    <s v="C"/>
    <x v="10"/>
    <n v="120000"/>
  </r>
  <r>
    <x v="7"/>
    <x v="0"/>
    <x v="10"/>
    <s v="C"/>
    <x v="5"/>
    <n v="900"/>
  </r>
  <r>
    <x v="7"/>
    <x v="0"/>
    <x v="11"/>
    <s v="C"/>
    <x v="12"/>
    <n v="2400"/>
  </r>
  <r>
    <x v="7"/>
    <x v="0"/>
    <x v="12"/>
    <s v="C"/>
    <x v="12"/>
    <n v="3480"/>
  </r>
  <r>
    <x v="7"/>
    <x v="0"/>
    <x v="13"/>
    <s v="C"/>
    <x v="5"/>
    <n v="1095"/>
  </r>
  <r>
    <x v="7"/>
    <x v="0"/>
    <x v="14"/>
    <s v="C"/>
    <x v="9"/>
    <n v="1140"/>
  </r>
  <r>
    <x v="7"/>
    <x v="0"/>
    <x v="15"/>
    <s v="C"/>
    <x v="7"/>
    <n v="1750"/>
  </r>
  <r>
    <x v="7"/>
    <x v="0"/>
    <x v="16"/>
    <s v="C"/>
    <x v="4"/>
    <n v="1600"/>
  </r>
  <r>
    <x v="7"/>
    <x v="0"/>
    <x v="17"/>
    <s v="C"/>
    <x v="5"/>
    <n v="900"/>
  </r>
  <r>
    <x v="7"/>
    <x v="0"/>
    <x v="18"/>
    <s v="C"/>
    <x v="4"/>
    <n v="1840"/>
  </r>
  <r>
    <x v="7"/>
    <x v="0"/>
    <x v="19"/>
    <s v="C"/>
    <x v="4"/>
    <n v="3996"/>
  </r>
  <r>
    <x v="7"/>
    <x v="0"/>
    <x v="20"/>
    <s v="C"/>
    <x v="2"/>
    <n v="2800"/>
  </r>
  <r>
    <x v="7"/>
    <x v="0"/>
    <x v="21"/>
    <s v="C"/>
    <x v="8"/>
    <n v="4000"/>
  </r>
  <r>
    <x v="7"/>
    <x v="0"/>
    <x v="22"/>
    <s v="C"/>
    <x v="2"/>
    <n v="6400"/>
  </r>
  <r>
    <x v="7"/>
    <x v="0"/>
    <x v="23"/>
    <s v="C"/>
    <x v="4"/>
    <n v="4800"/>
  </r>
  <r>
    <x v="7"/>
    <x v="0"/>
    <x v="24"/>
    <s v="C"/>
    <x v="3"/>
    <n v="13993"/>
  </r>
  <r>
    <x v="7"/>
    <x v="0"/>
    <x v="25"/>
    <s v="C"/>
    <x v="4"/>
    <n v="4800"/>
  </r>
  <r>
    <x v="7"/>
    <x v="0"/>
    <x v="26"/>
    <s v="C"/>
    <x v="9"/>
    <n v="15000"/>
  </r>
  <r>
    <x v="7"/>
    <x v="0"/>
    <x v="27"/>
    <s v="C"/>
    <x v="5"/>
    <n v="4500"/>
  </r>
  <r>
    <x v="7"/>
    <x v="0"/>
    <x v="28"/>
    <s v="C"/>
    <x v="4"/>
    <n v="7200"/>
  </r>
  <r>
    <x v="7"/>
    <x v="0"/>
    <x v="29"/>
    <s v="C"/>
    <x v="5"/>
    <n v="9000"/>
  </r>
  <r>
    <x v="8"/>
    <x v="1"/>
    <x v="0"/>
    <s v="C"/>
    <x v="0"/>
    <n v="192000"/>
  </r>
  <r>
    <x v="8"/>
    <x v="1"/>
    <x v="1"/>
    <s v="C"/>
    <x v="2"/>
    <n v="80000"/>
  </r>
  <r>
    <x v="8"/>
    <x v="1"/>
    <x v="2"/>
    <s v="C"/>
    <x v="2"/>
    <n v="128000"/>
  </r>
  <r>
    <x v="8"/>
    <x v="1"/>
    <x v="3"/>
    <s v="C"/>
    <x v="2"/>
    <n v="160000"/>
  </r>
  <r>
    <x v="8"/>
    <x v="1"/>
    <x v="4"/>
    <s v="C"/>
    <x v="9"/>
    <n v="48000"/>
  </r>
  <r>
    <x v="8"/>
    <x v="1"/>
    <x v="5"/>
    <s v="C"/>
    <x v="5"/>
    <n v="24000"/>
  </r>
  <r>
    <x v="8"/>
    <x v="1"/>
    <x v="6"/>
    <s v="C"/>
    <x v="4"/>
    <n v="196000"/>
  </r>
  <r>
    <x v="8"/>
    <x v="1"/>
    <x v="7"/>
    <s v="C"/>
    <x v="5"/>
    <n v="162000"/>
  </r>
  <r>
    <x v="8"/>
    <x v="1"/>
    <x v="8"/>
    <s v="C"/>
    <x v="5"/>
    <n v="165000"/>
  </r>
  <r>
    <x v="8"/>
    <x v="1"/>
    <x v="9"/>
    <s v="C"/>
    <x v="10"/>
    <n v="120000"/>
  </r>
  <r>
    <x v="8"/>
    <x v="1"/>
    <x v="10"/>
    <s v="C"/>
    <x v="19"/>
    <n v="9600"/>
  </r>
  <r>
    <x v="8"/>
    <x v="1"/>
    <x v="11"/>
    <s v="C"/>
    <x v="16"/>
    <n v="2600"/>
  </r>
  <r>
    <x v="8"/>
    <x v="1"/>
    <x v="12"/>
    <s v="C"/>
    <x v="2"/>
    <n v="2320"/>
  </r>
  <r>
    <x v="8"/>
    <x v="1"/>
    <x v="13"/>
    <s v="C"/>
    <x v="7"/>
    <n v="1825"/>
  </r>
  <r>
    <x v="8"/>
    <x v="1"/>
    <x v="14"/>
    <s v="C"/>
    <x v="11"/>
    <n v="1710"/>
  </r>
  <r>
    <x v="8"/>
    <x v="1"/>
    <x v="15"/>
    <s v="C"/>
    <x v="5"/>
    <n v="1050"/>
  </r>
  <r>
    <x v="8"/>
    <x v="1"/>
    <x v="16"/>
    <s v="C"/>
    <x v="7"/>
    <n v="2000"/>
  </r>
  <r>
    <x v="8"/>
    <x v="1"/>
    <x v="17"/>
    <s v="C"/>
    <x v="5"/>
    <n v="900"/>
  </r>
  <r>
    <x v="8"/>
    <x v="1"/>
    <x v="18"/>
    <s v="C"/>
    <x v="5"/>
    <n v="1380"/>
  </r>
  <r>
    <x v="8"/>
    <x v="1"/>
    <x v="19"/>
    <s v="C"/>
    <x v="10"/>
    <n v="1998"/>
  </r>
  <r>
    <x v="8"/>
    <x v="1"/>
    <x v="20"/>
    <s v="C"/>
    <x v="20"/>
    <n v="5950"/>
  </r>
  <r>
    <x v="8"/>
    <x v="1"/>
    <x v="21"/>
    <s v="C"/>
    <x v="3"/>
    <n v="2800"/>
  </r>
  <r>
    <x v="8"/>
    <x v="1"/>
    <x v="22"/>
    <s v="C"/>
    <x v="9"/>
    <n v="4800"/>
  </r>
  <r>
    <x v="8"/>
    <x v="1"/>
    <x v="23"/>
    <s v="C"/>
    <x v="5"/>
    <n v="3600"/>
  </r>
  <r>
    <x v="8"/>
    <x v="1"/>
    <x v="24"/>
    <s v="C"/>
    <x v="9"/>
    <n v="11994"/>
  </r>
  <r>
    <x v="8"/>
    <x v="1"/>
    <x v="25"/>
    <s v="C"/>
    <x v="7"/>
    <n v="6000"/>
  </r>
  <r>
    <x v="8"/>
    <x v="1"/>
    <x v="26"/>
    <s v="C"/>
    <x v="4"/>
    <n v="10000"/>
  </r>
  <r>
    <x v="8"/>
    <x v="1"/>
    <x v="27"/>
    <s v="C"/>
    <x v="5"/>
    <n v="4500"/>
  </r>
  <r>
    <x v="8"/>
    <x v="1"/>
    <x v="28"/>
    <s v="C"/>
    <x v="5"/>
    <n v="5400"/>
  </r>
  <r>
    <x v="8"/>
    <x v="1"/>
    <x v="29"/>
    <s v="C"/>
    <x v="10"/>
    <n v="6000"/>
  </r>
  <r>
    <x v="9"/>
    <x v="2"/>
    <x v="0"/>
    <s v="C"/>
    <x v="4"/>
    <n v="48000"/>
  </r>
  <r>
    <x v="9"/>
    <x v="2"/>
    <x v="1"/>
    <s v="C"/>
    <x v="3"/>
    <n v="70000"/>
  </r>
  <r>
    <x v="9"/>
    <x v="2"/>
    <x v="2"/>
    <s v="C"/>
    <x v="7"/>
    <n v="80000"/>
  </r>
  <r>
    <x v="9"/>
    <x v="2"/>
    <x v="3"/>
    <s v="C"/>
    <x v="9"/>
    <n v="120000"/>
  </r>
  <r>
    <x v="9"/>
    <x v="2"/>
    <x v="4"/>
    <s v="C"/>
    <x v="7"/>
    <n v="40000"/>
  </r>
  <r>
    <x v="9"/>
    <x v="2"/>
    <x v="5"/>
    <s v="C"/>
    <x v="7"/>
    <n v="40000"/>
  </r>
  <r>
    <x v="9"/>
    <x v="2"/>
    <x v="6"/>
    <s v="C"/>
    <x v="5"/>
    <n v="147000"/>
  </r>
  <r>
    <x v="9"/>
    <x v="2"/>
    <x v="7"/>
    <s v="C"/>
    <x v="5"/>
    <n v="162000"/>
  </r>
  <r>
    <x v="9"/>
    <x v="2"/>
    <x v="8"/>
    <s v="C"/>
    <x v="4"/>
    <n v="220000"/>
  </r>
  <r>
    <x v="9"/>
    <x v="2"/>
    <x v="9"/>
    <s v="C"/>
    <x v="5"/>
    <n v="180000"/>
  </r>
  <r>
    <x v="9"/>
    <x v="2"/>
    <x v="10"/>
    <s v="C"/>
    <x v="14"/>
    <n v="7500"/>
  </r>
  <r>
    <x v="9"/>
    <x v="2"/>
    <x v="11"/>
    <s v="C"/>
    <x v="12"/>
    <n v="2400"/>
  </r>
  <r>
    <x v="9"/>
    <x v="2"/>
    <x v="12"/>
    <s v="C"/>
    <x v="16"/>
    <n v="3770"/>
  </r>
  <r>
    <x v="9"/>
    <x v="2"/>
    <x v="13"/>
    <s v="C"/>
    <x v="7"/>
    <n v="1825"/>
  </r>
  <r>
    <x v="9"/>
    <x v="2"/>
    <x v="14"/>
    <s v="C"/>
    <x v="4"/>
    <n v="760"/>
  </r>
  <r>
    <x v="9"/>
    <x v="2"/>
    <x v="15"/>
    <s v="C"/>
    <x v="4"/>
    <n v="1400"/>
  </r>
  <r>
    <x v="9"/>
    <x v="2"/>
    <x v="16"/>
    <s v="C"/>
    <x v="4"/>
    <n v="1600"/>
  </r>
  <r>
    <x v="9"/>
    <x v="2"/>
    <x v="17"/>
    <s v="C"/>
    <x v="4"/>
    <n v="1200"/>
  </r>
  <r>
    <x v="9"/>
    <x v="2"/>
    <x v="18"/>
    <s v="C"/>
    <x v="5"/>
    <n v="1380"/>
  </r>
  <r>
    <x v="9"/>
    <x v="2"/>
    <x v="19"/>
    <s v="C"/>
    <x v="5"/>
    <n v="2997"/>
  </r>
  <r>
    <x v="9"/>
    <x v="2"/>
    <x v="20"/>
    <s v="C"/>
    <x v="9"/>
    <n v="2100"/>
  </r>
  <r>
    <x v="9"/>
    <x v="2"/>
    <x v="21"/>
    <s v="C"/>
    <x v="7"/>
    <n v="2000"/>
  </r>
  <r>
    <x v="9"/>
    <x v="2"/>
    <x v="22"/>
    <s v="C"/>
    <x v="9"/>
    <n v="4800"/>
  </r>
  <r>
    <x v="9"/>
    <x v="2"/>
    <x v="23"/>
    <s v="C"/>
    <x v="7"/>
    <n v="6000"/>
  </r>
  <r>
    <x v="9"/>
    <x v="2"/>
    <x v="24"/>
    <s v="C"/>
    <x v="9"/>
    <n v="11994"/>
  </r>
  <r>
    <x v="9"/>
    <x v="2"/>
    <x v="25"/>
    <s v="C"/>
    <x v="9"/>
    <n v="7200"/>
  </r>
  <r>
    <x v="9"/>
    <x v="2"/>
    <x v="26"/>
    <s v="C"/>
    <x v="9"/>
    <n v="15000"/>
  </r>
  <r>
    <x v="9"/>
    <x v="2"/>
    <x v="27"/>
    <s v="C"/>
    <x v="10"/>
    <n v="3000"/>
  </r>
  <r>
    <x v="9"/>
    <x v="2"/>
    <x v="28"/>
    <s v="C"/>
    <x v="4"/>
    <n v="7200"/>
  </r>
  <r>
    <x v="9"/>
    <x v="2"/>
    <x v="29"/>
    <s v="C"/>
    <x v="5"/>
    <n v="9000"/>
  </r>
  <r>
    <x v="10"/>
    <x v="3"/>
    <x v="0"/>
    <s v="C"/>
    <x v="16"/>
    <n v="156000"/>
  </r>
  <r>
    <x v="10"/>
    <x v="3"/>
    <x v="1"/>
    <s v="C"/>
    <x v="2"/>
    <n v="80000"/>
  </r>
  <r>
    <x v="10"/>
    <x v="3"/>
    <x v="2"/>
    <s v="C"/>
    <x v="3"/>
    <n v="112000"/>
  </r>
  <r>
    <x v="10"/>
    <x v="3"/>
    <x v="3"/>
    <s v="C"/>
    <x v="7"/>
    <n v="100000"/>
  </r>
  <r>
    <x v="10"/>
    <x v="3"/>
    <x v="4"/>
    <s v="C"/>
    <x v="7"/>
    <n v="40000"/>
  </r>
  <r>
    <x v="10"/>
    <x v="3"/>
    <x v="5"/>
    <s v="C"/>
    <x v="4"/>
    <n v="32000"/>
  </r>
  <r>
    <x v="10"/>
    <x v="3"/>
    <x v="6"/>
    <s v="C"/>
    <x v="4"/>
    <n v="196000"/>
  </r>
  <r>
    <x v="10"/>
    <x v="3"/>
    <x v="7"/>
    <s v="C"/>
    <x v="10"/>
    <n v="108000"/>
  </r>
  <r>
    <x v="10"/>
    <x v="3"/>
    <x v="8"/>
    <s v="C"/>
    <x v="4"/>
    <n v="220000"/>
  </r>
  <r>
    <x v="10"/>
    <x v="3"/>
    <x v="9"/>
    <s v="C"/>
    <x v="4"/>
    <n v="240000"/>
  </r>
  <r>
    <x v="10"/>
    <x v="3"/>
    <x v="10"/>
    <s v="C"/>
    <x v="18"/>
    <n v="6900"/>
  </r>
  <r>
    <x v="10"/>
    <x v="3"/>
    <x v="11"/>
    <s v="C"/>
    <x v="5"/>
    <n v="600"/>
  </r>
  <r>
    <x v="10"/>
    <x v="3"/>
    <x v="12"/>
    <s v="C"/>
    <x v="12"/>
    <n v="3480"/>
  </r>
  <r>
    <x v="10"/>
    <x v="3"/>
    <x v="13"/>
    <s v="C"/>
    <x v="3"/>
    <n v="2555"/>
  </r>
  <r>
    <x v="10"/>
    <x v="3"/>
    <x v="14"/>
    <s v="C"/>
    <x v="7"/>
    <n v="950"/>
  </r>
  <r>
    <x v="10"/>
    <x v="3"/>
    <x v="15"/>
    <s v="C"/>
    <x v="5"/>
    <n v="1050"/>
  </r>
  <r>
    <x v="10"/>
    <x v="3"/>
    <x v="16"/>
    <s v="C"/>
    <x v="7"/>
    <n v="2000"/>
  </r>
  <r>
    <x v="10"/>
    <x v="3"/>
    <x v="17"/>
    <s v="C"/>
    <x v="5"/>
    <n v="900"/>
  </r>
  <r>
    <x v="10"/>
    <x v="3"/>
    <x v="18"/>
    <s v="C"/>
    <x v="5"/>
    <n v="1380"/>
  </r>
  <r>
    <x v="10"/>
    <x v="3"/>
    <x v="19"/>
    <s v="C"/>
    <x v="4"/>
    <n v="3996"/>
  </r>
  <r>
    <x v="10"/>
    <x v="3"/>
    <x v="20"/>
    <s v="C"/>
    <x v="6"/>
    <n v="4900"/>
  </r>
  <r>
    <x v="10"/>
    <x v="3"/>
    <x v="21"/>
    <s v="C"/>
    <x v="8"/>
    <n v="4000"/>
  </r>
  <r>
    <x v="10"/>
    <x v="3"/>
    <x v="22"/>
    <s v="C"/>
    <x v="9"/>
    <n v="4800"/>
  </r>
  <r>
    <x v="10"/>
    <x v="3"/>
    <x v="23"/>
    <s v="C"/>
    <x v="7"/>
    <n v="6000"/>
  </r>
  <r>
    <x v="10"/>
    <x v="3"/>
    <x v="24"/>
    <s v="C"/>
    <x v="3"/>
    <n v="13993"/>
  </r>
  <r>
    <x v="10"/>
    <x v="3"/>
    <x v="25"/>
    <s v="C"/>
    <x v="3"/>
    <n v="8400"/>
  </r>
  <r>
    <x v="10"/>
    <x v="3"/>
    <x v="26"/>
    <s v="C"/>
    <x v="7"/>
    <n v="12500"/>
  </r>
  <r>
    <x v="10"/>
    <x v="3"/>
    <x v="27"/>
    <s v="C"/>
    <x v="4"/>
    <n v="6000"/>
  </r>
  <r>
    <x v="10"/>
    <x v="3"/>
    <x v="28"/>
    <s v="C"/>
    <x v="4"/>
    <n v="7200"/>
  </r>
  <r>
    <x v="10"/>
    <x v="3"/>
    <x v="29"/>
    <s v="C"/>
    <x v="10"/>
    <n v="6000"/>
  </r>
  <r>
    <x v="11"/>
    <x v="4"/>
    <x v="0"/>
    <s v="C"/>
    <x v="7"/>
    <n v="60000"/>
  </r>
  <r>
    <x v="11"/>
    <x v="4"/>
    <x v="1"/>
    <s v="C"/>
    <x v="2"/>
    <n v="80000"/>
  </r>
  <r>
    <x v="11"/>
    <x v="4"/>
    <x v="2"/>
    <s v="C"/>
    <x v="4"/>
    <n v="64000"/>
  </r>
  <r>
    <x v="11"/>
    <x v="4"/>
    <x v="3"/>
    <s v="C"/>
    <x v="3"/>
    <n v="140000"/>
  </r>
  <r>
    <x v="11"/>
    <x v="4"/>
    <x v="4"/>
    <s v="C"/>
    <x v="7"/>
    <n v="40000"/>
  </r>
  <r>
    <x v="11"/>
    <x v="4"/>
    <x v="5"/>
    <s v="C"/>
    <x v="4"/>
    <n v="32000"/>
  </r>
  <r>
    <x v="11"/>
    <x v="4"/>
    <x v="6"/>
    <s v="C"/>
    <x v="5"/>
    <n v="147000"/>
  </r>
  <r>
    <x v="11"/>
    <x v="4"/>
    <x v="7"/>
    <s v="C"/>
    <x v="10"/>
    <n v="108000"/>
  </r>
  <r>
    <x v="11"/>
    <x v="4"/>
    <x v="8"/>
    <s v="C"/>
    <x v="4"/>
    <n v="220000"/>
  </r>
  <r>
    <x v="11"/>
    <x v="4"/>
    <x v="9"/>
    <s v="C"/>
    <x v="4"/>
    <n v="240000"/>
  </r>
  <r>
    <x v="11"/>
    <x v="4"/>
    <x v="10"/>
    <s v="C"/>
    <x v="0"/>
    <n v="4800"/>
  </r>
  <r>
    <x v="11"/>
    <x v="4"/>
    <x v="11"/>
    <s v="C"/>
    <x v="2"/>
    <n v="1600"/>
  </r>
  <r>
    <x v="11"/>
    <x v="4"/>
    <x v="12"/>
    <s v="C"/>
    <x v="4"/>
    <n v="1160"/>
  </r>
  <r>
    <x v="11"/>
    <x v="4"/>
    <x v="13"/>
    <s v="C"/>
    <x v="11"/>
    <n v="3285"/>
  </r>
  <r>
    <x v="11"/>
    <x v="4"/>
    <x v="14"/>
    <s v="C"/>
    <x v="9"/>
    <n v="1140"/>
  </r>
  <r>
    <x v="11"/>
    <x v="4"/>
    <x v="15"/>
    <s v="C"/>
    <x v="4"/>
    <n v="1400"/>
  </r>
  <r>
    <x v="11"/>
    <x v="4"/>
    <x v="16"/>
    <s v="C"/>
    <x v="7"/>
    <n v="2000"/>
  </r>
  <r>
    <x v="11"/>
    <x v="4"/>
    <x v="17"/>
    <s v="C"/>
    <x v="4"/>
    <n v="1200"/>
  </r>
  <r>
    <x v="11"/>
    <x v="4"/>
    <x v="18"/>
    <s v="C"/>
    <x v="4"/>
    <n v="1840"/>
  </r>
  <r>
    <x v="11"/>
    <x v="4"/>
    <x v="19"/>
    <s v="C"/>
    <x v="7"/>
    <n v="4995"/>
  </r>
  <r>
    <x v="11"/>
    <x v="4"/>
    <x v="20"/>
    <s v="C"/>
    <x v="16"/>
    <n v="4550"/>
  </r>
  <r>
    <x v="11"/>
    <x v="4"/>
    <x v="21"/>
    <s v="C"/>
    <x v="11"/>
    <n v="3600"/>
  </r>
  <r>
    <x v="11"/>
    <x v="4"/>
    <x v="22"/>
    <s v="C"/>
    <x v="5"/>
    <n v="2400"/>
  </r>
  <r>
    <x v="11"/>
    <x v="4"/>
    <x v="23"/>
    <s v="C"/>
    <x v="7"/>
    <n v="6000"/>
  </r>
  <r>
    <x v="11"/>
    <x v="4"/>
    <x v="24"/>
    <s v="C"/>
    <x v="3"/>
    <n v="13993"/>
  </r>
  <r>
    <x v="11"/>
    <x v="4"/>
    <x v="25"/>
    <s v="C"/>
    <x v="7"/>
    <n v="6000"/>
  </r>
  <r>
    <x v="11"/>
    <x v="4"/>
    <x v="26"/>
    <s v="C"/>
    <x v="7"/>
    <n v="12500"/>
  </r>
  <r>
    <x v="11"/>
    <x v="4"/>
    <x v="27"/>
    <s v="C"/>
    <x v="10"/>
    <n v="3000"/>
  </r>
  <r>
    <x v="11"/>
    <x v="4"/>
    <x v="28"/>
    <s v="C"/>
    <x v="5"/>
    <n v="5400"/>
  </r>
  <r>
    <x v="11"/>
    <x v="4"/>
    <x v="29"/>
    <s v="C"/>
    <x v="10"/>
    <n v="6000"/>
  </r>
  <r>
    <x v="12"/>
    <x v="5"/>
    <x v="0"/>
    <s v="C"/>
    <x v="8"/>
    <n v="120000"/>
  </r>
  <r>
    <x v="12"/>
    <x v="5"/>
    <x v="1"/>
    <s v="C"/>
    <x v="3"/>
    <n v="70000"/>
  </r>
  <r>
    <x v="12"/>
    <x v="5"/>
    <x v="2"/>
    <s v="C"/>
    <x v="2"/>
    <n v="128000"/>
  </r>
  <r>
    <x v="12"/>
    <x v="5"/>
    <x v="3"/>
    <s v="C"/>
    <x v="2"/>
    <n v="160000"/>
  </r>
  <r>
    <x v="12"/>
    <x v="5"/>
    <x v="4"/>
    <s v="C"/>
    <x v="9"/>
    <n v="48000"/>
  </r>
  <r>
    <x v="12"/>
    <x v="5"/>
    <x v="5"/>
    <s v="C"/>
    <x v="4"/>
    <n v="32000"/>
  </r>
  <r>
    <x v="12"/>
    <x v="5"/>
    <x v="6"/>
    <s v="C"/>
    <x v="4"/>
    <n v="196000"/>
  </r>
  <r>
    <x v="12"/>
    <x v="5"/>
    <x v="7"/>
    <s v="C"/>
    <x v="10"/>
    <n v="108000"/>
  </r>
  <r>
    <x v="12"/>
    <x v="5"/>
    <x v="8"/>
    <s v="C"/>
    <x v="5"/>
    <n v="165000"/>
  </r>
  <r>
    <x v="12"/>
    <x v="5"/>
    <x v="9"/>
    <s v="C"/>
    <x v="5"/>
    <n v="180000"/>
  </r>
  <r>
    <x v="12"/>
    <x v="5"/>
    <x v="10"/>
    <s v="C"/>
    <x v="15"/>
    <n v="4500"/>
  </r>
  <r>
    <x v="12"/>
    <x v="5"/>
    <x v="11"/>
    <s v="C"/>
    <x v="15"/>
    <n v="3000"/>
  </r>
  <r>
    <x v="12"/>
    <x v="5"/>
    <x v="12"/>
    <s v="C"/>
    <x v="4"/>
    <n v="1160"/>
  </r>
  <r>
    <x v="12"/>
    <x v="5"/>
    <x v="13"/>
    <s v="C"/>
    <x v="2"/>
    <n v="2920"/>
  </r>
  <r>
    <x v="12"/>
    <x v="5"/>
    <x v="14"/>
    <s v="C"/>
    <x v="2"/>
    <n v="1520"/>
  </r>
  <r>
    <x v="12"/>
    <x v="5"/>
    <x v="15"/>
    <s v="C"/>
    <x v="9"/>
    <n v="2100"/>
  </r>
  <r>
    <x v="12"/>
    <x v="5"/>
    <x v="16"/>
    <s v="C"/>
    <x v="7"/>
    <n v="2000"/>
  </r>
  <r>
    <x v="12"/>
    <x v="5"/>
    <x v="17"/>
    <s v="C"/>
    <x v="5"/>
    <n v="900"/>
  </r>
  <r>
    <x v="12"/>
    <x v="5"/>
    <x v="18"/>
    <s v="C"/>
    <x v="4"/>
    <n v="1840"/>
  </r>
  <r>
    <x v="12"/>
    <x v="5"/>
    <x v="19"/>
    <s v="C"/>
    <x v="4"/>
    <n v="3996"/>
  </r>
  <r>
    <x v="12"/>
    <x v="5"/>
    <x v="20"/>
    <s v="C"/>
    <x v="7"/>
    <n v="1750"/>
  </r>
  <r>
    <x v="12"/>
    <x v="5"/>
    <x v="21"/>
    <s v="C"/>
    <x v="3"/>
    <n v="2800"/>
  </r>
  <r>
    <x v="12"/>
    <x v="5"/>
    <x v="22"/>
    <s v="C"/>
    <x v="3"/>
    <n v="5600"/>
  </r>
  <r>
    <x v="12"/>
    <x v="5"/>
    <x v="23"/>
    <s v="C"/>
    <x v="4"/>
    <n v="4800"/>
  </r>
  <r>
    <x v="12"/>
    <x v="5"/>
    <x v="24"/>
    <s v="C"/>
    <x v="9"/>
    <n v="11994"/>
  </r>
  <r>
    <x v="12"/>
    <x v="5"/>
    <x v="25"/>
    <s v="C"/>
    <x v="4"/>
    <n v="4800"/>
  </r>
  <r>
    <x v="12"/>
    <x v="5"/>
    <x v="26"/>
    <s v="C"/>
    <x v="7"/>
    <n v="12500"/>
  </r>
  <r>
    <x v="12"/>
    <x v="5"/>
    <x v="27"/>
    <s v="C"/>
    <x v="7"/>
    <n v="7500"/>
  </r>
  <r>
    <x v="12"/>
    <x v="5"/>
    <x v="28"/>
    <s v="C"/>
    <x v="4"/>
    <n v="7200"/>
  </r>
  <r>
    <x v="12"/>
    <x v="5"/>
    <x v="29"/>
    <s v="C"/>
    <x v="4"/>
    <n v="12000"/>
  </r>
  <r>
    <x v="13"/>
    <x v="6"/>
    <x v="0"/>
    <s v="C"/>
    <x v="12"/>
    <n v="144000"/>
  </r>
  <r>
    <x v="13"/>
    <x v="6"/>
    <x v="1"/>
    <s v="C"/>
    <x v="2"/>
    <n v="80000"/>
  </r>
  <r>
    <x v="13"/>
    <x v="6"/>
    <x v="2"/>
    <s v="C"/>
    <x v="3"/>
    <n v="112000"/>
  </r>
  <r>
    <x v="13"/>
    <x v="6"/>
    <x v="3"/>
    <s v="C"/>
    <x v="4"/>
    <n v="80000"/>
  </r>
  <r>
    <x v="13"/>
    <x v="6"/>
    <x v="4"/>
    <s v="C"/>
    <x v="7"/>
    <n v="40000"/>
  </r>
  <r>
    <x v="13"/>
    <x v="6"/>
    <x v="5"/>
    <s v="C"/>
    <x v="4"/>
    <n v="32000"/>
  </r>
  <r>
    <x v="13"/>
    <x v="6"/>
    <x v="6"/>
    <s v="C"/>
    <x v="4"/>
    <n v="196000"/>
  </r>
  <r>
    <x v="13"/>
    <x v="6"/>
    <x v="7"/>
    <s v="C"/>
    <x v="5"/>
    <n v="162000"/>
  </r>
  <r>
    <x v="13"/>
    <x v="6"/>
    <x v="8"/>
    <s v="C"/>
    <x v="5"/>
    <n v="165000"/>
  </r>
  <r>
    <x v="13"/>
    <x v="6"/>
    <x v="9"/>
    <s v="C"/>
    <x v="5"/>
    <n v="180000"/>
  </r>
  <r>
    <x v="13"/>
    <x v="6"/>
    <x v="10"/>
    <s v="C"/>
    <x v="13"/>
    <n v="9000"/>
  </r>
  <r>
    <x v="13"/>
    <x v="6"/>
    <x v="11"/>
    <s v="C"/>
    <x v="5"/>
    <n v="600"/>
  </r>
  <r>
    <x v="13"/>
    <x v="6"/>
    <x v="12"/>
    <s v="C"/>
    <x v="9"/>
    <n v="1740"/>
  </r>
  <r>
    <x v="13"/>
    <x v="6"/>
    <x v="13"/>
    <s v="C"/>
    <x v="7"/>
    <n v="1825"/>
  </r>
  <r>
    <x v="13"/>
    <x v="6"/>
    <x v="14"/>
    <s v="C"/>
    <x v="2"/>
    <n v="1520"/>
  </r>
  <r>
    <x v="13"/>
    <x v="6"/>
    <x v="15"/>
    <s v="C"/>
    <x v="3"/>
    <n v="2450"/>
  </r>
  <r>
    <x v="13"/>
    <x v="6"/>
    <x v="16"/>
    <s v="C"/>
    <x v="7"/>
    <n v="2000"/>
  </r>
  <r>
    <x v="13"/>
    <x v="6"/>
    <x v="17"/>
    <s v="C"/>
    <x v="5"/>
    <n v="900"/>
  </r>
  <r>
    <x v="13"/>
    <x v="6"/>
    <x v="18"/>
    <s v="C"/>
    <x v="4"/>
    <n v="1840"/>
  </r>
  <r>
    <x v="13"/>
    <x v="6"/>
    <x v="19"/>
    <s v="C"/>
    <x v="4"/>
    <n v="3996"/>
  </r>
  <r>
    <x v="13"/>
    <x v="6"/>
    <x v="20"/>
    <s v="C"/>
    <x v="0"/>
    <n v="5600"/>
  </r>
  <r>
    <x v="13"/>
    <x v="6"/>
    <x v="21"/>
    <s v="C"/>
    <x v="2"/>
    <n v="3200"/>
  </r>
  <r>
    <x v="13"/>
    <x v="6"/>
    <x v="22"/>
    <s v="C"/>
    <x v="3"/>
    <n v="5600"/>
  </r>
  <r>
    <x v="13"/>
    <x v="6"/>
    <x v="23"/>
    <s v="C"/>
    <x v="9"/>
    <n v="7200"/>
  </r>
  <r>
    <x v="13"/>
    <x v="6"/>
    <x v="24"/>
    <s v="C"/>
    <x v="3"/>
    <n v="13993"/>
  </r>
  <r>
    <x v="13"/>
    <x v="6"/>
    <x v="25"/>
    <s v="C"/>
    <x v="4"/>
    <n v="4800"/>
  </r>
  <r>
    <x v="13"/>
    <x v="6"/>
    <x v="26"/>
    <s v="C"/>
    <x v="7"/>
    <n v="12500"/>
  </r>
  <r>
    <x v="13"/>
    <x v="6"/>
    <x v="27"/>
    <s v="C"/>
    <x v="4"/>
    <n v="6000"/>
  </r>
  <r>
    <x v="13"/>
    <x v="6"/>
    <x v="28"/>
    <s v="C"/>
    <x v="5"/>
    <n v="5400"/>
  </r>
  <r>
    <x v="13"/>
    <x v="6"/>
    <x v="29"/>
    <s v="C"/>
    <x v="5"/>
    <n v="9000"/>
  </r>
  <r>
    <x v="14"/>
    <x v="0"/>
    <x v="0"/>
    <s v="C"/>
    <x v="6"/>
    <n v="168000"/>
  </r>
  <r>
    <x v="14"/>
    <x v="0"/>
    <x v="1"/>
    <s v="C"/>
    <x v="3"/>
    <n v="70000"/>
  </r>
  <r>
    <x v="14"/>
    <x v="0"/>
    <x v="2"/>
    <s v="C"/>
    <x v="7"/>
    <n v="80000"/>
  </r>
  <r>
    <x v="14"/>
    <x v="0"/>
    <x v="3"/>
    <s v="C"/>
    <x v="9"/>
    <n v="120000"/>
  </r>
  <r>
    <x v="14"/>
    <x v="0"/>
    <x v="4"/>
    <s v="C"/>
    <x v="4"/>
    <n v="32000"/>
  </r>
  <r>
    <x v="14"/>
    <x v="0"/>
    <x v="5"/>
    <s v="C"/>
    <x v="4"/>
    <n v="32000"/>
  </r>
  <r>
    <x v="14"/>
    <x v="0"/>
    <x v="6"/>
    <s v="C"/>
    <x v="4"/>
    <n v="196000"/>
  </r>
  <r>
    <x v="14"/>
    <x v="0"/>
    <x v="7"/>
    <s v="C"/>
    <x v="10"/>
    <n v="108000"/>
  </r>
  <r>
    <x v="14"/>
    <x v="0"/>
    <x v="8"/>
    <s v="C"/>
    <x v="4"/>
    <n v="220000"/>
  </r>
  <r>
    <x v="14"/>
    <x v="0"/>
    <x v="9"/>
    <s v="C"/>
    <x v="5"/>
    <n v="180000"/>
  </r>
  <r>
    <x v="14"/>
    <x v="0"/>
    <x v="10"/>
    <s v="C"/>
    <x v="5"/>
    <n v="900"/>
  </r>
  <r>
    <x v="14"/>
    <x v="0"/>
    <x v="11"/>
    <s v="C"/>
    <x v="21"/>
    <n v="3600"/>
  </r>
  <r>
    <x v="14"/>
    <x v="0"/>
    <x v="12"/>
    <s v="C"/>
    <x v="7"/>
    <n v="1450"/>
  </r>
  <r>
    <x v="14"/>
    <x v="0"/>
    <x v="13"/>
    <s v="C"/>
    <x v="9"/>
    <n v="2190"/>
  </r>
  <r>
    <x v="14"/>
    <x v="0"/>
    <x v="14"/>
    <s v="C"/>
    <x v="2"/>
    <n v="1520"/>
  </r>
  <r>
    <x v="14"/>
    <x v="0"/>
    <x v="15"/>
    <s v="C"/>
    <x v="7"/>
    <n v="1750"/>
  </r>
  <r>
    <x v="14"/>
    <x v="0"/>
    <x v="16"/>
    <s v="C"/>
    <x v="4"/>
    <n v="1600"/>
  </r>
  <r>
    <x v="14"/>
    <x v="0"/>
    <x v="17"/>
    <s v="C"/>
    <x v="4"/>
    <n v="1200"/>
  </r>
  <r>
    <x v="14"/>
    <x v="0"/>
    <x v="18"/>
    <s v="C"/>
    <x v="5"/>
    <n v="1380"/>
  </r>
  <r>
    <x v="14"/>
    <x v="0"/>
    <x v="19"/>
    <s v="C"/>
    <x v="7"/>
    <n v="4995"/>
  </r>
  <r>
    <x v="14"/>
    <x v="0"/>
    <x v="20"/>
    <s v="C"/>
    <x v="1"/>
    <n v="3850"/>
  </r>
  <r>
    <x v="14"/>
    <x v="0"/>
    <x v="21"/>
    <s v="C"/>
    <x v="4"/>
    <n v="1600"/>
  </r>
  <r>
    <x v="14"/>
    <x v="0"/>
    <x v="22"/>
    <s v="C"/>
    <x v="2"/>
    <n v="6400"/>
  </r>
  <r>
    <x v="14"/>
    <x v="0"/>
    <x v="23"/>
    <s v="C"/>
    <x v="4"/>
    <n v="4800"/>
  </r>
  <r>
    <x v="14"/>
    <x v="0"/>
    <x v="24"/>
    <s v="C"/>
    <x v="3"/>
    <n v="13993"/>
  </r>
  <r>
    <x v="14"/>
    <x v="0"/>
    <x v="25"/>
    <s v="C"/>
    <x v="5"/>
    <n v="3600"/>
  </r>
  <r>
    <x v="14"/>
    <x v="0"/>
    <x v="26"/>
    <s v="C"/>
    <x v="3"/>
    <n v="17500"/>
  </r>
  <r>
    <x v="14"/>
    <x v="0"/>
    <x v="27"/>
    <s v="C"/>
    <x v="5"/>
    <n v="4500"/>
  </r>
  <r>
    <x v="14"/>
    <x v="0"/>
    <x v="28"/>
    <s v="C"/>
    <x v="4"/>
    <n v="7200"/>
  </r>
  <r>
    <x v="14"/>
    <x v="0"/>
    <x v="29"/>
    <s v="C"/>
    <x v="10"/>
    <n v="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DEC00-E0AA-4A99-863D-7ECCA7EC8AC8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33" firstHeaderRow="1" firstDataRow="1" firstDataCol="1"/>
  <pivotFields count="6">
    <pivotField numFmtId="14" showAll="0"/>
    <pivotField showAll="0"/>
    <pivotField axis="axisRow" showAll="0" sortType="descending">
      <items count="31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2"/>
  </rowFields>
  <rowItems count="31">
    <i>
      <x v="29"/>
    </i>
    <i>
      <x v="26"/>
    </i>
    <i>
      <x v="28"/>
    </i>
    <i>
      <x v="27"/>
    </i>
    <i>
      <x v="20"/>
    </i>
    <i>
      <x v="23"/>
    </i>
    <i>
      <x v="22"/>
    </i>
    <i>
      <x v="21"/>
    </i>
    <i>
      <x v="24"/>
    </i>
    <i>
      <x v="25"/>
    </i>
    <i>
      <x v="16"/>
    </i>
    <i>
      <x v="14"/>
    </i>
    <i>
      <x v="19"/>
    </i>
    <i>
      <x v="13"/>
    </i>
    <i>
      <x v="18"/>
    </i>
    <i>
      <x v="15"/>
    </i>
    <i>
      <x/>
    </i>
    <i>
      <x v="17"/>
    </i>
    <i>
      <x v="12"/>
    </i>
    <i>
      <x v="10"/>
    </i>
    <i>
      <x v="9"/>
    </i>
    <i>
      <x v="11"/>
    </i>
    <i>
      <x v="3"/>
    </i>
    <i>
      <x v="2"/>
    </i>
    <i>
      <x v="1"/>
    </i>
    <i>
      <x v="6"/>
    </i>
    <i>
      <x v="5"/>
    </i>
    <i>
      <x v="8"/>
    </i>
    <i>
      <x v="4"/>
    </i>
    <i>
      <x v="7"/>
    </i>
    <i t="grand">
      <x/>
    </i>
  </rowItems>
  <colItems count="1">
    <i/>
  </colItems>
  <dataFields count="1">
    <dataField name="Sum of Total Sale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3743E-3B95-4D00-8BFF-97214DC57CBD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A1:C32" firstHeaderRow="0" firstDataRow="1" firstDataCol="1"/>
  <pivotFields count="6">
    <pivotField compact="0" numFmtId="14" outline="0" showAll="0" defaultSubtotal="0"/>
    <pivotField compact="0" outline="0" showAll="0" defaultSubtotal="0"/>
    <pivotField axis="axisRow" compact="0" outline="0" showAll="0" sortType="ascending" defaultSubtotal="0">
      <items count="30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dataField="1" compact="0" outline="0" showAll="0" defaultSubtotal="0">
      <items count="22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</items>
    </pivotField>
    <pivotField dataField="1" compact="0" outline="0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olume" fld="4" baseField="0" baseItem="0"/>
    <dataField name="Sum of Total Sale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418DE-1102-4FAC-8EB6-3EE25D4518DD}" name="PivotTable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8">
  <location ref="A20:B36" firstHeaderRow="1" firstDataRow="1" firstDataCol="1"/>
  <pivotFields count="6">
    <pivotField axis="axisRow" compact="0" numFmtId="168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outline="0" showAll="0" defaultSubtotal="0">
      <items count="7">
        <item x="4"/>
        <item x="5"/>
        <item x="6"/>
        <item x="0"/>
        <item x="1"/>
        <item x="2"/>
        <item x="3"/>
      </items>
    </pivotField>
    <pivotField compact="0" outline="0" showAll="0" sortType="ascending" defaultSubtotal="0">
      <items count="30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>
      <items count="22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</items>
    </pivotField>
    <pivotField dataField="1" compact="0" outlin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Total Sales" fld="5" baseField="0" baseItem="2" numFmtId="169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EF031-28EC-48A3-93DD-D88010F234F0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7">
  <location ref="A1:B17" firstHeaderRow="1" firstDataRow="1" firstDataCol="1"/>
  <pivotFields count="6">
    <pivotField axis="axisRow" compact="0" numFmtId="168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outline="0" showAll="0" defaultSubtotal="0">
      <items count="7">
        <item x="4"/>
        <item x="5"/>
        <item x="6"/>
        <item x="0"/>
        <item x="1"/>
        <item x="2"/>
        <item x="3"/>
      </items>
    </pivotField>
    <pivotField compact="0" outline="0" showAll="0" sortType="ascending" defaultSubtotal="0">
      <items count="30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dataField="1" compact="0" outline="0" showAll="0" defaultSubtotal="0">
      <items count="22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</items>
    </pivotField>
    <pivotField compact="0" outlin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Volum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AE270-F3E3-4450-BE99-E6C16D0531E7}" name="PivotTable8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2">
  <location ref="A1:B9" firstHeaderRow="1" firstDataRow="1" firstDataCol="1"/>
  <pivotFields count="6">
    <pivotField compact="0" numFmtId="168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 defaultSubtotal="0">
      <items count="7">
        <item x="4"/>
        <item x="5"/>
        <item x="6"/>
        <item x="0"/>
        <item x="1"/>
        <item x="2"/>
        <item x="3"/>
      </items>
    </pivotField>
    <pivotField compact="0" outline="0" showAll="0" sortType="ascending" defaultSubtotal="0">
      <items count="30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dataField="1" compact="0" outline="0" showAll="0" defaultSubtotal="0">
      <items count="22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</items>
    </pivotField>
    <pivotField compact="0" outlin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olum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375F5-5DFE-4A2C-9786-74B092D11540}" name="PivotTable7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3">
  <location ref="A13:B21" firstHeaderRow="1" firstDataRow="1" firstDataCol="1"/>
  <pivotFields count="6">
    <pivotField compact="0" numFmtId="168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 defaultSubtotal="0">
      <items count="7">
        <item x="4"/>
        <item x="5"/>
        <item x="6"/>
        <item x="0"/>
        <item x="1"/>
        <item x="2"/>
        <item x="3"/>
      </items>
    </pivotField>
    <pivotField compact="0" outline="0" showAll="0" sortType="ascending" defaultSubtotal="0">
      <items count="30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>
      <items count="22">
        <item x="10"/>
        <item x="5"/>
        <item x="4"/>
        <item x="7"/>
        <item x="9"/>
        <item x="3"/>
        <item x="2"/>
        <item x="11"/>
        <item x="8"/>
        <item x="1"/>
        <item x="12"/>
        <item x="16"/>
        <item x="6"/>
        <item x="15"/>
        <item x="0"/>
        <item x="20"/>
        <item x="21"/>
        <item x="18"/>
        <item x="14"/>
        <item x="17"/>
        <item x="13"/>
        <item x="19"/>
      </items>
    </pivotField>
    <pivotField dataField="1" compact="0" outline="0"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5" baseField="0" baseItem="2" numFmtId="169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E31"/>
  <sheetViews>
    <sheetView tabSelected="1" workbookViewId="0"/>
  </sheetViews>
  <sheetFormatPr defaultColWidth="9.109375" defaultRowHeight="14.4" x14ac:dyDescent="0.3"/>
  <cols>
    <col min="1" max="3" width="9.109375" style="6"/>
    <col min="4" max="4" width="15.33203125" style="6" bestFit="1" customWidth="1"/>
    <col min="5" max="5" width="10.6640625" style="6" bestFit="1" customWidth="1"/>
    <col min="6" max="16384" width="9.109375" style="6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6" t="s">
        <v>5</v>
      </c>
      <c r="B2" s="6" t="s">
        <v>6</v>
      </c>
      <c r="C2" s="6" t="s">
        <v>7</v>
      </c>
      <c r="D2" s="6" t="s">
        <v>8</v>
      </c>
      <c r="E2" s="7">
        <v>12000</v>
      </c>
    </row>
    <row r="3" spans="1:5" x14ac:dyDescent="0.3">
      <c r="A3" s="6" t="s">
        <v>5</v>
      </c>
      <c r="B3" s="6" t="s">
        <v>9</v>
      </c>
      <c r="C3" s="6" t="s">
        <v>7</v>
      </c>
      <c r="D3" s="6" t="s">
        <v>10</v>
      </c>
      <c r="E3" s="7">
        <v>10000</v>
      </c>
    </row>
    <row r="4" spans="1:5" x14ac:dyDescent="0.3">
      <c r="A4" s="6" t="s">
        <v>5</v>
      </c>
      <c r="B4" s="6" t="s">
        <v>11</v>
      </c>
      <c r="C4" s="6" t="s">
        <v>12</v>
      </c>
      <c r="D4" s="6" t="s">
        <v>13</v>
      </c>
      <c r="E4" s="7">
        <v>16000</v>
      </c>
    </row>
    <row r="5" spans="1:5" x14ac:dyDescent="0.3">
      <c r="A5" s="6" t="s">
        <v>5</v>
      </c>
      <c r="B5" s="6" t="s">
        <v>14</v>
      </c>
      <c r="C5" s="6" t="s">
        <v>12</v>
      </c>
      <c r="D5" s="6" t="s">
        <v>15</v>
      </c>
      <c r="E5" s="7">
        <v>20000</v>
      </c>
    </row>
    <row r="6" spans="1:5" x14ac:dyDescent="0.3">
      <c r="A6" s="6" t="s">
        <v>5</v>
      </c>
      <c r="B6" s="6" t="s">
        <v>16</v>
      </c>
      <c r="C6" s="6" t="s">
        <v>12</v>
      </c>
      <c r="D6" s="6" t="s">
        <v>17</v>
      </c>
      <c r="E6" s="7">
        <v>8000</v>
      </c>
    </row>
    <row r="7" spans="1:5" x14ac:dyDescent="0.3">
      <c r="A7" s="6" t="s">
        <v>5</v>
      </c>
      <c r="B7" s="6" t="s">
        <v>18</v>
      </c>
      <c r="C7" s="6" t="s">
        <v>7</v>
      </c>
      <c r="D7" s="6" t="s">
        <v>19</v>
      </c>
      <c r="E7" s="7">
        <v>8000</v>
      </c>
    </row>
    <row r="8" spans="1:5" x14ac:dyDescent="0.3">
      <c r="A8" s="6" t="s">
        <v>5</v>
      </c>
      <c r="B8" s="6" t="s">
        <v>20</v>
      </c>
      <c r="C8" s="6" t="s">
        <v>21</v>
      </c>
      <c r="D8" s="6" t="s">
        <v>22</v>
      </c>
      <c r="E8" s="7">
        <v>49000</v>
      </c>
    </row>
    <row r="9" spans="1:5" x14ac:dyDescent="0.3">
      <c r="A9" s="6" t="s">
        <v>5</v>
      </c>
      <c r="B9" s="6" t="s">
        <v>23</v>
      </c>
      <c r="C9" s="6" t="s">
        <v>21</v>
      </c>
      <c r="D9" s="6" t="s">
        <v>24</v>
      </c>
      <c r="E9" s="7">
        <v>54000</v>
      </c>
    </row>
    <row r="10" spans="1:5" x14ac:dyDescent="0.3">
      <c r="A10" s="6" t="s">
        <v>5</v>
      </c>
      <c r="B10" s="6" t="s">
        <v>25</v>
      </c>
      <c r="C10" s="6" t="s">
        <v>26</v>
      </c>
      <c r="D10" s="6" t="s">
        <v>27</v>
      </c>
      <c r="E10" s="7">
        <v>55000</v>
      </c>
    </row>
    <row r="11" spans="1:5" x14ac:dyDescent="0.3">
      <c r="A11" s="6" t="s">
        <v>5</v>
      </c>
      <c r="B11" s="6" t="s">
        <v>28</v>
      </c>
      <c r="C11" s="6" t="s">
        <v>26</v>
      </c>
      <c r="D11" s="6" t="s">
        <v>29</v>
      </c>
      <c r="E11" s="7">
        <v>60000</v>
      </c>
    </row>
    <row r="12" spans="1:5" x14ac:dyDescent="0.3">
      <c r="A12" s="6" t="s">
        <v>30</v>
      </c>
      <c r="B12" s="6" t="s">
        <v>31</v>
      </c>
      <c r="C12" s="6" t="s">
        <v>32</v>
      </c>
      <c r="D12" s="6" t="s">
        <v>33</v>
      </c>
      <c r="E12" s="7">
        <v>300</v>
      </c>
    </row>
    <row r="13" spans="1:5" x14ac:dyDescent="0.3">
      <c r="A13" s="6" t="s">
        <v>30</v>
      </c>
      <c r="B13" s="6" t="s">
        <v>34</v>
      </c>
      <c r="C13" s="6" t="s">
        <v>35</v>
      </c>
      <c r="D13" s="6" t="s">
        <v>36</v>
      </c>
      <c r="E13" s="7">
        <v>200</v>
      </c>
    </row>
    <row r="14" spans="1:5" x14ac:dyDescent="0.3">
      <c r="A14" s="6" t="s">
        <v>30</v>
      </c>
      <c r="B14" s="6" t="s">
        <v>37</v>
      </c>
      <c r="C14" s="6" t="s">
        <v>35</v>
      </c>
      <c r="D14" s="6" t="s">
        <v>38</v>
      </c>
      <c r="E14" s="7">
        <v>290</v>
      </c>
    </row>
    <row r="15" spans="1:5" x14ac:dyDescent="0.3">
      <c r="A15" s="6" t="s">
        <v>30</v>
      </c>
      <c r="B15" s="6" t="s">
        <v>39</v>
      </c>
      <c r="C15" s="6" t="s">
        <v>32</v>
      </c>
      <c r="D15" s="6" t="s">
        <v>40</v>
      </c>
      <c r="E15" s="7">
        <v>365</v>
      </c>
    </row>
    <row r="16" spans="1:5" x14ac:dyDescent="0.3">
      <c r="A16" s="6" t="s">
        <v>30</v>
      </c>
      <c r="B16" s="6" t="s">
        <v>41</v>
      </c>
      <c r="C16" s="6" t="s">
        <v>32</v>
      </c>
      <c r="D16" s="6" t="s">
        <v>42</v>
      </c>
      <c r="E16" s="7">
        <v>190</v>
      </c>
    </row>
    <row r="17" spans="1:5" x14ac:dyDescent="0.3">
      <c r="A17" s="6" t="s">
        <v>30</v>
      </c>
      <c r="B17" s="6" t="s">
        <v>43</v>
      </c>
      <c r="C17" s="6" t="s">
        <v>35</v>
      </c>
      <c r="D17" s="6" t="s">
        <v>44</v>
      </c>
      <c r="E17" s="7">
        <v>350</v>
      </c>
    </row>
    <row r="18" spans="1:5" x14ac:dyDescent="0.3">
      <c r="A18" s="6" t="s">
        <v>30</v>
      </c>
      <c r="B18" s="6" t="s">
        <v>45</v>
      </c>
      <c r="C18" s="6" t="s">
        <v>46</v>
      </c>
      <c r="D18" s="6" t="s">
        <v>47</v>
      </c>
      <c r="E18" s="7">
        <v>400</v>
      </c>
    </row>
    <row r="19" spans="1:5" x14ac:dyDescent="0.3">
      <c r="A19" s="6" t="s">
        <v>30</v>
      </c>
      <c r="B19" s="6" t="s">
        <v>48</v>
      </c>
      <c r="C19" s="6" t="s">
        <v>46</v>
      </c>
      <c r="D19" s="6" t="s">
        <v>49</v>
      </c>
      <c r="E19" s="7">
        <v>300</v>
      </c>
    </row>
    <row r="20" spans="1:5" x14ac:dyDescent="0.3">
      <c r="A20" s="6" t="s">
        <v>30</v>
      </c>
      <c r="B20" s="6" t="s">
        <v>50</v>
      </c>
      <c r="C20" s="6" t="s">
        <v>46</v>
      </c>
      <c r="D20" s="6" t="s">
        <v>51</v>
      </c>
      <c r="E20" s="7">
        <v>460</v>
      </c>
    </row>
    <row r="21" spans="1:5" x14ac:dyDescent="0.3">
      <c r="A21" s="6" t="s">
        <v>30</v>
      </c>
      <c r="B21" s="6" t="s">
        <v>52</v>
      </c>
      <c r="C21" s="6" t="s">
        <v>46</v>
      </c>
      <c r="D21" s="6" t="s">
        <v>53</v>
      </c>
      <c r="E21" s="7">
        <v>999</v>
      </c>
    </row>
    <row r="22" spans="1:5" x14ac:dyDescent="0.3">
      <c r="A22" s="6" t="s">
        <v>54</v>
      </c>
      <c r="B22" s="6" t="s">
        <v>55</v>
      </c>
      <c r="C22" s="6" t="s">
        <v>56</v>
      </c>
      <c r="D22" s="6" t="s">
        <v>57</v>
      </c>
      <c r="E22" s="7">
        <v>350</v>
      </c>
    </row>
    <row r="23" spans="1:5" x14ac:dyDescent="0.3">
      <c r="A23" s="6" t="s">
        <v>54</v>
      </c>
      <c r="B23" s="6" t="s">
        <v>58</v>
      </c>
      <c r="C23" s="6" t="s">
        <v>56</v>
      </c>
      <c r="D23" s="6" t="s">
        <v>59</v>
      </c>
      <c r="E23" s="7">
        <v>400</v>
      </c>
    </row>
    <row r="24" spans="1:5" x14ac:dyDescent="0.3">
      <c r="A24" s="6" t="s">
        <v>54</v>
      </c>
      <c r="B24" s="6" t="s">
        <v>60</v>
      </c>
      <c r="C24" s="6" t="s">
        <v>61</v>
      </c>
      <c r="D24" s="6" t="s">
        <v>62</v>
      </c>
      <c r="E24" s="7">
        <v>800</v>
      </c>
    </row>
    <row r="25" spans="1:5" x14ac:dyDescent="0.3">
      <c r="A25" s="6" t="s">
        <v>54</v>
      </c>
      <c r="B25" s="6" t="s">
        <v>63</v>
      </c>
      <c r="C25" s="6" t="s">
        <v>61</v>
      </c>
      <c r="D25" s="6" t="s">
        <v>64</v>
      </c>
      <c r="E25" s="7">
        <v>1200</v>
      </c>
    </row>
    <row r="26" spans="1:5" x14ac:dyDescent="0.3">
      <c r="A26" s="6" t="s">
        <v>54</v>
      </c>
      <c r="B26" s="6" t="s">
        <v>65</v>
      </c>
      <c r="C26" s="6" t="s">
        <v>56</v>
      </c>
      <c r="D26" s="6" t="s">
        <v>66</v>
      </c>
      <c r="E26" s="7">
        <v>1999</v>
      </c>
    </row>
    <row r="27" spans="1:5" x14ac:dyDescent="0.3">
      <c r="A27" s="6" t="s">
        <v>54</v>
      </c>
      <c r="B27" s="6" t="s">
        <v>67</v>
      </c>
      <c r="C27" s="6" t="s">
        <v>56</v>
      </c>
      <c r="D27" s="6" t="s">
        <v>68</v>
      </c>
      <c r="E27" s="7">
        <v>1200</v>
      </c>
    </row>
    <row r="28" spans="1:5" x14ac:dyDescent="0.3">
      <c r="A28" s="6" t="s">
        <v>54</v>
      </c>
      <c r="B28" s="6" t="s">
        <v>69</v>
      </c>
      <c r="C28" s="6" t="s">
        <v>61</v>
      </c>
      <c r="D28" s="6" t="s">
        <v>70</v>
      </c>
      <c r="E28" s="7">
        <v>2500</v>
      </c>
    </row>
    <row r="29" spans="1:5" x14ac:dyDescent="0.3">
      <c r="A29" s="6" t="s">
        <v>54</v>
      </c>
      <c r="B29" s="6" t="s">
        <v>71</v>
      </c>
      <c r="C29" s="6" t="s">
        <v>61</v>
      </c>
      <c r="D29" s="6" t="s">
        <v>72</v>
      </c>
      <c r="E29" s="7">
        <v>1500</v>
      </c>
    </row>
    <row r="30" spans="1:5" x14ac:dyDescent="0.3">
      <c r="A30" s="6" t="s">
        <v>54</v>
      </c>
      <c r="B30" s="6" t="s">
        <v>73</v>
      </c>
      <c r="C30" s="6" t="s">
        <v>56</v>
      </c>
      <c r="D30" s="6" t="s">
        <v>74</v>
      </c>
      <c r="E30" s="7">
        <v>1800</v>
      </c>
    </row>
    <row r="31" spans="1:5" x14ac:dyDescent="0.3">
      <c r="A31" s="6" t="s">
        <v>54</v>
      </c>
      <c r="B31" s="6" t="s">
        <v>75</v>
      </c>
      <c r="C31" s="6" t="s">
        <v>56</v>
      </c>
      <c r="D31" s="6" t="s">
        <v>76</v>
      </c>
      <c r="E31" s="7">
        <v>3000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C474-27D0-4AB4-AC8D-5559A3C6AF58}">
  <sheetPr>
    <tabColor rgb="FF92D050"/>
  </sheetPr>
  <dimension ref="A1:BI32"/>
  <sheetViews>
    <sheetView showGridLines="0" zoomScale="85" zoomScaleNormal="85" workbookViewId="0">
      <pane xSplit="1" ySplit="2" topLeftCell="AJ3" activePane="bottomRight" state="frozen"/>
      <selection activeCell="G32" sqref="G32"/>
      <selection pane="topRight" activeCell="G32" sqref="G32"/>
      <selection pane="bottomLeft" activeCell="G32" sqref="G32"/>
      <selection pane="bottomRight" activeCell="G32" sqref="G32"/>
    </sheetView>
  </sheetViews>
  <sheetFormatPr defaultRowHeight="14.4" x14ac:dyDescent="0.3"/>
  <sheetData>
    <row r="1" spans="1:61" x14ac:dyDescent="0.3">
      <c r="A1" s="31" t="s">
        <v>77</v>
      </c>
      <c r="B1" s="40">
        <v>44287</v>
      </c>
      <c r="C1" s="40">
        <v>44287</v>
      </c>
      <c r="D1" s="40">
        <v>44287</v>
      </c>
      <c r="E1" s="40">
        <v>44287</v>
      </c>
      <c r="F1" s="42">
        <f>B1+1</f>
        <v>44288</v>
      </c>
      <c r="G1" s="42">
        <f>C1+1</f>
        <v>44288</v>
      </c>
      <c r="H1" s="42">
        <f>D1+1</f>
        <v>44288</v>
      </c>
      <c r="I1" s="42">
        <f>E1+1</f>
        <v>44288</v>
      </c>
      <c r="J1" s="44">
        <f>F1+1</f>
        <v>44289</v>
      </c>
      <c r="K1" s="44">
        <f>G1+1</f>
        <v>44289</v>
      </c>
      <c r="L1" s="44">
        <f>H1+1</f>
        <v>44289</v>
      </c>
      <c r="M1" s="44">
        <f>I1+1</f>
        <v>44289</v>
      </c>
      <c r="N1" s="45">
        <f>J1+1</f>
        <v>44290</v>
      </c>
      <c r="O1" s="45">
        <f>K1+1</f>
        <v>44290</v>
      </c>
      <c r="P1" s="45">
        <f>L1+1</f>
        <v>44290</v>
      </c>
      <c r="Q1" s="45">
        <f>M1+1</f>
        <v>44290</v>
      </c>
      <c r="R1" s="47">
        <f>N1+1</f>
        <v>44291</v>
      </c>
      <c r="S1" s="47">
        <f>O1+1</f>
        <v>44291</v>
      </c>
      <c r="T1" s="47">
        <f>P1+1</f>
        <v>44291</v>
      </c>
      <c r="U1" s="47">
        <f>Q1+1</f>
        <v>44291</v>
      </c>
      <c r="V1" s="49">
        <f>R1+1</f>
        <v>44292</v>
      </c>
      <c r="W1" s="49">
        <f>S1+1</f>
        <v>44292</v>
      </c>
      <c r="X1" s="49">
        <f>T1+1</f>
        <v>44292</v>
      </c>
      <c r="Y1" s="49">
        <f>U1+1</f>
        <v>44292</v>
      </c>
      <c r="Z1" s="51">
        <f>V1+1</f>
        <v>44293</v>
      </c>
      <c r="AA1" s="51">
        <f>W1+1</f>
        <v>44293</v>
      </c>
      <c r="AB1" s="51">
        <f>X1+1</f>
        <v>44293</v>
      </c>
      <c r="AC1" s="51">
        <f>Y1+1</f>
        <v>44293</v>
      </c>
      <c r="AD1" s="53">
        <f>Z1+1</f>
        <v>44294</v>
      </c>
      <c r="AE1" s="53">
        <f>AA1+1</f>
        <v>44294</v>
      </c>
      <c r="AF1" s="53">
        <f>AB1+1</f>
        <v>44294</v>
      </c>
      <c r="AG1" s="53">
        <f>AC1+1</f>
        <v>44294</v>
      </c>
      <c r="AH1" s="40">
        <f>AD1+1</f>
        <v>44295</v>
      </c>
      <c r="AI1" s="40">
        <f>AE1+1</f>
        <v>44295</v>
      </c>
      <c r="AJ1" s="40">
        <f>AF1+1</f>
        <v>44295</v>
      </c>
      <c r="AK1" s="40">
        <f>AG1+1</f>
        <v>44295</v>
      </c>
      <c r="AL1" s="42">
        <f>AH1+1</f>
        <v>44296</v>
      </c>
      <c r="AM1" s="42">
        <f>AI1+1</f>
        <v>44296</v>
      </c>
      <c r="AN1" s="42">
        <f>AJ1+1</f>
        <v>44296</v>
      </c>
      <c r="AO1" s="42">
        <f>AK1+1</f>
        <v>44296</v>
      </c>
      <c r="AP1" s="44">
        <f>AL1+1</f>
        <v>44297</v>
      </c>
      <c r="AQ1" s="44">
        <f>AM1+1</f>
        <v>44297</v>
      </c>
      <c r="AR1" s="44">
        <f>AN1+1</f>
        <v>44297</v>
      </c>
      <c r="AS1" s="44">
        <f>AO1+1</f>
        <v>44297</v>
      </c>
      <c r="AT1" s="45">
        <f>AP1+1</f>
        <v>44298</v>
      </c>
      <c r="AU1" s="45">
        <f>AQ1+1</f>
        <v>44298</v>
      </c>
      <c r="AV1" s="45">
        <f>AR1+1</f>
        <v>44298</v>
      </c>
      <c r="AW1" s="45">
        <f>AS1+1</f>
        <v>44298</v>
      </c>
      <c r="AX1" s="47">
        <f>AT1+1</f>
        <v>44299</v>
      </c>
      <c r="AY1" s="47">
        <f>AU1+1</f>
        <v>44299</v>
      </c>
      <c r="AZ1" s="47">
        <f>AV1+1</f>
        <v>44299</v>
      </c>
      <c r="BA1" s="47">
        <f>AW1+1</f>
        <v>44299</v>
      </c>
      <c r="BB1" s="49">
        <f>AX1+1</f>
        <v>44300</v>
      </c>
      <c r="BC1" s="49">
        <f>AY1+1</f>
        <v>44300</v>
      </c>
      <c r="BD1" s="49">
        <f>AZ1+1</f>
        <v>44300</v>
      </c>
      <c r="BE1" s="49">
        <f>BA1+1</f>
        <v>44300</v>
      </c>
      <c r="BF1" s="51">
        <f>BB1+1</f>
        <v>44301</v>
      </c>
      <c r="BG1" s="51">
        <f>BC1+1</f>
        <v>44301</v>
      </c>
      <c r="BH1" s="51">
        <f>BD1+1</f>
        <v>44301</v>
      </c>
      <c r="BI1" s="51">
        <f>BE1+1</f>
        <v>44301</v>
      </c>
    </row>
    <row r="2" spans="1:61" x14ac:dyDescent="0.3">
      <c r="A2" s="31" t="s">
        <v>1</v>
      </c>
      <c r="B2" s="41" t="s">
        <v>101</v>
      </c>
      <c r="C2" s="41" t="s">
        <v>102</v>
      </c>
      <c r="D2" s="41" t="s">
        <v>103</v>
      </c>
      <c r="E2" s="41" t="s">
        <v>105</v>
      </c>
      <c r="F2" s="43" t="s">
        <v>101</v>
      </c>
      <c r="G2" s="43" t="s">
        <v>102</v>
      </c>
      <c r="H2" s="43" t="s">
        <v>103</v>
      </c>
      <c r="I2" s="43" t="s">
        <v>105</v>
      </c>
      <c r="J2" s="31" t="s">
        <v>101</v>
      </c>
      <c r="K2" s="31" t="s">
        <v>102</v>
      </c>
      <c r="L2" s="31" t="s">
        <v>103</v>
      </c>
      <c r="M2" s="31" t="s">
        <v>105</v>
      </c>
      <c r="N2" s="46" t="s">
        <v>101</v>
      </c>
      <c r="O2" s="46" t="s">
        <v>102</v>
      </c>
      <c r="P2" s="46" t="s">
        <v>103</v>
      </c>
      <c r="Q2" s="46" t="s">
        <v>105</v>
      </c>
      <c r="R2" s="48" t="s">
        <v>101</v>
      </c>
      <c r="S2" s="48" t="s">
        <v>102</v>
      </c>
      <c r="T2" s="48" t="s">
        <v>103</v>
      </c>
      <c r="U2" s="48" t="s">
        <v>105</v>
      </c>
      <c r="V2" s="50" t="s">
        <v>101</v>
      </c>
      <c r="W2" s="50" t="s">
        <v>102</v>
      </c>
      <c r="X2" s="50" t="s">
        <v>103</v>
      </c>
      <c r="Y2" s="50" t="s">
        <v>105</v>
      </c>
      <c r="Z2" s="52" t="s">
        <v>101</v>
      </c>
      <c r="AA2" s="52" t="s">
        <v>102</v>
      </c>
      <c r="AB2" s="52" t="s">
        <v>103</v>
      </c>
      <c r="AC2" s="52" t="s">
        <v>105</v>
      </c>
      <c r="AD2" s="54" t="s">
        <v>101</v>
      </c>
      <c r="AE2" s="54" t="s">
        <v>102</v>
      </c>
      <c r="AF2" s="54" t="s">
        <v>103</v>
      </c>
      <c r="AG2" s="54" t="s">
        <v>105</v>
      </c>
      <c r="AH2" s="41" t="s">
        <v>101</v>
      </c>
      <c r="AI2" s="41" t="s">
        <v>102</v>
      </c>
      <c r="AJ2" s="41" t="s">
        <v>103</v>
      </c>
      <c r="AK2" s="41" t="s">
        <v>105</v>
      </c>
      <c r="AL2" s="43" t="s">
        <v>101</v>
      </c>
      <c r="AM2" s="43" t="s">
        <v>102</v>
      </c>
      <c r="AN2" s="43" t="s">
        <v>103</v>
      </c>
      <c r="AO2" s="43" t="s">
        <v>105</v>
      </c>
      <c r="AP2" s="31" t="s">
        <v>101</v>
      </c>
      <c r="AQ2" s="31" t="s">
        <v>102</v>
      </c>
      <c r="AR2" s="31" t="s">
        <v>103</v>
      </c>
      <c r="AS2" s="31" t="s">
        <v>105</v>
      </c>
      <c r="AT2" s="46" t="s">
        <v>101</v>
      </c>
      <c r="AU2" s="46" t="s">
        <v>102</v>
      </c>
      <c r="AV2" s="46" t="s">
        <v>103</v>
      </c>
      <c r="AW2" s="46" t="s">
        <v>105</v>
      </c>
      <c r="AX2" s="48" t="s">
        <v>101</v>
      </c>
      <c r="AY2" s="48" t="s">
        <v>102</v>
      </c>
      <c r="AZ2" s="48" t="s">
        <v>103</v>
      </c>
      <c r="BA2" s="48" t="s">
        <v>105</v>
      </c>
      <c r="BB2" s="50" t="s">
        <v>101</v>
      </c>
      <c r="BC2" s="50" t="s">
        <v>102</v>
      </c>
      <c r="BD2" s="50" t="s">
        <v>103</v>
      </c>
      <c r="BE2" s="50" t="s">
        <v>105</v>
      </c>
      <c r="BF2" s="52" t="s">
        <v>101</v>
      </c>
      <c r="BG2" s="52" t="s">
        <v>102</v>
      </c>
      <c r="BH2" s="52" t="s">
        <v>103</v>
      </c>
      <c r="BI2" s="52" t="s">
        <v>105</v>
      </c>
    </row>
    <row r="3" spans="1:61" x14ac:dyDescent="0.3">
      <c r="A3" s="31" t="s">
        <v>31</v>
      </c>
      <c r="B3" s="32">
        <v>77</v>
      </c>
      <c r="C3" s="32">
        <f>VLOOKUP($A3,cochin_stk_trans!$A:$P,MATCH(C$1,cochin_stk_trans!$A$1:$P$1,0),0)</f>
        <v>10</v>
      </c>
      <c r="D3" s="32">
        <f>VLOOKUP(D$1&amp;$A3,sales_data!$A:$F,6,0)</f>
        <v>14</v>
      </c>
      <c r="E3" s="32">
        <f>SUM(B3:C3)-D3</f>
        <v>73</v>
      </c>
      <c r="F3" s="33">
        <f>IF(E3&lt;0,0,E3)</f>
        <v>73</v>
      </c>
      <c r="G3" s="33">
        <f>VLOOKUP($A3,cochin_stk_trans!$A:$P,MATCH(G$1,cochin_stk_trans!$A$1:$P$1,0),0)</f>
        <v>21</v>
      </c>
      <c r="H3" s="33">
        <f>VLOOKUP(H$1&amp;$A3,sales_data!$A:$F,6,0)</f>
        <v>30</v>
      </c>
      <c r="I3" s="33">
        <f>SUM(F3:G3)-H3</f>
        <v>64</v>
      </c>
      <c r="J3" s="34">
        <f>IF(I3&lt;0,0,I3)</f>
        <v>64</v>
      </c>
      <c r="K3" s="34">
        <f>VLOOKUP($A3,cochin_stk_trans!$A:$P,MATCH(K$1,cochin_stk_trans!$A$1:$P$1,0),0)</f>
        <v>15</v>
      </c>
      <c r="L3" s="34">
        <f>VLOOKUP(L$1&amp;$A3,sales_data!$A:$F,6,0)</f>
        <v>25</v>
      </c>
      <c r="M3" s="34">
        <f>SUM(J3:K3)-L3</f>
        <v>54</v>
      </c>
      <c r="N3" s="35">
        <f>IF(M3&lt;0,0,M3)</f>
        <v>54</v>
      </c>
      <c r="O3" s="35">
        <f>VLOOKUP($A3,cochin_stk_trans!$A:$P,MATCH(O$1,cochin_stk_trans!$A$1:$P$1,0),0)</f>
        <v>17</v>
      </c>
      <c r="P3" s="35">
        <f>VLOOKUP(P$1&amp;$A3,sales_data!$A:$F,6,0)</f>
        <v>26</v>
      </c>
      <c r="Q3" s="35">
        <f>SUM(N3:O3)-P3</f>
        <v>45</v>
      </c>
      <c r="R3" s="36">
        <f>IF(Q3&lt;0,0,Q3)</f>
        <v>45</v>
      </c>
      <c r="S3" s="36">
        <f>VLOOKUP($A3,cochin_stk_trans!$A:$P,MATCH(S$1,cochin_stk_trans!$A$1:$P$1,0),0)</f>
        <v>13</v>
      </c>
      <c r="T3" s="36">
        <f>VLOOKUP(T$1&amp;$A3,sales_data!$A:$F,6,0)</f>
        <v>16</v>
      </c>
      <c r="U3" s="36">
        <f>SUM(R3:S3)-T3</f>
        <v>42</v>
      </c>
      <c r="V3" s="37">
        <f>IF(U3&lt;0,0,U3)</f>
        <v>42</v>
      </c>
      <c r="W3" s="37">
        <f>VLOOKUP($A3,cochin_stk_trans!$A:$P,MATCH(W$1,cochin_stk_trans!$A$1:$P$1,0),0)</f>
        <v>19</v>
      </c>
      <c r="X3" s="37">
        <f>VLOOKUP(X$1&amp;$A3,sales_data!$A:$F,6,0)</f>
        <v>10</v>
      </c>
      <c r="Y3" s="37">
        <f>SUM(V3:W3)-X3</f>
        <v>51</v>
      </c>
      <c r="Z3" s="38">
        <f>IF(Y3&lt;0,0,Y3)</f>
        <v>51</v>
      </c>
      <c r="AA3" s="38">
        <f>VLOOKUP($A3,cochin_stk_trans!$A:$P,MATCH(AA$1,cochin_stk_trans!$A$1:$P$1,0),0)</f>
        <v>15</v>
      </c>
      <c r="AB3" s="38">
        <f>VLOOKUP(AB$1&amp;$A3,sales_data!$A:$F,6,0)</f>
        <v>23</v>
      </c>
      <c r="AC3" s="38">
        <f>SUM(Z3:AA3)-AB3</f>
        <v>43</v>
      </c>
      <c r="AD3" s="39">
        <f>IF(AC3&lt;0,0,AC3)</f>
        <v>43</v>
      </c>
      <c r="AE3" s="39">
        <f>VLOOKUP($A3,cochin_stk_trans!$A:$P,MATCH(AE$1,cochin_stk_trans!$A$1:$P$1,0),0)</f>
        <v>12</v>
      </c>
      <c r="AF3" s="39">
        <f>VLOOKUP(AF$1&amp;$A3,sales_data!$A:$F,6,0)</f>
        <v>3</v>
      </c>
      <c r="AG3" s="39">
        <f>SUM(AD3:AE3)-AF3</f>
        <v>52</v>
      </c>
      <c r="AH3" s="32">
        <f>IF(AG3&lt;0,0,AG3)</f>
        <v>52</v>
      </c>
      <c r="AI3" s="32">
        <f>VLOOKUP($A3,cochin_stk_trans!$A:$P,MATCH(AI$1,cochin_stk_trans!$A$1:$P$1,0),0)</f>
        <v>16</v>
      </c>
      <c r="AJ3" s="32">
        <f>VLOOKUP(AJ$1&amp;$A3,sales_data!$A:$F,6,0)</f>
        <v>32</v>
      </c>
      <c r="AK3" s="32">
        <f>SUM(AH3:AI3)-AJ3</f>
        <v>36</v>
      </c>
      <c r="AL3" s="33">
        <f>IF(AK3&lt;0,0,AK3)</f>
        <v>36</v>
      </c>
      <c r="AM3" s="33">
        <f>VLOOKUP($A3,cochin_stk_trans!$A:$P,MATCH(AM$1,cochin_stk_trans!$A$1:$P$1,0),0)</f>
        <v>15</v>
      </c>
      <c r="AN3" s="33">
        <f>VLOOKUP(AN$1&amp;$A3,sales_data!$A:$F,6,0)</f>
        <v>25</v>
      </c>
      <c r="AO3" s="33">
        <f>SUM(AL3:AM3)-AN3</f>
        <v>26</v>
      </c>
      <c r="AP3" s="34">
        <f>IF(AO3&lt;0,0,AO3)</f>
        <v>26</v>
      </c>
      <c r="AQ3" s="34">
        <f>VLOOKUP($A3,cochin_stk_trans!$A:$P,MATCH(AQ$1,cochin_stk_trans!$A$1:$P$1,0),0)</f>
        <v>13</v>
      </c>
      <c r="AR3" s="34">
        <f>VLOOKUP(AR$1&amp;$A3,sales_data!$A:$F,6,0)</f>
        <v>23</v>
      </c>
      <c r="AS3" s="34">
        <f>SUM(AP3:AQ3)-AR3</f>
        <v>16</v>
      </c>
      <c r="AT3" s="35">
        <f>IF(AS3&lt;0,0,AS3)</f>
        <v>16</v>
      </c>
      <c r="AU3" s="35">
        <f>VLOOKUP($A3,cochin_stk_trans!$A:$P,MATCH(AU$1,cochin_stk_trans!$A$1:$P$1,0),0)</f>
        <v>8</v>
      </c>
      <c r="AV3" s="35">
        <f>VLOOKUP(AV$1&amp;$A3,sales_data!$A:$F,6,0)</f>
        <v>16</v>
      </c>
      <c r="AW3" s="35">
        <f>SUM(AT3:AU3)-AV3</f>
        <v>8</v>
      </c>
      <c r="AX3" s="36">
        <f>IF(AW3&lt;0,0,AW3)</f>
        <v>8</v>
      </c>
      <c r="AY3" s="36">
        <f>VLOOKUP($A3,cochin_stk_trans!$A:$P,MATCH(AY$1,cochin_stk_trans!$A$1:$P$1,0),0)</f>
        <v>13</v>
      </c>
      <c r="AZ3" s="36">
        <f>VLOOKUP(AZ$1&amp;$A3,sales_data!$A:$F,6,0)</f>
        <v>15</v>
      </c>
      <c r="BA3" s="36">
        <f>SUM(AX3:AY3)-AZ3</f>
        <v>6</v>
      </c>
      <c r="BB3" s="37">
        <f>IF(BA3&lt;0,0,BA3)</f>
        <v>6</v>
      </c>
      <c r="BC3" s="37">
        <f>VLOOKUP($A3,cochin_stk_trans!$A:$P,MATCH(BC$1,cochin_stk_trans!$A$1:$P$1,0),0)</f>
        <v>11</v>
      </c>
      <c r="BD3" s="37">
        <f>VLOOKUP(BD$1&amp;$A3,sales_data!$A:$F,6,0)</f>
        <v>30</v>
      </c>
      <c r="BE3" s="37">
        <f>SUM(BB3:BC3)-BD3</f>
        <v>-13</v>
      </c>
      <c r="BF3" s="38">
        <f>IF(BE3&lt;0,0,BE3)</f>
        <v>0</v>
      </c>
      <c r="BG3" s="38">
        <f>VLOOKUP($A3,cochin_stk_trans!$A:$P,MATCH(BG$1,cochin_stk_trans!$A$1:$P$1,0),0)</f>
        <v>19</v>
      </c>
      <c r="BH3" s="38">
        <f>VLOOKUP(BH$1&amp;$A3,sales_data!$A:$F,6,0)</f>
        <v>3</v>
      </c>
      <c r="BI3" s="38">
        <f>SUM(BF3:BG3)-BH3</f>
        <v>16</v>
      </c>
    </row>
    <row r="4" spans="1:61" x14ac:dyDescent="0.3">
      <c r="A4" s="31" t="s">
        <v>34</v>
      </c>
      <c r="B4" s="32">
        <v>42</v>
      </c>
      <c r="C4" s="32">
        <f>VLOOKUP($A4,cochin_stk_trans!$A:$P,MATCH(C$1,cochin_stk_trans!$A$1:$P$1,0),0)</f>
        <v>5</v>
      </c>
      <c r="D4" s="32">
        <f>VLOOKUP(D$1&amp;$A4,sales_data!$A:$F,6,0)</f>
        <v>5</v>
      </c>
      <c r="E4" s="32">
        <f t="shared" ref="E4:E32" si="0">SUM(B4:C4)-D4</f>
        <v>42</v>
      </c>
      <c r="F4" s="33">
        <f t="shared" ref="F4:F32" si="1">IF(E4&lt;0,0,E4)</f>
        <v>42</v>
      </c>
      <c r="G4" s="33">
        <f>VLOOKUP($A4,cochin_stk_trans!$A:$P,MATCH(G$1,cochin_stk_trans!$A$1:$P$1,0),0)</f>
        <v>7</v>
      </c>
      <c r="H4" s="33">
        <f>VLOOKUP(H$1&amp;$A4,sales_data!$A:$F,6,0)</f>
        <v>9</v>
      </c>
      <c r="I4" s="33">
        <f t="shared" ref="I4:I32" si="2">SUM(F4:G4)-H4</f>
        <v>40</v>
      </c>
      <c r="J4" s="34">
        <f t="shared" ref="J4:J32" si="3">IF(I4&lt;0,0,I4)</f>
        <v>40</v>
      </c>
      <c r="K4" s="34">
        <f>VLOOKUP($A4,cochin_stk_trans!$A:$P,MATCH(K$1,cochin_stk_trans!$A$1:$P$1,0),0)</f>
        <v>6</v>
      </c>
      <c r="L4" s="34">
        <f>VLOOKUP(L$1&amp;$A4,sales_data!$A:$F,6,0)</f>
        <v>15</v>
      </c>
      <c r="M4" s="34">
        <f t="shared" ref="M4:M32" si="4">SUM(J4:K4)-L4</f>
        <v>31</v>
      </c>
      <c r="N4" s="35">
        <f t="shared" ref="N4:N32" si="5">IF(M4&lt;0,0,M4)</f>
        <v>31</v>
      </c>
      <c r="O4" s="35">
        <f>VLOOKUP($A4,cochin_stk_trans!$A:$P,MATCH(O$1,cochin_stk_trans!$A$1:$P$1,0),0)</f>
        <v>9</v>
      </c>
      <c r="P4" s="35">
        <f>VLOOKUP(P$1&amp;$A4,sales_data!$A:$F,6,0)</f>
        <v>16</v>
      </c>
      <c r="Q4" s="35">
        <f t="shared" ref="Q4:Q32" si="6">SUM(N4:O4)-P4</f>
        <v>24</v>
      </c>
      <c r="R4" s="36">
        <f t="shared" ref="R4:R32" si="7">IF(Q4&lt;0,0,Q4)</f>
        <v>24</v>
      </c>
      <c r="S4" s="36">
        <f>VLOOKUP($A4,cochin_stk_trans!$A:$P,MATCH(S$1,cochin_stk_trans!$A$1:$P$1,0),0)</f>
        <v>7</v>
      </c>
      <c r="T4" s="36">
        <f>VLOOKUP(T$1&amp;$A4,sales_data!$A:$F,6,0)</f>
        <v>8</v>
      </c>
      <c r="U4" s="36">
        <f t="shared" ref="U4:U32" si="8">SUM(R4:S4)-T4</f>
        <v>23</v>
      </c>
      <c r="V4" s="37">
        <f t="shared" ref="V4:V32" si="9">IF(U4&lt;0,0,U4)</f>
        <v>23</v>
      </c>
      <c r="W4" s="37">
        <f>VLOOKUP($A4,cochin_stk_trans!$A:$P,MATCH(W$1,cochin_stk_trans!$A$1:$P$1,0),0)</f>
        <v>8</v>
      </c>
      <c r="X4" s="37">
        <f>VLOOKUP(X$1&amp;$A4,sales_data!$A:$F,6,0)</f>
        <v>13</v>
      </c>
      <c r="Y4" s="37">
        <f t="shared" ref="Y4:Y32" si="10">SUM(V4:W4)-X4</f>
        <v>18</v>
      </c>
      <c r="Z4" s="38">
        <f t="shared" ref="Z4:Z32" si="11">IF(Y4&lt;0,0,Y4)</f>
        <v>18</v>
      </c>
      <c r="AA4" s="38">
        <f>VLOOKUP($A4,cochin_stk_trans!$A:$P,MATCH(AA$1,cochin_stk_trans!$A$1:$P$1,0),0)</f>
        <v>7</v>
      </c>
      <c r="AB4" s="38">
        <f>VLOOKUP(AB$1&amp;$A4,sales_data!$A:$F,6,0)</f>
        <v>11</v>
      </c>
      <c r="AC4" s="38">
        <f t="shared" ref="AC4:AC32" si="12">SUM(Z4:AA4)-AB4</f>
        <v>14</v>
      </c>
      <c r="AD4" s="39">
        <f t="shared" ref="AD4:AD32" si="13">IF(AC4&lt;0,0,AC4)</f>
        <v>14</v>
      </c>
      <c r="AE4" s="39">
        <f>VLOOKUP($A4,cochin_stk_trans!$A:$P,MATCH(AE$1,cochin_stk_trans!$A$1:$P$1,0),0)</f>
        <v>6</v>
      </c>
      <c r="AF4" s="39">
        <f>VLOOKUP(AF$1&amp;$A4,sales_data!$A:$F,6,0)</f>
        <v>12</v>
      </c>
      <c r="AG4" s="39">
        <f t="shared" ref="AG4:AG32" si="14">SUM(AD4:AE4)-AF4</f>
        <v>8</v>
      </c>
      <c r="AH4" s="32">
        <f t="shared" ref="AH4:AH32" si="15">IF(AG4&lt;0,0,AG4)</f>
        <v>8</v>
      </c>
      <c r="AI4" s="32">
        <f>VLOOKUP($A4,cochin_stk_trans!$A:$P,MATCH(AI$1,cochin_stk_trans!$A$1:$P$1,0),0)</f>
        <v>7</v>
      </c>
      <c r="AJ4" s="32">
        <f>VLOOKUP(AJ$1&amp;$A4,sales_data!$A:$F,6,0)</f>
        <v>13</v>
      </c>
      <c r="AK4" s="32">
        <f t="shared" ref="AK4:AK32" si="16">SUM(AH4:AI4)-AJ4</f>
        <v>2</v>
      </c>
      <c r="AL4" s="33">
        <f t="shared" ref="AL4:AL32" si="17">IF(AK4&lt;0,0,AK4)</f>
        <v>2</v>
      </c>
      <c r="AM4" s="33">
        <f>VLOOKUP($A4,cochin_stk_trans!$A:$P,MATCH(AM$1,cochin_stk_trans!$A$1:$P$1,0),0)</f>
        <v>9</v>
      </c>
      <c r="AN4" s="33">
        <f>VLOOKUP(AN$1&amp;$A4,sales_data!$A:$F,6,0)</f>
        <v>12</v>
      </c>
      <c r="AO4" s="33">
        <f t="shared" ref="AO4:AO32" si="18">SUM(AL4:AM4)-AN4</f>
        <v>-1</v>
      </c>
      <c r="AP4" s="34">
        <f t="shared" ref="AP4:AP32" si="19">IF(AO4&lt;0,0,AO4)</f>
        <v>0</v>
      </c>
      <c r="AQ4" s="34">
        <f>VLOOKUP($A4,cochin_stk_trans!$A:$P,MATCH(AQ$1,cochin_stk_trans!$A$1:$P$1,0),0)</f>
        <v>5</v>
      </c>
      <c r="AR4" s="34">
        <f>VLOOKUP(AR$1&amp;$A4,sales_data!$A:$F,6,0)</f>
        <v>3</v>
      </c>
      <c r="AS4" s="34">
        <f t="shared" ref="AS4:AS32" si="20">SUM(AP4:AQ4)-AR4</f>
        <v>2</v>
      </c>
      <c r="AT4" s="35">
        <f t="shared" ref="AT4:AT32" si="21">IF(AS4&lt;0,0,AS4)</f>
        <v>2</v>
      </c>
      <c r="AU4" s="35">
        <f>VLOOKUP($A4,cochin_stk_trans!$A:$P,MATCH(AU$1,cochin_stk_trans!$A$1:$P$1,0),0)</f>
        <v>9</v>
      </c>
      <c r="AV4" s="35">
        <f>VLOOKUP(AV$1&amp;$A4,sales_data!$A:$F,6,0)</f>
        <v>8</v>
      </c>
      <c r="AW4" s="35">
        <f t="shared" ref="AW4:AW32" si="22">SUM(AT4:AU4)-AV4</f>
        <v>3</v>
      </c>
      <c r="AX4" s="36">
        <f t="shared" ref="AX4:AX32" si="23">IF(AW4&lt;0,0,AW4)</f>
        <v>3</v>
      </c>
      <c r="AY4" s="36">
        <f>VLOOKUP($A4,cochin_stk_trans!$A:$P,MATCH(AY$1,cochin_stk_trans!$A$1:$P$1,0),0)</f>
        <v>6</v>
      </c>
      <c r="AZ4" s="36">
        <f>VLOOKUP(AZ$1&amp;$A4,sales_data!$A:$F,6,0)</f>
        <v>15</v>
      </c>
      <c r="BA4" s="36">
        <f t="shared" ref="BA4:BA32" si="24">SUM(AX4:AY4)-AZ4</f>
        <v>-6</v>
      </c>
      <c r="BB4" s="37">
        <f t="shared" ref="BB4:BB32" si="25">IF(BA4&lt;0,0,BA4)</f>
        <v>0</v>
      </c>
      <c r="BC4" s="37">
        <f>VLOOKUP($A4,cochin_stk_trans!$A:$P,MATCH(BC$1,cochin_stk_trans!$A$1:$P$1,0),0)</f>
        <v>10</v>
      </c>
      <c r="BD4" s="37">
        <f>VLOOKUP(BD$1&amp;$A4,sales_data!$A:$F,6,0)</f>
        <v>3</v>
      </c>
      <c r="BE4" s="37">
        <f t="shared" ref="BE4:BE32" si="26">SUM(BB4:BC4)-BD4</f>
        <v>7</v>
      </c>
      <c r="BF4" s="38">
        <f t="shared" ref="BF4:BF32" si="27">IF(BE4&lt;0,0,BE4)</f>
        <v>7</v>
      </c>
      <c r="BG4" s="38">
        <f>VLOOKUP($A4,cochin_stk_trans!$A:$P,MATCH(BG$1,cochin_stk_trans!$A$1:$P$1,0),0)</f>
        <v>6</v>
      </c>
      <c r="BH4" s="38">
        <f>VLOOKUP(BH$1&amp;$A4,sales_data!$A:$F,6,0)</f>
        <v>18</v>
      </c>
      <c r="BI4" s="38">
        <f t="shared" ref="BI4:BI32" si="28">SUM(BF4:BG4)-BH4</f>
        <v>-5</v>
      </c>
    </row>
    <row r="5" spans="1:61" x14ac:dyDescent="0.3">
      <c r="A5" s="31" t="s">
        <v>37</v>
      </c>
      <c r="B5" s="32">
        <v>36</v>
      </c>
      <c r="C5" s="32">
        <f>VLOOKUP($A5,cochin_stk_trans!$A:$P,MATCH(C$1,cochin_stk_trans!$A$1:$P$1,0),0)</f>
        <v>8</v>
      </c>
      <c r="D5" s="32">
        <f>VLOOKUP(D$1&amp;$A5,sales_data!$A:$F,6,0)</f>
        <v>5</v>
      </c>
      <c r="E5" s="32">
        <f t="shared" si="0"/>
        <v>39</v>
      </c>
      <c r="F5" s="33">
        <f t="shared" si="1"/>
        <v>39</v>
      </c>
      <c r="G5" s="33">
        <f>VLOOKUP($A5,cochin_stk_trans!$A:$P,MATCH(G$1,cochin_stk_trans!$A$1:$P$1,0),0)</f>
        <v>6</v>
      </c>
      <c r="H5" s="33">
        <f>VLOOKUP(H$1&amp;$A5,sales_data!$A:$F,6,0)</f>
        <v>7</v>
      </c>
      <c r="I5" s="33">
        <f t="shared" si="2"/>
        <v>38</v>
      </c>
      <c r="J5" s="34">
        <f t="shared" si="3"/>
        <v>38</v>
      </c>
      <c r="K5" s="34">
        <f>VLOOKUP($A5,cochin_stk_trans!$A:$P,MATCH(K$1,cochin_stk_trans!$A$1:$P$1,0),0)</f>
        <v>7</v>
      </c>
      <c r="L5" s="34">
        <f>VLOOKUP(L$1&amp;$A5,sales_data!$A:$F,6,0)</f>
        <v>5</v>
      </c>
      <c r="M5" s="34">
        <f t="shared" si="4"/>
        <v>40</v>
      </c>
      <c r="N5" s="35">
        <f t="shared" si="5"/>
        <v>40</v>
      </c>
      <c r="O5" s="35">
        <f>VLOOKUP($A5,cochin_stk_trans!$A:$P,MATCH(O$1,cochin_stk_trans!$A$1:$P$1,0),0)</f>
        <v>5</v>
      </c>
      <c r="P5" s="35">
        <f>VLOOKUP(P$1&amp;$A5,sales_data!$A:$F,6,0)</f>
        <v>12</v>
      </c>
      <c r="Q5" s="35">
        <f t="shared" si="6"/>
        <v>33</v>
      </c>
      <c r="R5" s="36">
        <f t="shared" si="7"/>
        <v>33</v>
      </c>
      <c r="S5" s="36">
        <f>VLOOKUP($A5,cochin_stk_trans!$A:$P,MATCH(S$1,cochin_stk_trans!$A$1:$P$1,0),0)</f>
        <v>5</v>
      </c>
      <c r="T5" s="36">
        <f>VLOOKUP(T$1&amp;$A5,sales_data!$A:$F,6,0)</f>
        <v>11</v>
      </c>
      <c r="U5" s="36">
        <f t="shared" si="8"/>
        <v>27</v>
      </c>
      <c r="V5" s="37">
        <f t="shared" si="9"/>
        <v>27</v>
      </c>
      <c r="W5" s="37">
        <f>VLOOKUP($A5,cochin_stk_trans!$A:$P,MATCH(W$1,cochin_stk_trans!$A$1:$P$1,0),0)</f>
        <v>7</v>
      </c>
      <c r="X5" s="37">
        <f>VLOOKUP(X$1&amp;$A5,sales_data!$A:$F,6,0)</f>
        <v>9</v>
      </c>
      <c r="Y5" s="37">
        <f t="shared" si="10"/>
        <v>25</v>
      </c>
      <c r="Z5" s="38">
        <f t="shared" si="11"/>
        <v>25</v>
      </c>
      <c r="AA5" s="38">
        <f>VLOOKUP($A5,cochin_stk_trans!$A:$P,MATCH(AA$1,cochin_stk_trans!$A$1:$P$1,0),0)</f>
        <v>4</v>
      </c>
      <c r="AB5" s="38">
        <f>VLOOKUP(AB$1&amp;$A5,sales_data!$A:$F,6,0)</f>
        <v>12</v>
      </c>
      <c r="AC5" s="38">
        <f t="shared" si="12"/>
        <v>17</v>
      </c>
      <c r="AD5" s="39">
        <f t="shared" si="13"/>
        <v>17</v>
      </c>
      <c r="AE5" s="39">
        <f>VLOOKUP($A5,cochin_stk_trans!$A:$P,MATCH(AE$1,cochin_stk_trans!$A$1:$P$1,0),0)</f>
        <v>5</v>
      </c>
      <c r="AF5" s="39">
        <f>VLOOKUP(AF$1&amp;$A5,sales_data!$A:$F,6,0)</f>
        <v>12</v>
      </c>
      <c r="AG5" s="39">
        <f t="shared" si="14"/>
        <v>10</v>
      </c>
      <c r="AH5" s="32">
        <f t="shared" si="15"/>
        <v>10</v>
      </c>
      <c r="AI5" s="32">
        <f>VLOOKUP($A5,cochin_stk_trans!$A:$P,MATCH(AI$1,cochin_stk_trans!$A$1:$P$1,0),0)</f>
        <v>5</v>
      </c>
      <c r="AJ5" s="32">
        <f>VLOOKUP(AJ$1&amp;$A5,sales_data!$A:$F,6,0)</f>
        <v>8</v>
      </c>
      <c r="AK5" s="32">
        <f t="shared" si="16"/>
        <v>7</v>
      </c>
      <c r="AL5" s="33">
        <f t="shared" si="17"/>
        <v>7</v>
      </c>
      <c r="AM5" s="33">
        <f>VLOOKUP($A5,cochin_stk_trans!$A:$P,MATCH(AM$1,cochin_stk_trans!$A$1:$P$1,0),0)</f>
        <v>6</v>
      </c>
      <c r="AN5" s="33">
        <f>VLOOKUP(AN$1&amp;$A5,sales_data!$A:$F,6,0)</f>
        <v>13</v>
      </c>
      <c r="AO5" s="33">
        <f t="shared" si="18"/>
        <v>0</v>
      </c>
      <c r="AP5" s="34">
        <f t="shared" si="19"/>
        <v>0</v>
      </c>
      <c r="AQ5" s="34">
        <f>VLOOKUP($A5,cochin_stk_trans!$A:$P,MATCH(AQ$1,cochin_stk_trans!$A$1:$P$1,0),0)</f>
        <v>4</v>
      </c>
      <c r="AR5" s="34">
        <f>VLOOKUP(AR$1&amp;$A5,sales_data!$A:$F,6,0)</f>
        <v>12</v>
      </c>
      <c r="AS5" s="34">
        <f t="shared" si="20"/>
        <v>-8</v>
      </c>
      <c r="AT5" s="35">
        <f t="shared" si="21"/>
        <v>0</v>
      </c>
      <c r="AU5" s="35">
        <f>VLOOKUP($A5,cochin_stk_trans!$A:$P,MATCH(AU$1,cochin_stk_trans!$A$1:$P$1,0),0)</f>
        <v>7</v>
      </c>
      <c r="AV5" s="35">
        <f>VLOOKUP(AV$1&amp;$A5,sales_data!$A:$F,6,0)</f>
        <v>4</v>
      </c>
      <c r="AW5" s="35">
        <f t="shared" si="22"/>
        <v>3</v>
      </c>
      <c r="AX5" s="36">
        <f t="shared" si="23"/>
        <v>3</v>
      </c>
      <c r="AY5" s="36">
        <f>VLOOKUP($A5,cochin_stk_trans!$A:$P,MATCH(AY$1,cochin_stk_trans!$A$1:$P$1,0),0)</f>
        <v>6</v>
      </c>
      <c r="AZ5" s="36">
        <f>VLOOKUP(AZ$1&amp;$A5,sales_data!$A:$F,6,0)</f>
        <v>4</v>
      </c>
      <c r="BA5" s="36">
        <f t="shared" si="24"/>
        <v>5</v>
      </c>
      <c r="BB5" s="37">
        <f t="shared" si="25"/>
        <v>5</v>
      </c>
      <c r="BC5" s="37">
        <f>VLOOKUP($A5,cochin_stk_trans!$A:$P,MATCH(BC$1,cochin_stk_trans!$A$1:$P$1,0),0)</f>
        <v>6</v>
      </c>
      <c r="BD5" s="37">
        <f>VLOOKUP(BD$1&amp;$A5,sales_data!$A:$F,6,0)</f>
        <v>6</v>
      </c>
      <c r="BE5" s="37">
        <f t="shared" si="26"/>
        <v>5</v>
      </c>
      <c r="BF5" s="38">
        <f t="shared" si="27"/>
        <v>5</v>
      </c>
      <c r="BG5" s="38">
        <f>VLOOKUP($A5,cochin_stk_trans!$A:$P,MATCH(BG$1,cochin_stk_trans!$A$1:$P$1,0),0)</f>
        <v>4</v>
      </c>
      <c r="BH5" s="38">
        <f>VLOOKUP(BH$1&amp;$A5,sales_data!$A:$F,6,0)</f>
        <v>5</v>
      </c>
      <c r="BI5" s="38">
        <f t="shared" si="28"/>
        <v>4</v>
      </c>
    </row>
    <row r="6" spans="1:61" x14ac:dyDescent="0.3">
      <c r="A6" s="31" t="s">
        <v>39</v>
      </c>
      <c r="B6" s="32">
        <v>23</v>
      </c>
      <c r="C6" s="32">
        <f>VLOOKUP($A6,cochin_stk_trans!$A:$P,MATCH(C$1,cochin_stk_trans!$A$1:$P$1,0),0)</f>
        <v>6</v>
      </c>
      <c r="D6" s="32">
        <f>VLOOKUP(D$1&amp;$A6,sales_data!$A:$F,6,0)</f>
        <v>10</v>
      </c>
      <c r="E6" s="32">
        <f t="shared" si="0"/>
        <v>19</v>
      </c>
      <c r="F6" s="33">
        <f t="shared" si="1"/>
        <v>19</v>
      </c>
      <c r="G6" s="33">
        <f>VLOOKUP($A6,cochin_stk_trans!$A:$P,MATCH(G$1,cochin_stk_trans!$A$1:$P$1,0),0)</f>
        <v>6</v>
      </c>
      <c r="H6" s="33">
        <f>VLOOKUP(H$1&amp;$A6,sales_data!$A:$F,6,0)</f>
        <v>10</v>
      </c>
      <c r="I6" s="33">
        <f t="shared" si="2"/>
        <v>15</v>
      </c>
      <c r="J6" s="34">
        <f t="shared" si="3"/>
        <v>15</v>
      </c>
      <c r="K6" s="34">
        <f>VLOOKUP($A6,cochin_stk_trans!$A:$P,MATCH(K$1,cochin_stk_trans!$A$1:$P$1,0),0)</f>
        <v>6</v>
      </c>
      <c r="L6" s="34">
        <f>VLOOKUP(L$1&amp;$A6,sales_data!$A:$F,6,0)</f>
        <v>7</v>
      </c>
      <c r="M6" s="34">
        <f t="shared" si="4"/>
        <v>14</v>
      </c>
      <c r="N6" s="35">
        <f t="shared" si="5"/>
        <v>14</v>
      </c>
      <c r="O6" s="35">
        <f>VLOOKUP($A6,cochin_stk_trans!$A:$P,MATCH(O$1,cochin_stk_trans!$A$1:$P$1,0),0)</f>
        <v>4</v>
      </c>
      <c r="P6" s="35">
        <f>VLOOKUP(P$1&amp;$A6,sales_data!$A:$F,6,0)</f>
        <v>8</v>
      </c>
      <c r="Q6" s="35">
        <f t="shared" si="6"/>
        <v>10</v>
      </c>
      <c r="R6" s="36">
        <f t="shared" si="7"/>
        <v>10</v>
      </c>
      <c r="S6" s="36">
        <f>VLOOKUP($A6,cochin_stk_trans!$A:$P,MATCH(S$1,cochin_stk_trans!$A$1:$P$1,0),0)</f>
        <v>6</v>
      </c>
      <c r="T6" s="36">
        <f>VLOOKUP(T$1&amp;$A6,sales_data!$A:$F,6,0)</f>
        <v>9</v>
      </c>
      <c r="U6" s="36">
        <f t="shared" si="8"/>
        <v>7</v>
      </c>
      <c r="V6" s="37">
        <f t="shared" si="9"/>
        <v>7</v>
      </c>
      <c r="W6" s="37">
        <f>VLOOKUP($A6,cochin_stk_trans!$A:$P,MATCH(W$1,cochin_stk_trans!$A$1:$P$1,0),0)</f>
        <v>4</v>
      </c>
      <c r="X6" s="37">
        <f>VLOOKUP(X$1&amp;$A6,sales_data!$A:$F,6,0)</f>
        <v>3</v>
      </c>
      <c r="Y6" s="37">
        <f t="shared" si="10"/>
        <v>8</v>
      </c>
      <c r="Z6" s="38">
        <f t="shared" si="11"/>
        <v>8</v>
      </c>
      <c r="AA6" s="38">
        <f>VLOOKUP($A6,cochin_stk_trans!$A:$P,MATCH(AA$1,cochin_stk_trans!$A$1:$P$1,0),0)</f>
        <v>6</v>
      </c>
      <c r="AB6" s="38">
        <f>VLOOKUP(AB$1&amp;$A6,sales_data!$A:$F,6,0)</f>
        <v>12</v>
      </c>
      <c r="AC6" s="38">
        <f t="shared" si="12"/>
        <v>2</v>
      </c>
      <c r="AD6" s="39">
        <f t="shared" si="13"/>
        <v>2</v>
      </c>
      <c r="AE6" s="39">
        <f>VLOOKUP($A6,cochin_stk_trans!$A:$P,MATCH(AE$1,cochin_stk_trans!$A$1:$P$1,0),0)</f>
        <v>4</v>
      </c>
      <c r="AF6" s="39">
        <f>VLOOKUP(AF$1&amp;$A6,sales_data!$A:$F,6,0)</f>
        <v>3</v>
      </c>
      <c r="AG6" s="39">
        <f t="shared" si="14"/>
        <v>3</v>
      </c>
      <c r="AH6" s="32">
        <f t="shared" si="15"/>
        <v>3</v>
      </c>
      <c r="AI6" s="32">
        <f>VLOOKUP($A6,cochin_stk_trans!$A:$P,MATCH(AI$1,cochin_stk_trans!$A$1:$P$1,0),0)</f>
        <v>3</v>
      </c>
      <c r="AJ6" s="32">
        <f>VLOOKUP(AJ$1&amp;$A6,sales_data!$A:$F,6,0)</f>
        <v>5</v>
      </c>
      <c r="AK6" s="32">
        <f t="shared" si="16"/>
        <v>1</v>
      </c>
      <c r="AL6" s="33">
        <f t="shared" si="17"/>
        <v>1</v>
      </c>
      <c r="AM6" s="33">
        <f>VLOOKUP($A6,cochin_stk_trans!$A:$P,MATCH(AM$1,cochin_stk_trans!$A$1:$P$1,0),0)</f>
        <v>5</v>
      </c>
      <c r="AN6" s="33">
        <f>VLOOKUP(AN$1&amp;$A6,sales_data!$A:$F,6,0)</f>
        <v>5</v>
      </c>
      <c r="AO6" s="33">
        <f t="shared" si="18"/>
        <v>1</v>
      </c>
      <c r="AP6" s="34">
        <f t="shared" si="19"/>
        <v>1</v>
      </c>
      <c r="AQ6" s="34">
        <f>VLOOKUP($A6,cochin_stk_trans!$A:$P,MATCH(AQ$1,cochin_stk_trans!$A$1:$P$1,0),0)</f>
        <v>4</v>
      </c>
      <c r="AR6" s="34">
        <f>VLOOKUP(AR$1&amp;$A6,sales_data!$A:$F,6,0)</f>
        <v>7</v>
      </c>
      <c r="AS6" s="34">
        <f t="shared" si="20"/>
        <v>-2</v>
      </c>
      <c r="AT6" s="35">
        <f t="shared" si="21"/>
        <v>0</v>
      </c>
      <c r="AU6" s="35">
        <f>VLOOKUP($A6,cochin_stk_trans!$A:$P,MATCH(AU$1,cochin_stk_trans!$A$1:$P$1,0),0)</f>
        <v>4</v>
      </c>
      <c r="AV6" s="35">
        <f>VLOOKUP(AV$1&amp;$A6,sales_data!$A:$F,6,0)</f>
        <v>9</v>
      </c>
      <c r="AW6" s="35">
        <f t="shared" si="22"/>
        <v>-5</v>
      </c>
      <c r="AX6" s="36">
        <f t="shared" si="23"/>
        <v>0</v>
      </c>
      <c r="AY6" s="36">
        <f>VLOOKUP($A6,cochin_stk_trans!$A:$P,MATCH(AY$1,cochin_stk_trans!$A$1:$P$1,0),0)</f>
        <v>4</v>
      </c>
      <c r="AZ6" s="36">
        <f>VLOOKUP(AZ$1&amp;$A6,sales_data!$A:$F,6,0)</f>
        <v>8</v>
      </c>
      <c r="BA6" s="36">
        <f t="shared" si="24"/>
        <v>-4</v>
      </c>
      <c r="BB6" s="37">
        <f t="shared" si="25"/>
        <v>0</v>
      </c>
      <c r="BC6" s="37">
        <f>VLOOKUP($A6,cochin_stk_trans!$A:$P,MATCH(BC$1,cochin_stk_trans!$A$1:$P$1,0),0)</f>
        <v>4</v>
      </c>
      <c r="BD6" s="37">
        <f>VLOOKUP(BD$1&amp;$A6,sales_data!$A:$F,6,0)</f>
        <v>5</v>
      </c>
      <c r="BE6" s="37">
        <f t="shared" si="26"/>
        <v>-1</v>
      </c>
      <c r="BF6" s="38">
        <f t="shared" si="27"/>
        <v>0</v>
      </c>
      <c r="BG6" s="38">
        <f>VLOOKUP($A6,cochin_stk_trans!$A:$P,MATCH(BG$1,cochin_stk_trans!$A$1:$P$1,0),0)</f>
        <v>3</v>
      </c>
      <c r="BH6" s="38">
        <f>VLOOKUP(BH$1&amp;$A6,sales_data!$A:$F,6,0)</f>
        <v>6</v>
      </c>
      <c r="BI6" s="38">
        <f t="shared" si="28"/>
        <v>-3</v>
      </c>
    </row>
    <row r="7" spans="1:61" x14ac:dyDescent="0.3">
      <c r="A7" s="31" t="s">
        <v>41</v>
      </c>
      <c r="B7" s="32">
        <v>26</v>
      </c>
      <c r="C7" s="32">
        <f>VLOOKUP($A7,cochin_stk_trans!$A:$P,MATCH(C$1,cochin_stk_trans!$A$1:$P$1,0),0)</f>
        <v>3</v>
      </c>
      <c r="D7" s="32">
        <f>VLOOKUP(D$1&amp;$A7,sales_data!$A:$F,6,0)</f>
        <v>6</v>
      </c>
      <c r="E7" s="32">
        <f t="shared" si="0"/>
        <v>23</v>
      </c>
      <c r="F7" s="33">
        <f t="shared" si="1"/>
        <v>23</v>
      </c>
      <c r="G7" s="33">
        <f>VLOOKUP($A7,cochin_stk_trans!$A:$P,MATCH(G$1,cochin_stk_trans!$A$1:$P$1,0),0)</f>
        <v>5</v>
      </c>
      <c r="H7" s="33">
        <f>VLOOKUP(H$1&amp;$A7,sales_data!$A:$F,6,0)</f>
        <v>8</v>
      </c>
      <c r="I7" s="33">
        <f t="shared" si="2"/>
        <v>20</v>
      </c>
      <c r="J7" s="34">
        <f t="shared" si="3"/>
        <v>20</v>
      </c>
      <c r="K7" s="34">
        <f>VLOOKUP($A7,cochin_stk_trans!$A:$P,MATCH(K$1,cochin_stk_trans!$A$1:$P$1,0),0)</f>
        <v>4</v>
      </c>
      <c r="L7" s="34">
        <f>VLOOKUP(L$1&amp;$A7,sales_data!$A:$F,6,0)</f>
        <v>7</v>
      </c>
      <c r="M7" s="34">
        <f t="shared" si="4"/>
        <v>17</v>
      </c>
      <c r="N7" s="35">
        <f t="shared" si="5"/>
        <v>17</v>
      </c>
      <c r="O7" s="35">
        <f>VLOOKUP($A7,cochin_stk_trans!$A:$P,MATCH(O$1,cochin_stk_trans!$A$1:$P$1,0),0)</f>
        <v>4</v>
      </c>
      <c r="P7" s="35">
        <f>VLOOKUP(P$1&amp;$A7,sales_data!$A:$F,6,0)</f>
        <v>7</v>
      </c>
      <c r="Q7" s="35">
        <f t="shared" si="6"/>
        <v>14</v>
      </c>
      <c r="R7" s="36">
        <f t="shared" si="7"/>
        <v>14</v>
      </c>
      <c r="S7" s="36">
        <f>VLOOKUP($A7,cochin_stk_trans!$A:$P,MATCH(S$1,cochin_stk_trans!$A$1:$P$1,0),0)</f>
        <v>3</v>
      </c>
      <c r="T7" s="36">
        <f>VLOOKUP(T$1&amp;$A7,sales_data!$A:$F,6,0)</f>
        <v>5</v>
      </c>
      <c r="U7" s="36">
        <f t="shared" si="8"/>
        <v>12</v>
      </c>
      <c r="V7" s="37">
        <f t="shared" si="9"/>
        <v>12</v>
      </c>
      <c r="W7" s="37">
        <f>VLOOKUP($A7,cochin_stk_trans!$A:$P,MATCH(W$1,cochin_stk_trans!$A$1:$P$1,0),0)</f>
        <v>2</v>
      </c>
      <c r="X7" s="37">
        <f>VLOOKUP(X$1&amp;$A7,sales_data!$A:$F,6,0)</f>
        <v>4</v>
      </c>
      <c r="Y7" s="37">
        <f t="shared" si="10"/>
        <v>10</v>
      </c>
      <c r="Z7" s="38">
        <f t="shared" si="11"/>
        <v>10</v>
      </c>
      <c r="AA7" s="38">
        <f>VLOOKUP($A7,cochin_stk_trans!$A:$P,MATCH(AA$1,cochin_stk_trans!$A$1:$P$1,0),0)</f>
        <v>4</v>
      </c>
      <c r="AB7" s="38">
        <f>VLOOKUP(AB$1&amp;$A7,sales_data!$A:$F,6,0)</f>
        <v>3</v>
      </c>
      <c r="AC7" s="38">
        <f t="shared" si="12"/>
        <v>11</v>
      </c>
      <c r="AD7" s="39">
        <f t="shared" si="13"/>
        <v>11</v>
      </c>
      <c r="AE7" s="39">
        <f>VLOOKUP($A7,cochin_stk_trans!$A:$P,MATCH(AE$1,cochin_stk_trans!$A$1:$P$1,0),0)</f>
        <v>4</v>
      </c>
      <c r="AF7" s="39">
        <f>VLOOKUP(AF$1&amp;$A7,sales_data!$A:$F,6,0)</f>
        <v>6</v>
      </c>
      <c r="AG7" s="39">
        <f t="shared" si="14"/>
        <v>9</v>
      </c>
      <c r="AH7" s="32">
        <f t="shared" si="15"/>
        <v>9</v>
      </c>
      <c r="AI7" s="32">
        <f>VLOOKUP($A7,cochin_stk_trans!$A:$P,MATCH(AI$1,cochin_stk_trans!$A$1:$P$1,0),0)</f>
        <v>5</v>
      </c>
      <c r="AJ7" s="32">
        <f>VLOOKUP(AJ$1&amp;$A7,sales_data!$A:$F,6,0)</f>
        <v>9</v>
      </c>
      <c r="AK7" s="32">
        <f t="shared" si="16"/>
        <v>5</v>
      </c>
      <c r="AL7" s="33">
        <f t="shared" si="17"/>
        <v>5</v>
      </c>
      <c r="AM7" s="33">
        <f>VLOOKUP($A7,cochin_stk_trans!$A:$P,MATCH(AM$1,cochin_stk_trans!$A$1:$P$1,0),0)</f>
        <v>5</v>
      </c>
      <c r="AN7" s="33">
        <f>VLOOKUP(AN$1&amp;$A7,sales_data!$A:$F,6,0)</f>
        <v>4</v>
      </c>
      <c r="AO7" s="33">
        <f t="shared" si="18"/>
        <v>6</v>
      </c>
      <c r="AP7" s="34">
        <f t="shared" si="19"/>
        <v>6</v>
      </c>
      <c r="AQ7" s="34">
        <f>VLOOKUP($A7,cochin_stk_trans!$A:$P,MATCH(AQ$1,cochin_stk_trans!$A$1:$P$1,0),0)</f>
        <v>4</v>
      </c>
      <c r="AR7" s="34">
        <f>VLOOKUP(AR$1&amp;$A7,sales_data!$A:$F,6,0)</f>
        <v>5</v>
      </c>
      <c r="AS7" s="34">
        <f t="shared" si="20"/>
        <v>5</v>
      </c>
      <c r="AT7" s="35">
        <f t="shared" si="21"/>
        <v>5</v>
      </c>
      <c r="AU7" s="35">
        <f>VLOOKUP($A7,cochin_stk_trans!$A:$P,MATCH(AU$1,cochin_stk_trans!$A$1:$P$1,0),0)</f>
        <v>4</v>
      </c>
      <c r="AV7" s="35">
        <f>VLOOKUP(AV$1&amp;$A7,sales_data!$A:$F,6,0)</f>
        <v>6</v>
      </c>
      <c r="AW7" s="35">
        <f t="shared" si="22"/>
        <v>3</v>
      </c>
      <c r="AX7" s="36">
        <f t="shared" si="23"/>
        <v>3</v>
      </c>
      <c r="AY7" s="36">
        <f>VLOOKUP($A7,cochin_stk_trans!$A:$P,MATCH(AY$1,cochin_stk_trans!$A$1:$P$1,0),0)</f>
        <v>4</v>
      </c>
      <c r="AZ7" s="36">
        <f>VLOOKUP(AZ$1&amp;$A7,sales_data!$A:$F,6,0)</f>
        <v>8</v>
      </c>
      <c r="BA7" s="36">
        <f t="shared" si="24"/>
        <v>-1</v>
      </c>
      <c r="BB7" s="37">
        <f t="shared" si="25"/>
        <v>0</v>
      </c>
      <c r="BC7" s="37">
        <f>VLOOKUP($A7,cochin_stk_trans!$A:$P,MATCH(BC$1,cochin_stk_trans!$A$1:$P$1,0),0)</f>
        <v>3</v>
      </c>
      <c r="BD7" s="37">
        <f>VLOOKUP(BD$1&amp;$A7,sales_data!$A:$F,6,0)</f>
        <v>8</v>
      </c>
      <c r="BE7" s="37">
        <f t="shared" si="26"/>
        <v>-5</v>
      </c>
      <c r="BF7" s="38">
        <f t="shared" si="27"/>
        <v>0</v>
      </c>
      <c r="BG7" s="38">
        <f>VLOOKUP($A7,cochin_stk_trans!$A:$P,MATCH(BG$1,cochin_stk_trans!$A$1:$P$1,0),0)</f>
        <v>4</v>
      </c>
      <c r="BH7" s="38">
        <f>VLOOKUP(BH$1&amp;$A7,sales_data!$A:$F,6,0)</f>
        <v>8</v>
      </c>
      <c r="BI7" s="38">
        <f t="shared" si="28"/>
        <v>-4</v>
      </c>
    </row>
    <row r="8" spans="1:61" x14ac:dyDescent="0.3">
      <c r="A8" s="31" t="s">
        <v>43</v>
      </c>
      <c r="B8" s="32">
        <v>16</v>
      </c>
      <c r="C8" s="32">
        <f>VLOOKUP($A8,cochin_stk_trans!$A:$P,MATCH(C$1,cochin_stk_trans!$A$1:$P$1,0),0)</f>
        <v>3</v>
      </c>
      <c r="D8" s="32">
        <f>VLOOKUP(D$1&amp;$A8,sales_data!$A:$F,6,0)</f>
        <v>6</v>
      </c>
      <c r="E8" s="32">
        <f t="shared" si="0"/>
        <v>13</v>
      </c>
      <c r="F8" s="33">
        <f t="shared" si="1"/>
        <v>13</v>
      </c>
      <c r="G8" s="33">
        <f>VLOOKUP($A8,cochin_stk_trans!$A:$P,MATCH(G$1,cochin_stk_trans!$A$1:$P$1,0),0)</f>
        <v>4</v>
      </c>
      <c r="H8" s="33">
        <f>VLOOKUP(H$1&amp;$A8,sales_data!$A:$F,6,0)</f>
        <v>4</v>
      </c>
      <c r="I8" s="33">
        <f t="shared" si="2"/>
        <v>13</v>
      </c>
      <c r="J8" s="34">
        <f t="shared" si="3"/>
        <v>13</v>
      </c>
      <c r="K8" s="34">
        <f>VLOOKUP($A8,cochin_stk_trans!$A:$P,MATCH(K$1,cochin_stk_trans!$A$1:$P$1,0),0)</f>
        <v>3</v>
      </c>
      <c r="L8" s="34">
        <f>VLOOKUP(L$1&amp;$A8,sales_data!$A:$F,6,0)</f>
        <v>7</v>
      </c>
      <c r="M8" s="34">
        <f t="shared" si="4"/>
        <v>9</v>
      </c>
      <c r="N8" s="35">
        <f t="shared" si="5"/>
        <v>9</v>
      </c>
      <c r="O8" s="35">
        <f>VLOOKUP($A8,cochin_stk_trans!$A:$P,MATCH(O$1,cochin_stk_trans!$A$1:$P$1,0),0)</f>
        <v>3</v>
      </c>
      <c r="P8" s="35">
        <f>VLOOKUP(P$1&amp;$A8,sales_data!$A:$F,6,0)</f>
        <v>5</v>
      </c>
      <c r="Q8" s="35">
        <f t="shared" si="6"/>
        <v>7</v>
      </c>
      <c r="R8" s="36">
        <f t="shared" si="7"/>
        <v>7</v>
      </c>
      <c r="S8" s="36">
        <f>VLOOKUP($A8,cochin_stk_trans!$A:$P,MATCH(S$1,cochin_stk_trans!$A$1:$P$1,0),0)</f>
        <v>3</v>
      </c>
      <c r="T8" s="36">
        <f>VLOOKUP(T$1&amp;$A8,sales_data!$A:$F,6,0)</f>
        <v>5</v>
      </c>
      <c r="U8" s="36">
        <f t="shared" si="8"/>
        <v>5</v>
      </c>
      <c r="V8" s="37">
        <f t="shared" si="9"/>
        <v>5</v>
      </c>
      <c r="W8" s="37">
        <f>VLOOKUP($A8,cochin_stk_trans!$A:$P,MATCH(W$1,cochin_stk_trans!$A$1:$P$1,0),0)</f>
        <v>2</v>
      </c>
      <c r="X8" s="37">
        <f>VLOOKUP(X$1&amp;$A8,sales_data!$A:$F,6,0)</f>
        <v>7</v>
      </c>
      <c r="Y8" s="37">
        <f t="shared" si="10"/>
        <v>0</v>
      </c>
      <c r="Z8" s="38">
        <f t="shared" si="11"/>
        <v>0</v>
      </c>
      <c r="AA8" s="38">
        <f>VLOOKUP($A8,cochin_stk_trans!$A:$P,MATCH(AA$1,cochin_stk_trans!$A$1:$P$1,0),0)</f>
        <v>4</v>
      </c>
      <c r="AB8" s="38">
        <f>VLOOKUP(AB$1&amp;$A8,sales_data!$A:$F,6,0)</f>
        <v>4</v>
      </c>
      <c r="AC8" s="38">
        <f t="shared" si="12"/>
        <v>0</v>
      </c>
      <c r="AD8" s="39">
        <f t="shared" si="13"/>
        <v>0</v>
      </c>
      <c r="AE8" s="39">
        <f>VLOOKUP($A8,cochin_stk_trans!$A:$P,MATCH(AE$1,cochin_stk_trans!$A$1:$P$1,0),0)</f>
        <v>2</v>
      </c>
      <c r="AF8" s="39">
        <f>VLOOKUP(AF$1&amp;$A8,sales_data!$A:$F,6,0)</f>
        <v>5</v>
      </c>
      <c r="AG8" s="39">
        <f t="shared" si="14"/>
        <v>-3</v>
      </c>
      <c r="AH8" s="32">
        <f t="shared" si="15"/>
        <v>0</v>
      </c>
      <c r="AI8" s="32">
        <f>VLOOKUP($A8,cochin_stk_trans!$A:$P,MATCH(AI$1,cochin_stk_trans!$A$1:$P$1,0),0)</f>
        <v>3</v>
      </c>
      <c r="AJ8" s="32">
        <f>VLOOKUP(AJ$1&amp;$A8,sales_data!$A:$F,6,0)</f>
        <v>3</v>
      </c>
      <c r="AK8" s="32">
        <f t="shared" si="16"/>
        <v>0</v>
      </c>
      <c r="AL8" s="33">
        <f t="shared" si="17"/>
        <v>0</v>
      </c>
      <c r="AM8" s="33">
        <f>VLOOKUP($A8,cochin_stk_trans!$A:$P,MATCH(AM$1,cochin_stk_trans!$A$1:$P$1,0),0)</f>
        <v>3</v>
      </c>
      <c r="AN8" s="33">
        <f>VLOOKUP(AN$1&amp;$A8,sales_data!$A:$F,6,0)</f>
        <v>4</v>
      </c>
      <c r="AO8" s="33">
        <f t="shared" si="18"/>
        <v>-1</v>
      </c>
      <c r="AP8" s="34">
        <f t="shared" si="19"/>
        <v>0</v>
      </c>
      <c r="AQ8" s="34">
        <f>VLOOKUP($A8,cochin_stk_trans!$A:$P,MATCH(AQ$1,cochin_stk_trans!$A$1:$P$1,0),0)</f>
        <v>3</v>
      </c>
      <c r="AR8" s="34">
        <f>VLOOKUP(AR$1&amp;$A8,sales_data!$A:$F,6,0)</f>
        <v>3</v>
      </c>
      <c r="AS8" s="34">
        <f t="shared" si="20"/>
        <v>0</v>
      </c>
      <c r="AT8" s="35">
        <f t="shared" si="21"/>
        <v>0</v>
      </c>
      <c r="AU8" s="35">
        <f>VLOOKUP($A8,cochin_stk_trans!$A:$P,MATCH(AU$1,cochin_stk_trans!$A$1:$P$1,0),0)</f>
        <v>2</v>
      </c>
      <c r="AV8" s="35">
        <f>VLOOKUP(AV$1&amp;$A8,sales_data!$A:$F,6,0)</f>
        <v>4</v>
      </c>
      <c r="AW8" s="35">
        <f t="shared" si="22"/>
        <v>-2</v>
      </c>
      <c r="AX8" s="36">
        <f t="shared" si="23"/>
        <v>0</v>
      </c>
      <c r="AY8" s="36">
        <f>VLOOKUP($A8,cochin_stk_trans!$A:$P,MATCH(AY$1,cochin_stk_trans!$A$1:$P$1,0),0)</f>
        <v>3</v>
      </c>
      <c r="AZ8" s="36">
        <f>VLOOKUP(AZ$1&amp;$A8,sales_data!$A:$F,6,0)</f>
        <v>6</v>
      </c>
      <c r="BA8" s="36">
        <f t="shared" si="24"/>
        <v>-3</v>
      </c>
      <c r="BB8" s="37">
        <f t="shared" si="25"/>
        <v>0</v>
      </c>
      <c r="BC8" s="37">
        <f>VLOOKUP($A8,cochin_stk_trans!$A:$P,MATCH(BC$1,cochin_stk_trans!$A$1:$P$1,0),0)</f>
        <v>3</v>
      </c>
      <c r="BD8" s="37">
        <f>VLOOKUP(BD$1&amp;$A8,sales_data!$A:$F,6,0)</f>
        <v>7</v>
      </c>
      <c r="BE8" s="37">
        <f t="shared" si="26"/>
        <v>-4</v>
      </c>
      <c r="BF8" s="38">
        <f t="shared" si="27"/>
        <v>0</v>
      </c>
      <c r="BG8" s="38">
        <f>VLOOKUP($A8,cochin_stk_trans!$A:$P,MATCH(BG$1,cochin_stk_trans!$A$1:$P$1,0),0)</f>
        <v>2</v>
      </c>
      <c r="BH8" s="38">
        <f>VLOOKUP(BH$1&amp;$A8,sales_data!$A:$F,6,0)</f>
        <v>5</v>
      </c>
      <c r="BI8" s="38">
        <f t="shared" si="28"/>
        <v>-3</v>
      </c>
    </row>
    <row r="9" spans="1:61" x14ac:dyDescent="0.3">
      <c r="A9" s="31" t="s">
        <v>45</v>
      </c>
      <c r="B9" s="32">
        <v>11</v>
      </c>
      <c r="C9" s="32">
        <f>VLOOKUP($A9,cochin_stk_trans!$A:$P,MATCH(C$1,cochin_stk_trans!$A$1:$P$1,0),0)</f>
        <v>2</v>
      </c>
      <c r="D9" s="32">
        <f>VLOOKUP(D$1&amp;$A9,sales_data!$A:$F,6,0)</f>
        <v>4</v>
      </c>
      <c r="E9" s="32">
        <f t="shared" si="0"/>
        <v>9</v>
      </c>
      <c r="F9" s="33">
        <f t="shared" si="1"/>
        <v>9</v>
      </c>
      <c r="G9" s="33">
        <f>VLOOKUP($A9,cochin_stk_trans!$A:$P,MATCH(G$1,cochin_stk_trans!$A$1:$P$1,0),0)</f>
        <v>2</v>
      </c>
      <c r="H9" s="33">
        <f>VLOOKUP(H$1&amp;$A9,sales_data!$A:$F,6,0)</f>
        <v>4</v>
      </c>
      <c r="I9" s="33">
        <f t="shared" si="2"/>
        <v>7</v>
      </c>
      <c r="J9" s="34">
        <f t="shared" si="3"/>
        <v>7</v>
      </c>
      <c r="K9" s="34">
        <f>VLOOKUP($A9,cochin_stk_trans!$A:$P,MATCH(K$1,cochin_stk_trans!$A$1:$P$1,0),0)</f>
        <v>3</v>
      </c>
      <c r="L9" s="34">
        <f>VLOOKUP(L$1&amp;$A9,sales_data!$A:$F,6,0)</f>
        <v>6</v>
      </c>
      <c r="M9" s="34">
        <f t="shared" si="4"/>
        <v>4</v>
      </c>
      <c r="N9" s="35">
        <f t="shared" si="5"/>
        <v>4</v>
      </c>
      <c r="O9" s="35">
        <f>VLOOKUP($A9,cochin_stk_trans!$A:$P,MATCH(O$1,cochin_stk_trans!$A$1:$P$1,0),0)</f>
        <v>2</v>
      </c>
      <c r="P9" s="35">
        <f>VLOOKUP(P$1&amp;$A9,sales_data!$A:$F,6,0)</f>
        <v>5</v>
      </c>
      <c r="Q9" s="35">
        <f t="shared" si="6"/>
        <v>1</v>
      </c>
      <c r="R9" s="36">
        <f t="shared" si="7"/>
        <v>1</v>
      </c>
      <c r="S9" s="36">
        <f>VLOOKUP($A9,cochin_stk_trans!$A:$P,MATCH(S$1,cochin_stk_trans!$A$1:$P$1,0),0)</f>
        <v>2</v>
      </c>
      <c r="T9" s="36">
        <f>VLOOKUP(T$1&amp;$A9,sales_data!$A:$F,6,0)</f>
        <v>5</v>
      </c>
      <c r="U9" s="36">
        <f t="shared" si="8"/>
        <v>-2</v>
      </c>
      <c r="V9" s="37">
        <f t="shared" si="9"/>
        <v>0</v>
      </c>
      <c r="W9" s="37">
        <f>VLOOKUP($A9,cochin_stk_trans!$A:$P,MATCH(W$1,cochin_stk_trans!$A$1:$P$1,0),0)</f>
        <v>2</v>
      </c>
      <c r="X9" s="37">
        <f>VLOOKUP(X$1&amp;$A9,sales_data!$A:$F,6,0)</f>
        <v>3</v>
      </c>
      <c r="Y9" s="37">
        <f t="shared" si="10"/>
        <v>-1</v>
      </c>
      <c r="Z9" s="38">
        <f t="shared" si="11"/>
        <v>0</v>
      </c>
      <c r="AA9" s="38">
        <f>VLOOKUP($A9,cochin_stk_trans!$A:$P,MATCH(AA$1,cochin_stk_trans!$A$1:$P$1,0),0)</f>
        <v>2</v>
      </c>
      <c r="AB9" s="38">
        <f>VLOOKUP(AB$1&amp;$A9,sales_data!$A:$F,6,0)</f>
        <v>3</v>
      </c>
      <c r="AC9" s="38">
        <f t="shared" si="12"/>
        <v>-1</v>
      </c>
      <c r="AD9" s="39">
        <f t="shared" si="13"/>
        <v>0</v>
      </c>
      <c r="AE9" s="39">
        <f>VLOOKUP($A9,cochin_stk_trans!$A:$P,MATCH(AE$1,cochin_stk_trans!$A$1:$P$1,0),0)</f>
        <v>2</v>
      </c>
      <c r="AF9" s="39">
        <f>VLOOKUP(AF$1&amp;$A9,sales_data!$A:$F,6,0)</f>
        <v>4</v>
      </c>
      <c r="AG9" s="39">
        <f t="shared" si="14"/>
        <v>-2</v>
      </c>
      <c r="AH9" s="32">
        <f t="shared" si="15"/>
        <v>0</v>
      </c>
      <c r="AI9" s="32">
        <f>VLOOKUP($A9,cochin_stk_trans!$A:$P,MATCH(AI$1,cochin_stk_trans!$A$1:$P$1,0),0)</f>
        <v>2</v>
      </c>
      <c r="AJ9" s="32">
        <f>VLOOKUP(AJ$1&amp;$A9,sales_data!$A:$F,6,0)</f>
        <v>5</v>
      </c>
      <c r="AK9" s="32">
        <f t="shared" si="16"/>
        <v>-3</v>
      </c>
      <c r="AL9" s="33">
        <f t="shared" si="17"/>
        <v>0</v>
      </c>
      <c r="AM9" s="33">
        <f>VLOOKUP($A9,cochin_stk_trans!$A:$P,MATCH(AM$1,cochin_stk_trans!$A$1:$P$1,0),0)</f>
        <v>3</v>
      </c>
      <c r="AN9" s="33">
        <f>VLOOKUP(AN$1&amp;$A9,sales_data!$A:$F,6,0)</f>
        <v>4</v>
      </c>
      <c r="AO9" s="33">
        <f t="shared" si="18"/>
        <v>-1</v>
      </c>
      <c r="AP9" s="34">
        <f t="shared" si="19"/>
        <v>0</v>
      </c>
      <c r="AQ9" s="34">
        <f>VLOOKUP($A9,cochin_stk_trans!$A:$P,MATCH(AQ$1,cochin_stk_trans!$A$1:$P$1,0),0)</f>
        <v>2</v>
      </c>
      <c r="AR9" s="34">
        <f>VLOOKUP(AR$1&amp;$A9,sales_data!$A:$F,6,0)</f>
        <v>5</v>
      </c>
      <c r="AS9" s="34">
        <f t="shared" si="20"/>
        <v>-3</v>
      </c>
      <c r="AT9" s="35">
        <f t="shared" si="21"/>
        <v>0</v>
      </c>
      <c r="AU9" s="35">
        <f>VLOOKUP($A9,cochin_stk_trans!$A:$P,MATCH(AU$1,cochin_stk_trans!$A$1:$P$1,0),0)</f>
        <v>3</v>
      </c>
      <c r="AV9" s="35">
        <f>VLOOKUP(AV$1&amp;$A9,sales_data!$A:$F,6,0)</f>
        <v>5</v>
      </c>
      <c r="AW9" s="35">
        <f t="shared" si="22"/>
        <v>-2</v>
      </c>
      <c r="AX9" s="36">
        <f t="shared" si="23"/>
        <v>0</v>
      </c>
      <c r="AY9" s="36">
        <f>VLOOKUP($A9,cochin_stk_trans!$A:$P,MATCH(AY$1,cochin_stk_trans!$A$1:$P$1,0),0)</f>
        <v>3</v>
      </c>
      <c r="AZ9" s="36">
        <f>VLOOKUP(AZ$1&amp;$A9,sales_data!$A:$F,6,0)</f>
        <v>5</v>
      </c>
      <c r="BA9" s="36">
        <f t="shared" si="24"/>
        <v>-2</v>
      </c>
      <c r="BB9" s="37">
        <f t="shared" si="25"/>
        <v>0</v>
      </c>
      <c r="BC9" s="37">
        <f>VLOOKUP($A9,cochin_stk_trans!$A:$P,MATCH(BC$1,cochin_stk_trans!$A$1:$P$1,0),0)</f>
        <v>2</v>
      </c>
      <c r="BD9" s="37">
        <f>VLOOKUP(BD$1&amp;$A9,sales_data!$A:$F,6,0)</f>
        <v>5</v>
      </c>
      <c r="BE9" s="37">
        <f t="shared" si="26"/>
        <v>-3</v>
      </c>
      <c r="BF9" s="38">
        <f t="shared" si="27"/>
        <v>0</v>
      </c>
      <c r="BG9" s="38">
        <f>VLOOKUP($A9,cochin_stk_trans!$A:$P,MATCH(BG$1,cochin_stk_trans!$A$1:$P$1,0),0)</f>
        <v>3</v>
      </c>
      <c r="BH9" s="38">
        <f>VLOOKUP(BH$1&amp;$A9,sales_data!$A:$F,6,0)</f>
        <v>4</v>
      </c>
      <c r="BI9" s="38">
        <f t="shared" si="28"/>
        <v>-1</v>
      </c>
    </row>
    <row r="10" spans="1:61" x14ac:dyDescent="0.3">
      <c r="A10" s="31" t="s">
        <v>48</v>
      </c>
      <c r="B10" s="32">
        <v>6</v>
      </c>
      <c r="C10" s="32">
        <f>VLOOKUP($A10,cochin_stk_trans!$A:$P,MATCH(C$1,cochin_stk_trans!$A$1:$P$1,0),0)</f>
        <v>2</v>
      </c>
      <c r="D10" s="32">
        <f>VLOOKUP(D$1&amp;$A10,sales_data!$A:$F,6,0)</f>
        <v>4</v>
      </c>
      <c r="E10" s="32">
        <f t="shared" si="0"/>
        <v>4</v>
      </c>
      <c r="F10" s="33">
        <f t="shared" si="1"/>
        <v>4</v>
      </c>
      <c r="G10" s="33">
        <f>VLOOKUP($A10,cochin_stk_trans!$A:$P,MATCH(G$1,cochin_stk_trans!$A$1:$P$1,0),0)</f>
        <v>1</v>
      </c>
      <c r="H10" s="33">
        <f>VLOOKUP(H$1&amp;$A10,sales_data!$A:$F,6,0)</f>
        <v>2</v>
      </c>
      <c r="I10" s="33">
        <f t="shared" si="2"/>
        <v>3</v>
      </c>
      <c r="J10" s="34">
        <f t="shared" si="3"/>
        <v>3</v>
      </c>
      <c r="K10" s="34">
        <f>VLOOKUP($A10,cochin_stk_trans!$A:$P,MATCH(K$1,cochin_stk_trans!$A$1:$P$1,0),0)</f>
        <v>1</v>
      </c>
      <c r="L10" s="34">
        <f>VLOOKUP(L$1&amp;$A10,sales_data!$A:$F,6,0)</f>
        <v>4</v>
      </c>
      <c r="M10" s="34">
        <f t="shared" si="4"/>
        <v>0</v>
      </c>
      <c r="N10" s="35">
        <f t="shared" si="5"/>
        <v>0</v>
      </c>
      <c r="O10" s="35">
        <f>VLOOKUP($A10,cochin_stk_trans!$A:$P,MATCH(O$1,cochin_stk_trans!$A$1:$P$1,0),0)</f>
        <v>1</v>
      </c>
      <c r="P10" s="35">
        <f>VLOOKUP(P$1&amp;$A10,sales_data!$A:$F,6,0)</f>
        <v>5</v>
      </c>
      <c r="Q10" s="35">
        <f t="shared" si="6"/>
        <v>-4</v>
      </c>
      <c r="R10" s="36">
        <f t="shared" si="7"/>
        <v>0</v>
      </c>
      <c r="S10" s="36">
        <f>VLOOKUP($A10,cochin_stk_trans!$A:$P,MATCH(S$1,cochin_stk_trans!$A$1:$P$1,0),0)</f>
        <v>2</v>
      </c>
      <c r="T10" s="36">
        <f>VLOOKUP(T$1&amp;$A10,sales_data!$A:$F,6,0)</f>
        <v>3</v>
      </c>
      <c r="U10" s="36">
        <f t="shared" si="8"/>
        <v>-1</v>
      </c>
      <c r="V10" s="37">
        <f t="shared" si="9"/>
        <v>0</v>
      </c>
      <c r="W10" s="37">
        <f>VLOOKUP($A10,cochin_stk_trans!$A:$P,MATCH(W$1,cochin_stk_trans!$A$1:$P$1,0),0)</f>
        <v>1</v>
      </c>
      <c r="X10" s="37">
        <f>VLOOKUP(X$1&amp;$A10,sales_data!$A:$F,6,0)</f>
        <v>2</v>
      </c>
      <c r="Y10" s="37">
        <f t="shared" si="10"/>
        <v>-1</v>
      </c>
      <c r="Z10" s="38">
        <f t="shared" si="11"/>
        <v>0</v>
      </c>
      <c r="AA10" s="38">
        <f>VLOOKUP($A10,cochin_stk_trans!$A:$P,MATCH(AA$1,cochin_stk_trans!$A$1:$P$1,0),0)</f>
        <v>2</v>
      </c>
      <c r="AB10" s="38">
        <f>VLOOKUP(AB$1&amp;$A10,sales_data!$A:$F,6,0)</f>
        <v>3</v>
      </c>
      <c r="AC10" s="38">
        <f t="shared" si="12"/>
        <v>-1</v>
      </c>
      <c r="AD10" s="39">
        <f t="shared" si="13"/>
        <v>0</v>
      </c>
      <c r="AE10" s="39">
        <f>VLOOKUP($A10,cochin_stk_trans!$A:$P,MATCH(AE$1,cochin_stk_trans!$A$1:$P$1,0),0)</f>
        <v>2</v>
      </c>
      <c r="AF10" s="39">
        <f>VLOOKUP(AF$1&amp;$A10,sales_data!$A:$F,6,0)</f>
        <v>3</v>
      </c>
      <c r="AG10" s="39">
        <f t="shared" si="14"/>
        <v>-1</v>
      </c>
      <c r="AH10" s="32">
        <f t="shared" si="15"/>
        <v>0</v>
      </c>
      <c r="AI10" s="32">
        <f>VLOOKUP($A10,cochin_stk_trans!$A:$P,MATCH(AI$1,cochin_stk_trans!$A$1:$P$1,0),0)</f>
        <v>2</v>
      </c>
      <c r="AJ10" s="32">
        <f>VLOOKUP(AJ$1&amp;$A10,sales_data!$A:$F,6,0)</f>
        <v>3</v>
      </c>
      <c r="AK10" s="32">
        <f t="shared" si="16"/>
        <v>-1</v>
      </c>
      <c r="AL10" s="33">
        <f t="shared" si="17"/>
        <v>0</v>
      </c>
      <c r="AM10" s="33">
        <f>VLOOKUP($A10,cochin_stk_trans!$A:$P,MATCH(AM$1,cochin_stk_trans!$A$1:$P$1,0),0)</f>
        <v>2</v>
      </c>
      <c r="AN10" s="33">
        <f>VLOOKUP(AN$1&amp;$A10,sales_data!$A:$F,6,0)</f>
        <v>4</v>
      </c>
      <c r="AO10" s="33">
        <f t="shared" si="18"/>
        <v>-2</v>
      </c>
      <c r="AP10" s="34">
        <f t="shared" si="19"/>
        <v>0</v>
      </c>
      <c r="AQ10" s="34">
        <f>VLOOKUP($A10,cochin_stk_trans!$A:$P,MATCH(AQ$1,cochin_stk_trans!$A$1:$P$1,0),0)</f>
        <v>2</v>
      </c>
      <c r="AR10" s="34">
        <f>VLOOKUP(AR$1&amp;$A10,sales_data!$A:$F,6,0)</f>
        <v>3</v>
      </c>
      <c r="AS10" s="34">
        <f t="shared" si="20"/>
        <v>-1</v>
      </c>
      <c r="AT10" s="35">
        <f t="shared" si="21"/>
        <v>0</v>
      </c>
      <c r="AU10" s="35">
        <f>VLOOKUP($A10,cochin_stk_trans!$A:$P,MATCH(AU$1,cochin_stk_trans!$A$1:$P$1,0),0)</f>
        <v>2</v>
      </c>
      <c r="AV10" s="35">
        <f>VLOOKUP(AV$1&amp;$A10,sales_data!$A:$F,6,0)</f>
        <v>4</v>
      </c>
      <c r="AW10" s="35">
        <f t="shared" si="22"/>
        <v>-2</v>
      </c>
      <c r="AX10" s="36">
        <f t="shared" si="23"/>
        <v>0</v>
      </c>
      <c r="AY10" s="36">
        <f>VLOOKUP($A10,cochin_stk_trans!$A:$P,MATCH(AY$1,cochin_stk_trans!$A$1:$P$1,0),0)</f>
        <v>2</v>
      </c>
      <c r="AZ10" s="36">
        <f>VLOOKUP(AZ$1&amp;$A10,sales_data!$A:$F,6,0)</f>
        <v>3</v>
      </c>
      <c r="BA10" s="36">
        <f t="shared" si="24"/>
        <v>-1</v>
      </c>
      <c r="BB10" s="37">
        <f t="shared" si="25"/>
        <v>0</v>
      </c>
      <c r="BC10" s="37">
        <f>VLOOKUP($A10,cochin_stk_trans!$A:$P,MATCH(BC$1,cochin_stk_trans!$A$1:$P$1,0),0)</f>
        <v>2</v>
      </c>
      <c r="BD10" s="37">
        <f>VLOOKUP(BD$1&amp;$A10,sales_data!$A:$F,6,0)</f>
        <v>3</v>
      </c>
      <c r="BE10" s="37">
        <f t="shared" si="26"/>
        <v>-1</v>
      </c>
      <c r="BF10" s="38">
        <f t="shared" si="27"/>
        <v>0</v>
      </c>
      <c r="BG10" s="38">
        <f>VLOOKUP($A10,cochin_stk_trans!$A:$P,MATCH(BG$1,cochin_stk_trans!$A$1:$P$1,0),0)</f>
        <v>2</v>
      </c>
      <c r="BH10" s="38">
        <f>VLOOKUP(BH$1&amp;$A10,sales_data!$A:$F,6,0)</f>
        <v>4</v>
      </c>
      <c r="BI10" s="38">
        <f t="shared" si="28"/>
        <v>-2</v>
      </c>
    </row>
    <row r="11" spans="1:61" x14ac:dyDescent="0.3">
      <c r="A11" s="31" t="s">
        <v>50</v>
      </c>
      <c r="B11" s="32">
        <v>7</v>
      </c>
      <c r="C11" s="32">
        <f>VLOOKUP($A11,cochin_stk_trans!$A:$P,MATCH(C$1,cochin_stk_trans!$A$1:$P$1,0),0)</f>
        <v>1</v>
      </c>
      <c r="D11" s="32">
        <f>VLOOKUP(D$1&amp;$A11,sales_data!$A:$F,6,0)</f>
        <v>2</v>
      </c>
      <c r="E11" s="32">
        <f t="shared" si="0"/>
        <v>6</v>
      </c>
      <c r="F11" s="33">
        <f t="shared" si="1"/>
        <v>6</v>
      </c>
      <c r="G11" s="33">
        <f>VLOOKUP($A11,cochin_stk_trans!$A:$P,MATCH(G$1,cochin_stk_trans!$A$1:$P$1,0),0)</f>
        <v>2</v>
      </c>
      <c r="H11" s="33">
        <f>VLOOKUP(H$1&amp;$A11,sales_data!$A:$F,6,0)</f>
        <v>3</v>
      </c>
      <c r="I11" s="33">
        <f t="shared" si="2"/>
        <v>5</v>
      </c>
      <c r="J11" s="34">
        <f t="shared" si="3"/>
        <v>5</v>
      </c>
      <c r="K11" s="34">
        <f>VLOOKUP($A11,cochin_stk_trans!$A:$P,MATCH(K$1,cochin_stk_trans!$A$1:$P$1,0),0)</f>
        <v>2</v>
      </c>
      <c r="L11" s="34">
        <f>VLOOKUP(L$1&amp;$A11,sales_data!$A:$F,6,0)</f>
        <v>3</v>
      </c>
      <c r="M11" s="34">
        <f t="shared" si="4"/>
        <v>4</v>
      </c>
      <c r="N11" s="35">
        <f t="shared" si="5"/>
        <v>4</v>
      </c>
      <c r="O11" s="35">
        <f>VLOOKUP($A11,cochin_stk_trans!$A:$P,MATCH(O$1,cochin_stk_trans!$A$1:$P$1,0),0)</f>
        <v>2</v>
      </c>
      <c r="P11" s="35">
        <f>VLOOKUP(P$1&amp;$A11,sales_data!$A:$F,6,0)</f>
        <v>4</v>
      </c>
      <c r="Q11" s="35">
        <f t="shared" si="6"/>
        <v>2</v>
      </c>
      <c r="R11" s="36">
        <f t="shared" si="7"/>
        <v>2</v>
      </c>
      <c r="S11" s="36">
        <f>VLOOKUP($A11,cochin_stk_trans!$A:$P,MATCH(S$1,cochin_stk_trans!$A$1:$P$1,0),0)</f>
        <v>1</v>
      </c>
      <c r="T11" s="36">
        <f>VLOOKUP(T$1&amp;$A11,sales_data!$A:$F,6,0)</f>
        <v>3</v>
      </c>
      <c r="U11" s="36">
        <f t="shared" si="8"/>
        <v>0</v>
      </c>
      <c r="V11" s="37">
        <f t="shared" si="9"/>
        <v>0</v>
      </c>
      <c r="W11" s="37">
        <f>VLOOKUP($A11,cochin_stk_trans!$A:$P,MATCH(W$1,cochin_stk_trans!$A$1:$P$1,0),0)</f>
        <v>1</v>
      </c>
      <c r="X11" s="37">
        <f>VLOOKUP(X$1&amp;$A11,sales_data!$A:$F,6,0)</f>
        <v>3</v>
      </c>
      <c r="Y11" s="37">
        <f t="shared" si="10"/>
        <v>-2</v>
      </c>
      <c r="Z11" s="38">
        <f t="shared" si="11"/>
        <v>0</v>
      </c>
      <c r="AA11" s="38">
        <f>VLOOKUP($A11,cochin_stk_trans!$A:$P,MATCH(AA$1,cochin_stk_trans!$A$1:$P$1,0),0)</f>
        <v>2</v>
      </c>
      <c r="AB11" s="38">
        <f>VLOOKUP(AB$1&amp;$A11,sales_data!$A:$F,6,0)</f>
        <v>5</v>
      </c>
      <c r="AC11" s="38">
        <f t="shared" si="12"/>
        <v>-3</v>
      </c>
      <c r="AD11" s="39">
        <f t="shared" si="13"/>
        <v>0</v>
      </c>
      <c r="AE11" s="39">
        <f>VLOOKUP($A11,cochin_stk_trans!$A:$P,MATCH(AE$1,cochin_stk_trans!$A$1:$P$1,0),0)</f>
        <v>2</v>
      </c>
      <c r="AF11" s="39">
        <f>VLOOKUP(AF$1&amp;$A11,sales_data!$A:$F,6,0)</f>
        <v>4</v>
      </c>
      <c r="AG11" s="39">
        <f t="shared" si="14"/>
        <v>-2</v>
      </c>
      <c r="AH11" s="32">
        <f t="shared" si="15"/>
        <v>0</v>
      </c>
      <c r="AI11" s="32">
        <f>VLOOKUP($A11,cochin_stk_trans!$A:$P,MATCH(AI$1,cochin_stk_trans!$A$1:$P$1,0),0)</f>
        <v>1</v>
      </c>
      <c r="AJ11" s="32">
        <f>VLOOKUP(AJ$1&amp;$A11,sales_data!$A:$F,6,0)</f>
        <v>3</v>
      </c>
      <c r="AK11" s="32">
        <f t="shared" si="16"/>
        <v>-2</v>
      </c>
      <c r="AL11" s="33">
        <f t="shared" si="17"/>
        <v>0</v>
      </c>
      <c r="AM11" s="33">
        <f>VLOOKUP($A11,cochin_stk_trans!$A:$P,MATCH(AM$1,cochin_stk_trans!$A$1:$P$1,0),0)</f>
        <v>2</v>
      </c>
      <c r="AN11" s="33">
        <f>VLOOKUP(AN$1&amp;$A11,sales_data!$A:$F,6,0)</f>
        <v>3</v>
      </c>
      <c r="AO11" s="33">
        <f t="shared" si="18"/>
        <v>-1</v>
      </c>
      <c r="AP11" s="34">
        <f t="shared" si="19"/>
        <v>0</v>
      </c>
      <c r="AQ11" s="34">
        <f>VLOOKUP($A11,cochin_stk_trans!$A:$P,MATCH(AQ$1,cochin_stk_trans!$A$1:$P$1,0),0)</f>
        <v>2</v>
      </c>
      <c r="AR11" s="34">
        <f>VLOOKUP(AR$1&amp;$A11,sales_data!$A:$F,6,0)</f>
        <v>3</v>
      </c>
      <c r="AS11" s="34">
        <f t="shared" si="20"/>
        <v>-1</v>
      </c>
      <c r="AT11" s="35">
        <f t="shared" si="21"/>
        <v>0</v>
      </c>
      <c r="AU11" s="35">
        <f>VLOOKUP($A11,cochin_stk_trans!$A:$P,MATCH(AU$1,cochin_stk_trans!$A$1:$P$1,0),0)</f>
        <v>2</v>
      </c>
      <c r="AV11" s="35">
        <f>VLOOKUP(AV$1&amp;$A11,sales_data!$A:$F,6,0)</f>
        <v>4</v>
      </c>
      <c r="AW11" s="35">
        <f t="shared" si="22"/>
        <v>-2</v>
      </c>
      <c r="AX11" s="36">
        <f t="shared" si="23"/>
        <v>0</v>
      </c>
      <c r="AY11" s="36">
        <f>VLOOKUP($A11,cochin_stk_trans!$A:$P,MATCH(AY$1,cochin_stk_trans!$A$1:$P$1,0),0)</f>
        <v>2</v>
      </c>
      <c r="AZ11" s="36">
        <f>VLOOKUP(AZ$1&amp;$A11,sales_data!$A:$F,6,0)</f>
        <v>4</v>
      </c>
      <c r="BA11" s="36">
        <f t="shared" si="24"/>
        <v>-2</v>
      </c>
      <c r="BB11" s="37">
        <f t="shared" si="25"/>
        <v>0</v>
      </c>
      <c r="BC11" s="37">
        <f>VLOOKUP($A11,cochin_stk_trans!$A:$P,MATCH(BC$1,cochin_stk_trans!$A$1:$P$1,0),0)</f>
        <v>2</v>
      </c>
      <c r="BD11" s="37">
        <f>VLOOKUP(BD$1&amp;$A11,sales_data!$A:$F,6,0)</f>
        <v>4</v>
      </c>
      <c r="BE11" s="37">
        <f t="shared" si="26"/>
        <v>-2</v>
      </c>
      <c r="BF11" s="38">
        <f t="shared" si="27"/>
        <v>0</v>
      </c>
      <c r="BG11" s="38">
        <f>VLOOKUP($A11,cochin_stk_trans!$A:$P,MATCH(BG$1,cochin_stk_trans!$A$1:$P$1,0),0)</f>
        <v>2</v>
      </c>
      <c r="BH11" s="38">
        <f>VLOOKUP(BH$1&amp;$A11,sales_data!$A:$F,6,0)</f>
        <v>3</v>
      </c>
      <c r="BI11" s="38">
        <f t="shared" si="28"/>
        <v>-1</v>
      </c>
    </row>
    <row r="12" spans="1:61" x14ac:dyDescent="0.3">
      <c r="A12" s="31" t="s">
        <v>52</v>
      </c>
      <c r="B12" s="32">
        <v>10</v>
      </c>
      <c r="C12" s="32">
        <f>VLOOKUP($A12,cochin_stk_trans!$A:$P,MATCH(C$1,cochin_stk_trans!$A$1:$P$1,0),0)</f>
        <v>2</v>
      </c>
      <c r="D12" s="32">
        <f>VLOOKUP(D$1&amp;$A12,sales_data!$A:$F,6,0)</f>
        <v>5</v>
      </c>
      <c r="E12" s="32">
        <f t="shared" si="0"/>
        <v>7</v>
      </c>
      <c r="F12" s="33">
        <f t="shared" si="1"/>
        <v>7</v>
      </c>
      <c r="G12" s="33">
        <f>VLOOKUP($A12,cochin_stk_trans!$A:$P,MATCH(G$1,cochin_stk_trans!$A$1:$P$1,0),0)</f>
        <v>2</v>
      </c>
      <c r="H12" s="33">
        <f>VLOOKUP(H$1&amp;$A12,sales_data!$A:$F,6,0)</f>
        <v>4</v>
      </c>
      <c r="I12" s="33">
        <f t="shared" si="2"/>
        <v>5</v>
      </c>
      <c r="J12" s="34">
        <f t="shared" si="3"/>
        <v>5</v>
      </c>
      <c r="K12" s="34">
        <f>VLOOKUP($A12,cochin_stk_trans!$A:$P,MATCH(K$1,cochin_stk_trans!$A$1:$P$1,0),0)</f>
        <v>2</v>
      </c>
      <c r="L12" s="34">
        <f>VLOOKUP(L$1&amp;$A12,sales_data!$A:$F,6,0)</f>
        <v>5</v>
      </c>
      <c r="M12" s="34">
        <f t="shared" si="4"/>
        <v>2</v>
      </c>
      <c r="N12" s="35">
        <f t="shared" si="5"/>
        <v>2</v>
      </c>
      <c r="O12" s="35">
        <f>VLOOKUP($A12,cochin_stk_trans!$A:$P,MATCH(O$1,cochin_stk_trans!$A$1:$P$1,0),0)</f>
        <v>2</v>
      </c>
      <c r="P12" s="35">
        <f>VLOOKUP(P$1&amp;$A12,sales_data!$A:$F,6,0)</f>
        <v>2</v>
      </c>
      <c r="Q12" s="35">
        <f t="shared" si="6"/>
        <v>2</v>
      </c>
      <c r="R12" s="36">
        <f t="shared" si="7"/>
        <v>2</v>
      </c>
      <c r="S12" s="36">
        <f>VLOOKUP($A12,cochin_stk_trans!$A:$P,MATCH(S$1,cochin_stk_trans!$A$1:$P$1,0),0)</f>
        <v>2</v>
      </c>
      <c r="T12" s="36">
        <f>VLOOKUP(T$1&amp;$A12,sales_data!$A:$F,6,0)</f>
        <v>3</v>
      </c>
      <c r="U12" s="36">
        <f t="shared" si="8"/>
        <v>1</v>
      </c>
      <c r="V12" s="37">
        <f t="shared" si="9"/>
        <v>1</v>
      </c>
      <c r="W12" s="37">
        <f>VLOOKUP($A12,cochin_stk_trans!$A:$P,MATCH(W$1,cochin_stk_trans!$A$1:$P$1,0),0)</f>
        <v>2</v>
      </c>
      <c r="X12" s="37">
        <f>VLOOKUP(X$1&amp;$A12,sales_data!$A:$F,6,0)</f>
        <v>4</v>
      </c>
      <c r="Y12" s="37">
        <f t="shared" si="10"/>
        <v>-1</v>
      </c>
      <c r="Z12" s="38">
        <f t="shared" si="11"/>
        <v>0</v>
      </c>
      <c r="AA12" s="38">
        <f>VLOOKUP($A12,cochin_stk_trans!$A:$P,MATCH(AA$1,cochin_stk_trans!$A$1:$P$1,0),0)</f>
        <v>2</v>
      </c>
      <c r="AB12" s="38">
        <f>VLOOKUP(AB$1&amp;$A12,sales_data!$A:$F,6,0)</f>
        <v>4</v>
      </c>
      <c r="AC12" s="38">
        <f t="shared" si="12"/>
        <v>-2</v>
      </c>
      <c r="AD12" s="39">
        <f t="shared" si="13"/>
        <v>0</v>
      </c>
      <c r="AE12" s="39">
        <f>VLOOKUP($A12,cochin_stk_trans!$A:$P,MATCH(AE$1,cochin_stk_trans!$A$1:$P$1,0),0)</f>
        <v>1</v>
      </c>
      <c r="AF12" s="39">
        <f>VLOOKUP(AF$1&amp;$A12,sales_data!$A:$F,6,0)</f>
        <v>4</v>
      </c>
      <c r="AG12" s="39">
        <f t="shared" si="14"/>
        <v>-3</v>
      </c>
      <c r="AH12" s="32">
        <f t="shared" si="15"/>
        <v>0</v>
      </c>
      <c r="AI12" s="32">
        <f>VLOOKUP($A12,cochin_stk_trans!$A:$P,MATCH(AI$1,cochin_stk_trans!$A$1:$P$1,0),0)</f>
        <v>1</v>
      </c>
      <c r="AJ12" s="32">
        <f>VLOOKUP(AJ$1&amp;$A12,sales_data!$A:$F,6,0)</f>
        <v>2</v>
      </c>
      <c r="AK12" s="32">
        <f t="shared" si="16"/>
        <v>-1</v>
      </c>
      <c r="AL12" s="33">
        <f t="shared" si="17"/>
        <v>0</v>
      </c>
      <c r="AM12" s="33">
        <f>VLOOKUP($A12,cochin_stk_trans!$A:$P,MATCH(AM$1,cochin_stk_trans!$A$1:$P$1,0),0)</f>
        <v>1</v>
      </c>
      <c r="AN12" s="33">
        <f>VLOOKUP(AN$1&amp;$A12,sales_data!$A:$F,6,0)</f>
        <v>3</v>
      </c>
      <c r="AO12" s="33">
        <f t="shared" si="18"/>
        <v>-2</v>
      </c>
      <c r="AP12" s="34">
        <f t="shared" si="19"/>
        <v>0</v>
      </c>
      <c r="AQ12" s="34">
        <f>VLOOKUP($A12,cochin_stk_trans!$A:$P,MATCH(AQ$1,cochin_stk_trans!$A$1:$P$1,0),0)</f>
        <v>2</v>
      </c>
      <c r="AR12" s="34">
        <f>VLOOKUP(AR$1&amp;$A12,sales_data!$A:$F,6,0)</f>
        <v>4</v>
      </c>
      <c r="AS12" s="34">
        <f t="shared" si="20"/>
        <v>-2</v>
      </c>
      <c r="AT12" s="35">
        <f t="shared" si="21"/>
        <v>0</v>
      </c>
      <c r="AU12" s="35">
        <f>VLOOKUP($A12,cochin_stk_trans!$A:$P,MATCH(AU$1,cochin_stk_trans!$A$1:$P$1,0),0)</f>
        <v>3</v>
      </c>
      <c r="AV12" s="35">
        <f>VLOOKUP(AV$1&amp;$A12,sales_data!$A:$F,6,0)</f>
        <v>5</v>
      </c>
      <c r="AW12" s="35">
        <f t="shared" si="22"/>
        <v>-2</v>
      </c>
      <c r="AX12" s="36">
        <f t="shared" si="23"/>
        <v>0</v>
      </c>
      <c r="AY12" s="36">
        <f>VLOOKUP($A12,cochin_stk_trans!$A:$P,MATCH(AY$1,cochin_stk_trans!$A$1:$P$1,0),0)</f>
        <v>2</v>
      </c>
      <c r="AZ12" s="36">
        <f>VLOOKUP(AZ$1&amp;$A12,sales_data!$A:$F,6,0)</f>
        <v>4</v>
      </c>
      <c r="BA12" s="36">
        <f t="shared" si="24"/>
        <v>-2</v>
      </c>
      <c r="BB12" s="37">
        <f t="shared" si="25"/>
        <v>0</v>
      </c>
      <c r="BC12" s="37">
        <f>VLOOKUP($A12,cochin_stk_trans!$A:$P,MATCH(BC$1,cochin_stk_trans!$A$1:$P$1,0),0)</f>
        <v>3</v>
      </c>
      <c r="BD12" s="37">
        <f>VLOOKUP(BD$1&amp;$A12,sales_data!$A:$F,6,0)</f>
        <v>4</v>
      </c>
      <c r="BE12" s="37">
        <f t="shared" si="26"/>
        <v>-1</v>
      </c>
      <c r="BF12" s="38">
        <f t="shared" si="27"/>
        <v>0</v>
      </c>
      <c r="BG12" s="38">
        <f>VLOOKUP($A12,cochin_stk_trans!$A:$P,MATCH(BG$1,cochin_stk_trans!$A$1:$P$1,0),0)</f>
        <v>2</v>
      </c>
      <c r="BH12" s="38">
        <f>VLOOKUP(BH$1&amp;$A12,sales_data!$A:$F,6,0)</f>
        <v>5</v>
      </c>
      <c r="BI12" s="38">
        <f t="shared" si="28"/>
        <v>-3</v>
      </c>
    </row>
    <row r="13" spans="1:61" x14ac:dyDescent="0.3">
      <c r="A13" s="31" t="s">
        <v>55</v>
      </c>
      <c r="B13" s="32">
        <v>60</v>
      </c>
      <c r="C13" s="32">
        <f>VLOOKUP($A13,cochin_stk_trans!$A:$P,MATCH(C$1,cochin_stk_trans!$A$1:$P$1,0),0)</f>
        <v>9</v>
      </c>
      <c r="D13" s="32">
        <f>VLOOKUP(D$1&amp;$A13,sales_data!$A:$F,6,0)</f>
        <v>11</v>
      </c>
      <c r="E13" s="32">
        <f t="shared" si="0"/>
        <v>58</v>
      </c>
      <c r="F13" s="33">
        <f t="shared" si="1"/>
        <v>58</v>
      </c>
      <c r="G13" s="33">
        <f>VLOOKUP($A13,cochin_stk_trans!$A:$P,MATCH(G$1,cochin_stk_trans!$A$1:$P$1,0),0)</f>
        <v>7</v>
      </c>
      <c r="H13" s="33">
        <f>VLOOKUP(H$1&amp;$A13,sales_data!$A:$F,6,0)</f>
        <v>14</v>
      </c>
      <c r="I13" s="33">
        <f t="shared" si="2"/>
        <v>51</v>
      </c>
      <c r="J13" s="34">
        <f t="shared" si="3"/>
        <v>51</v>
      </c>
      <c r="K13" s="34">
        <f>VLOOKUP($A13,cochin_stk_trans!$A:$P,MATCH(K$1,cochin_stk_trans!$A$1:$P$1,0),0)</f>
        <v>11</v>
      </c>
      <c r="L13" s="34">
        <f>VLOOKUP(L$1&amp;$A13,sales_data!$A:$F,6,0)</f>
        <v>13</v>
      </c>
      <c r="M13" s="34">
        <f t="shared" si="4"/>
        <v>49</v>
      </c>
      <c r="N13" s="35">
        <f t="shared" si="5"/>
        <v>49</v>
      </c>
      <c r="O13" s="35">
        <f>VLOOKUP($A13,cochin_stk_trans!$A:$P,MATCH(O$1,cochin_stk_trans!$A$1:$P$1,0),0)</f>
        <v>6</v>
      </c>
      <c r="P13" s="35">
        <f>VLOOKUP(P$1&amp;$A13,sales_data!$A:$F,6,0)</f>
        <v>11</v>
      </c>
      <c r="Q13" s="35">
        <f t="shared" si="6"/>
        <v>44</v>
      </c>
      <c r="R13" s="36">
        <f t="shared" si="7"/>
        <v>44</v>
      </c>
      <c r="S13" s="36">
        <f>VLOOKUP($A13,cochin_stk_trans!$A:$P,MATCH(S$1,cochin_stk_trans!$A$1:$P$1,0),0)</f>
        <v>12</v>
      </c>
      <c r="T13" s="36">
        <f>VLOOKUP(T$1&amp;$A13,sales_data!$A:$F,6,0)</f>
        <v>15</v>
      </c>
      <c r="U13" s="36">
        <f t="shared" si="8"/>
        <v>41</v>
      </c>
      <c r="V13" s="37">
        <f t="shared" si="9"/>
        <v>41</v>
      </c>
      <c r="W13" s="37">
        <f>VLOOKUP($A13,cochin_stk_trans!$A:$P,MATCH(W$1,cochin_stk_trans!$A$1:$P$1,0),0)</f>
        <v>6</v>
      </c>
      <c r="X13" s="37">
        <f>VLOOKUP(X$1&amp;$A13,sales_data!$A:$F,6,0)</f>
        <v>13</v>
      </c>
      <c r="Y13" s="37">
        <f t="shared" si="10"/>
        <v>34</v>
      </c>
      <c r="Z13" s="38">
        <f t="shared" si="11"/>
        <v>34</v>
      </c>
      <c r="AA13" s="38">
        <f>VLOOKUP($A13,cochin_stk_trans!$A:$P,MATCH(AA$1,cochin_stk_trans!$A$1:$P$1,0),0)</f>
        <v>12</v>
      </c>
      <c r="AB13" s="38">
        <f>VLOOKUP(AB$1&amp;$A13,sales_data!$A:$F,6,0)</f>
        <v>13</v>
      </c>
      <c r="AC13" s="38">
        <f t="shared" si="12"/>
        <v>33</v>
      </c>
      <c r="AD13" s="39">
        <f t="shared" si="13"/>
        <v>33</v>
      </c>
      <c r="AE13" s="39">
        <f>VLOOKUP($A13,cochin_stk_trans!$A:$P,MATCH(AE$1,cochin_stk_trans!$A$1:$P$1,0),0)</f>
        <v>10</v>
      </c>
      <c r="AF13" s="39">
        <f>VLOOKUP(AF$1&amp;$A13,sales_data!$A:$F,6,0)</f>
        <v>8</v>
      </c>
      <c r="AG13" s="39">
        <f t="shared" si="14"/>
        <v>35</v>
      </c>
      <c r="AH13" s="32">
        <f t="shared" si="15"/>
        <v>35</v>
      </c>
      <c r="AI13" s="32">
        <f>VLOOKUP($A13,cochin_stk_trans!$A:$P,MATCH(AI$1,cochin_stk_trans!$A$1:$P$1,0),0)</f>
        <v>10</v>
      </c>
      <c r="AJ13" s="32">
        <f>VLOOKUP(AJ$1&amp;$A13,sales_data!$A:$F,6,0)</f>
        <v>17</v>
      </c>
      <c r="AK13" s="32">
        <f t="shared" si="16"/>
        <v>28</v>
      </c>
      <c r="AL13" s="33">
        <f t="shared" si="17"/>
        <v>28</v>
      </c>
      <c r="AM13" s="33">
        <f>VLOOKUP($A13,cochin_stk_trans!$A:$P,MATCH(AM$1,cochin_stk_trans!$A$1:$P$1,0),0)</f>
        <v>10</v>
      </c>
      <c r="AN13" s="33">
        <f>VLOOKUP(AN$1&amp;$A13,sales_data!$A:$F,6,0)</f>
        <v>6</v>
      </c>
      <c r="AO13" s="33">
        <f t="shared" si="18"/>
        <v>32</v>
      </c>
      <c r="AP13" s="34">
        <f t="shared" si="19"/>
        <v>32</v>
      </c>
      <c r="AQ13" s="34">
        <f>VLOOKUP($A13,cochin_stk_trans!$A:$P,MATCH(AQ$1,cochin_stk_trans!$A$1:$P$1,0),0)</f>
        <v>5</v>
      </c>
      <c r="AR13" s="34">
        <f>VLOOKUP(AR$1&amp;$A13,sales_data!$A:$F,6,0)</f>
        <v>14</v>
      </c>
      <c r="AS13" s="34">
        <f t="shared" si="20"/>
        <v>23</v>
      </c>
      <c r="AT13" s="35">
        <f t="shared" si="21"/>
        <v>23</v>
      </c>
      <c r="AU13" s="35">
        <f>VLOOKUP($A13,cochin_stk_trans!$A:$P,MATCH(AU$1,cochin_stk_trans!$A$1:$P$1,0),0)</f>
        <v>10</v>
      </c>
      <c r="AV13" s="35">
        <f>VLOOKUP(AV$1&amp;$A13,sales_data!$A:$F,6,0)</f>
        <v>13</v>
      </c>
      <c r="AW13" s="35">
        <f t="shared" si="22"/>
        <v>20</v>
      </c>
      <c r="AX13" s="36">
        <f t="shared" si="23"/>
        <v>20</v>
      </c>
      <c r="AY13" s="36">
        <f>VLOOKUP($A13,cochin_stk_trans!$A:$P,MATCH(AY$1,cochin_stk_trans!$A$1:$P$1,0),0)</f>
        <v>10</v>
      </c>
      <c r="AZ13" s="36">
        <f>VLOOKUP(AZ$1&amp;$A13,sales_data!$A:$F,6,0)</f>
        <v>5</v>
      </c>
      <c r="BA13" s="36">
        <f t="shared" si="24"/>
        <v>25</v>
      </c>
      <c r="BB13" s="37">
        <f t="shared" si="25"/>
        <v>25</v>
      </c>
      <c r="BC13" s="37">
        <f>VLOOKUP($A13,cochin_stk_trans!$A:$P,MATCH(BC$1,cochin_stk_trans!$A$1:$P$1,0),0)</f>
        <v>7</v>
      </c>
      <c r="BD13" s="37">
        <f>VLOOKUP(BD$1&amp;$A13,sales_data!$A:$F,6,0)</f>
        <v>16</v>
      </c>
      <c r="BE13" s="37">
        <f t="shared" si="26"/>
        <v>16</v>
      </c>
      <c r="BF13" s="38">
        <f t="shared" si="27"/>
        <v>16</v>
      </c>
      <c r="BG13" s="38">
        <f>VLOOKUP($A13,cochin_stk_trans!$A:$P,MATCH(BG$1,cochin_stk_trans!$A$1:$P$1,0),0)</f>
        <v>6</v>
      </c>
      <c r="BH13" s="38">
        <f>VLOOKUP(BH$1&amp;$A13,sales_data!$A:$F,6,0)</f>
        <v>11</v>
      </c>
      <c r="BI13" s="38">
        <f t="shared" si="28"/>
        <v>11</v>
      </c>
    </row>
    <row r="14" spans="1:61" x14ac:dyDescent="0.3">
      <c r="A14" s="31" t="s">
        <v>58</v>
      </c>
      <c r="B14" s="32">
        <v>34</v>
      </c>
      <c r="C14" s="32">
        <f>VLOOKUP($A14,cochin_stk_trans!$A:$P,MATCH(C$1,cochin_stk_trans!$A$1:$P$1,0),0)</f>
        <v>6</v>
      </c>
      <c r="D14" s="32">
        <f>VLOOKUP(D$1&amp;$A14,sales_data!$A:$F,6,0)</f>
        <v>9</v>
      </c>
      <c r="E14" s="32">
        <f t="shared" si="0"/>
        <v>31</v>
      </c>
      <c r="F14" s="33">
        <f t="shared" si="1"/>
        <v>31</v>
      </c>
      <c r="G14" s="33">
        <f>VLOOKUP($A14,cochin_stk_trans!$A:$P,MATCH(G$1,cochin_stk_trans!$A$1:$P$1,0),0)</f>
        <v>4</v>
      </c>
      <c r="H14" s="33">
        <f>VLOOKUP(H$1&amp;$A14,sales_data!$A:$F,6,0)</f>
        <v>4</v>
      </c>
      <c r="I14" s="33">
        <f t="shared" si="2"/>
        <v>31</v>
      </c>
      <c r="J14" s="34">
        <f t="shared" si="3"/>
        <v>31</v>
      </c>
      <c r="K14" s="34">
        <f>VLOOKUP($A14,cochin_stk_trans!$A:$P,MATCH(K$1,cochin_stk_trans!$A$1:$P$1,0),0)</f>
        <v>5</v>
      </c>
      <c r="L14" s="34">
        <f>VLOOKUP(L$1&amp;$A14,sales_data!$A:$F,6,0)</f>
        <v>10</v>
      </c>
      <c r="M14" s="34">
        <f t="shared" si="4"/>
        <v>26</v>
      </c>
      <c r="N14" s="35">
        <f t="shared" si="5"/>
        <v>26</v>
      </c>
      <c r="O14" s="35">
        <f>VLOOKUP($A14,cochin_stk_trans!$A:$P,MATCH(O$1,cochin_stk_trans!$A$1:$P$1,0),0)</f>
        <v>4</v>
      </c>
      <c r="P14" s="35">
        <f>VLOOKUP(P$1&amp;$A14,sales_data!$A:$F,6,0)</f>
        <v>11</v>
      </c>
      <c r="Q14" s="35">
        <f t="shared" si="6"/>
        <v>19</v>
      </c>
      <c r="R14" s="36">
        <f t="shared" si="7"/>
        <v>19</v>
      </c>
      <c r="S14" s="36">
        <f>VLOOKUP($A14,cochin_stk_trans!$A:$P,MATCH(S$1,cochin_stk_trans!$A$1:$P$1,0),0)</f>
        <v>5</v>
      </c>
      <c r="T14" s="36">
        <f>VLOOKUP(T$1&amp;$A14,sales_data!$A:$F,6,0)</f>
        <v>4</v>
      </c>
      <c r="U14" s="36">
        <f t="shared" si="8"/>
        <v>20</v>
      </c>
      <c r="V14" s="37">
        <f t="shared" si="9"/>
        <v>20</v>
      </c>
      <c r="W14" s="37">
        <f>VLOOKUP($A14,cochin_stk_trans!$A:$P,MATCH(W$1,cochin_stk_trans!$A$1:$P$1,0),0)</f>
        <v>5</v>
      </c>
      <c r="X14" s="37">
        <f>VLOOKUP(X$1&amp;$A14,sales_data!$A:$F,6,0)</f>
        <v>7</v>
      </c>
      <c r="Y14" s="37">
        <f t="shared" si="10"/>
        <v>18</v>
      </c>
      <c r="Z14" s="38">
        <f t="shared" si="11"/>
        <v>18</v>
      </c>
      <c r="AA14" s="38">
        <f>VLOOKUP($A14,cochin_stk_trans!$A:$P,MATCH(AA$1,cochin_stk_trans!$A$1:$P$1,0),0)</f>
        <v>6</v>
      </c>
      <c r="AB14" s="38">
        <f>VLOOKUP(AB$1&amp;$A14,sales_data!$A:$F,6,0)</f>
        <v>13</v>
      </c>
      <c r="AC14" s="38">
        <f t="shared" si="12"/>
        <v>11</v>
      </c>
      <c r="AD14" s="39">
        <f t="shared" si="13"/>
        <v>11</v>
      </c>
      <c r="AE14" s="39">
        <f>VLOOKUP($A14,cochin_stk_trans!$A:$P,MATCH(AE$1,cochin_stk_trans!$A$1:$P$1,0),0)</f>
        <v>4</v>
      </c>
      <c r="AF14" s="39">
        <f>VLOOKUP(AF$1&amp;$A14,sales_data!$A:$F,6,0)</f>
        <v>10</v>
      </c>
      <c r="AG14" s="39">
        <f t="shared" si="14"/>
        <v>5</v>
      </c>
      <c r="AH14" s="32">
        <f t="shared" si="15"/>
        <v>5</v>
      </c>
      <c r="AI14" s="32">
        <f>VLOOKUP($A14,cochin_stk_trans!$A:$P,MATCH(AI$1,cochin_stk_trans!$A$1:$P$1,0),0)</f>
        <v>5</v>
      </c>
      <c r="AJ14" s="32">
        <f>VLOOKUP(AJ$1&amp;$A14,sales_data!$A:$F,6,0)</f>
        <v>7</v>
      </c>
      <c r="AK14" s="32">
        <f t="shared" si="16"/>
        <v>3</v>
      </c>
      <c r="AL14" s="33">
        <f t="shared" si="17"/>
        <v>3</v>
      </c>
      <c r="AM14" s="33">
        <f>VLOOKUP($A14,cochin_stk_trans!$A:$P,MATCH(AM$1,cochin_stk_trans!$A$1:$P$1,0),0)</f>
        <v>4</v>
      </c>
      <c r="AN14" s="33">
        <f>VLOOKUP(AN$1&amp;$A14,sales_data!$A:$F,6,0)</f>
        <v>5</v>
      </c>
      <c r="AO14" s="33">
        <f t="shared" si="18"/>
        <v>2</v>
      </c>
      <c r="AP14" s="34">
        <f t="shared" si="19"/>
        <v>2</v>
      </c>
      <c r="AQ14" s="34">
        <f>VLOOKUP($A14,cochin_stk_trans!$A:$P,MATCH(AQ$1,cochin_stk_trans!$A$1:$P$1,0),0)</f>
        <v>5</v>
      </c>
      <c r="AR14" s="34">
        <f>VLOOKUP(AR$1&amp;$A14,sales_data!$A:$F,6,0)</f>
        <v>10</v>
      </c>
      <c r="AS14" s="34">
        <f t="shared" si="20"/>
        <v>-3</v>
      </c>
      <c r="AT14" s="35">
        <f t="shared" si="21"/>
        <v>0</v>
      </c>
      <c r="AU14" s="35">
        <f>VLOOKUP($A14,cochin_stk_trans!$A:$P,MATCH(AU$1,cochin_stk_trans!$A$1:$P$1,0),0)</f>
        <v>3</v>
      </c>
      <c r="AV14" s="35">
        <f>VLOOKUP(AV$1&amp;$A14,sales_data!$A:$F,6,0)</f>
        <v>9</v>
      </c>
      <c r="AW14" s="35">
        <f t="shared" si="22"/>
        <v>-6</v>
      </c>
      <c r="AX14" s="36">
        <f t="shared" si="23"/>
        <v>0</v>
      </c>
      <c r="AY14" s="36">
        <f>VLOOKUP($A14,cochin_stk_trans!$A:$P,MATCH(AY$1,cochin_stk_trans!$A$1:$P$1,0),0)</f>
        <v>6</v>
      </c>
      <c r="AZ14" s="36">
        <f>VLOOKUP(AZ$1&amp;$A14,sales_data!$A:$F,6,0)</f>
        <v>7</v>
      </c>
      <c r="BA14" s="36">
        <f t="shared" si="24"/>
        <v>-1</v>
      </c>
      <c r="BB14" s="37">
        <f t="shared" si="25"/>
        <v>0</v>
      </c>
      <c r="BC14" s="37">
        <f>VLOOKUP($A14,cochin_stk_trans!$A:$P,MATCH(BC$1,cochin_stk_trans!$A$1:$P$1,0),0)</f>
        <v>4</v>
      </c>
      <c r="BD14" s="37">
        <f>VLOOKUP(BD$1&amp;$A14,sales_data!$A:$F,6,0)</f>
        <v>8</v>
      </c>
      <c r="BE14" s="37">
        <f t="shared" si="26"/>
        <v>-4</v>
      </c>
      <c r="BF14" s="38">
        <f t="shared" si="27"/>
        <v>0</v>
      </c>
      <c r="BG14" s="38">
        <f>VLOOKUP($A14,cochin_stk_trans!$A:$P,MATCH(BG$1,cochin_stk_trans!$A$1:$P$1,0),0)</f>
        <v>3</v>
      </c>
      <c r="BH14" s="38">
        <f>VLOOKUP(BH$1&amp;$A14,sales_data!$A:$F,6,0)</f>
        <v>4</v>
      </c>
      <c r="BI14" s="38">
        <f t="shared" si="28"/>
        <v>-1</v>
      </c>
    </row>
    <row r="15" spans="1:61" x14ac:dyDescent="0.3">
      <c r="A15" s="31" t="s">
        <v>60</v>
      </c>
      <c r="B15" s="32">
        <v>16</v>
      </c>
      <c r="C15" s="32">
        <f>VLOOKUP($A15,cochin_stk_trans!$A:$P,MATCH(C$1,cochin_stk_trans!$A$1:$P$1,0),0)</f>
        <v>3</v>
      </c>
      <c r="D15" s="32">
        <f>VLOOKUP(D$1&amp;$A15,sales_data!$A:$F,6,0)</f>
        <v>8</v>
      </c>
      <c r="E15" s="32">
        <f t="shared" si="0"/>
        <v>11</v>
      </c>
      <c r="F15" s="33">
        <f t="shared" si="1"/>
        <v>11</v>
      </c>
      <c r="G15" s="33">
        <f>VLOOKUP($A15,cochin_stk_trans!$A:$P,MATCH(G$1,cochin_stk_trans!$A$1:$P$1,0),0)</f>
        <v>3</v>
      </c>
      <c r="H15" s="33">
        <f>VLOOKUP(H$1&amp;$A15,sales_data!$A:$F,6,0)</f>
        <v>5</v>
      </c>
      <c r="I15" s="33">
        <f t="shared" si="2"/>
        <v>9</v>
      </c>
      <c r="J15" s="34">
        <f t="shared" si="3"/>
        <v>9</v>
      </c>
      <c r="K15" s="34">
        <f>VLOOKUP($A15,cochin_stk_trans!$A:$P,MATCH(K$1,cochin_stk_trans!$A$1:$P$1,0),0)</f>
        <v>4</v>
      </c>
      <c r="L15" s="34">
        <f>VLOOKUP(L$1&amp;$A15,sales_data!$A:$F,6,0)</f>
        <v>6</v>
      </c>
      <c r="M15" s="34">
        <f t="shared" si="4"/>
        <v>7</v>
      </c>
      <c r="N15" s="35">
        <f t="shared" si="5"/>
        <v>7</v>
      </c>
      <c r="O15" s="35">
        <f>VLOOKUP($A15,cochin_stk_trans!$A:$P,MATCH(O$1,cochin_stk_trans!$A$1:$P$1,0),0)</f>
        <v>3</v>
      </c>
      <c r="P15" s="35">
        <f>VLOOKUP(P$1&amp;$A15,sales_data!$A:$F,6,0)</f>
        <v>4</v>
      </c>
      <c r="Q15" s="35">
        <f t="shared" si="6"/>
        <v>6</v>
      </c>
      <c r="R15" s="36">
        <f t="shared" si="7"/>
        <v>6</v>
      </c>
      <c r="S15" s="36">
        <f>VLOOKUP($A15,cochin_stk_trans!$A:$P,MATCH(S$1,cochin_stk_trans!$A$1:$P$1,0),0)</f>
        <v>3</v>
      </c>
      <c r="T15" s="36">
        <f>VLOOKUP(T$1&amp;$A15,sales_data!$A:$F,6,0)</f>
        <v>3</v>
      </c>
      <c r="U15" s="36">
        <f t="shared" si="8"/>
        <v>6</v>
      </c>
      <c r="V15" s="37">
        <f t="shared" si="9"/>
        <v>6</v>
      </c>
      <c r="W15" s="37">
        <f>VLOOKUP($A15,cochin_stk_trans!$A:$P,MATCH(W$1,cochin_stk_trans!$A$1:$P$1,0),0)</f>
        <v>4</v>
      </c>
      <c r="X15" s="37">
        <f>VLOOKUP(X$1&amp;$A15,sales_data!$A:$F,6,0)</f>
        <v>7</v>
      </c>
      <c r="Y15" s="37">
        <f t="shared" si="10"/>
        <v>3</v>
      </c>
      <c r="Z15" s="38">
        <f t="shared" si="11"/>
        <v>3</v>
      </c>
      <c r="AA15" s="38">
        <f>VLOOKUP($A15,cochin_stk_trans!$A:$P,MATCH(AA$1,cochin_stk_trans!$A$1:$P$1,0),0)</f>
        <v>4</v>
      </c>
      <c r="AB15" s="38">
        <f>VLOOKUP(AB$1&amp;$A15,sales_data!$A:$F,6,0)</f>
        <v>8</v>
      </c>
      <c r="AC15" s="38">
        <f t="shared" si="12"/>
        <v>-1</v>
      </c>
      <c r="AD15" s="39">
        <f t="shared" si="13"/>
        <v>0</v>
      </c>
      <c r="AE15" s="39">
        <f>VLOOKUP($A15,cochin_stk_trans!$A:$P,MATCH(AE$1,cochin_stk_trans!$A$1:$P$1,0),0)</f>
        <v>3</v>
      </c>
      <c r="AF15" s="39">
        <f>VLOOKUP(AF$1&amp;$A15,sales_data!$A:$F,6,0)</f>
        <v>8</v>
      </c>
      <c r="AG15" s="39">
        <f t="shared" si="14"/>
        <v>-5</v>
      </c>
      <c r="AH15" s="32">
        <f t="shared" si="15"/>
        <v>0</v>
      </c>
      <c r="AI15" s="32">
        <f>VLOOKUP($A15,cochin_stk_trans!$A:$P,MATCH(AI$1,cochin_stk_trans!$A$1:$P$1,0),0)</f>
        <v>5</v>
      </c>
      <c r="AJ15" s="32">
        <f>VLOOKUP(AJ$1&amp;$A15,sales_data!$A:$F,6,0)</f>
        <v>6</v>
      </c>
      <c r="AK15" s="32">
        <f t="shared" si="16"/>
        <v>-1</v>
      </c>
      <c r="AL15" s="33">
        <f t="shared" si="17"/>
        <v>0</v>
      </c>
      <c r="AM15" s="33">
        <f>VLOOKUP($A15,cochin_stk_trans!$A:$P,MATCH(AM$1,cochin_stk_trans!$A$1:$P$1,0),0)</f>
        <v>4</v>
      </c>
      <c r="AN15" s="33">
        <f>VLOOKUP(AN$1&amp;$A15,sales_data!$A:$F,6,0)</f>
        <v>6</v>
      </c>
      <c r="AO15" s="33">
        <f t="shared" si="18"/>
        <v>-2</v>
      </c>
      <c r="AP15" s="34">
        <f t="shared" si="19"/>
        <v>0</v>
      </c>
      <c r="AQ15" s="34">
        <f>VLOOKUP($A15,cochin_stk_trans!$A:$P,MATCH(AQ$1,cochin_stk_trans!$A$1:$P$1,0),0)</f>
        <v>4</v>
      </c>
      <c r="AR15" s="34">
        <f>VLOOKUP(AR$1&amp;$A15,sales_data!$A:$F,6,0)</f>
        <v>6</v>
      </c>
      <c r="AS15" s="34">
        <f t="shared" si="20"/>
        <v>-2</v>
      </c>
      <c r="AT15" s="35">
        <f t="shared" si="21"/>
        <v>0</v>
      </c>
      <c r="AU15" s="35">
        <f>VLOOKUP($A15,cochin_stk_trans!$A:$P,MATCH(AU$1,cochin_stk_trans!$A$1:$P$1,0),0)</f>
        <v>3</v>
      </c>
      <c r="AV15" s="35">
        <f>VLOOKUP(AV$1&amp;$A15,sales_data!$A:$F,6,0)</f>
        <v>3</v>
      </c>
      <c r="AW15" s="35">
        <f t="shared" si="22"/>
        <v>0</v>
      </c>
      <c r="AX15" s="36">
        <f t="shared" si="23"/>
        <v>0</v>
      </c>
      <c r="AY15" s="36">
        <f>VLOOKUP($A15,cochin_stk_trans!$A:$P,MATCH(AY$1,cochin_stk_trans!$A$1:$P$1,0),0)</f>
        <v>3</v>
      </c>
      <c r="AZ15" s="36">
        <f>VLOOKUP(AZ$1&amp;$A15,sales_data!$A:$F,6,0)</f>
        <v>7</v>
      </c>
      <c r="BA15" s="36">
        <f t="shared" si="24"/>
        <v>-4</v>
      </c>
      <c r="BB15" s="37">
        <f t="shared" si="25"/>
        <v>0</v>
      </c>
      <c r="BC15" s="37">
        <f>VLOOKUP($A15,cochin_stk_trans!$A:$P,MATCH(BC$1,cochin_stk_trans!$A$1:$P$1,0),0)</f>
        <v>3</v>
      </c>
      <c r="BD15" s="37">
        <f>VLOOKUP(BD$1&amp;$A15,sales_data!$A:$F,6,0)</f>
        <v>7</v>
      </c>
      <c r="BE15" s="37">
        <f t="shared" si="26"/>
        <v>-4</v>
      </c>
      <c r="BF15" s="38">
        <f t="shared" si="27"/>
        <v>0</v>
      </c>
      <c r="BG15" s="38">
        <f>VLOOKUP($A15,cochin_stk_trans!$A:$P,MATCH(BG$1,cochin_stk_trans!$A$1:$P$1,0),0)</f>
        <v>4</v>
      </c>
      <c r="BH15" s="38">
        <f>VLOOKUP(BH$1&amp;$A15,sales_data!$A:$F,6,0)</f>
        <v>8</v>
      </c>
      <c r="BI15" s="38">
        <f t="shared" si="28"/>
        <v>-4</v>
      </c>
    </row>
    <row r="16" spans="1:61" x14ac:dyDescent="0.3">
      <c r="A16" s="31" t="s">
        <v>63</v>
      </c>
      <c r="B16" s="32">
        <v>14</v>
      </c>
      <c r="C16" s="32">
        <f>VLOOKUP($A16,cochin_stk_trans!$A:$P,MATCH(C$1,cochin_stk_trans!$A$1:$P$1,0),0)</f>
        <v>4</v>
      </c>
      <c r="D16" s="32">
        <f>VLOOKUP(D$1&amp;$A16,sales_data!$A:$F,6,0)</f>
        <v>6</v>
      </c>
      <c r="E16" s="32">
        <f t="shared" si="0"/>
        <v>12</v>
      </c>
      <c r="F16" s="33">
        <f t="shared" si="1"/>
        <v>12</v>
      </c>
      <c r="G16" s="33">
        <f>VLOOKUP($A16,cochin_stk_trans!$A:$P,MATCH(G$1,cochin_stk_trans!$A$1:$P$1,0),0)</f>
        <v>4</v>
      </c>
      <c r="H16" s="33">
        <f>VLOOKUP(H$1&amp;$A16,sales_data!$A:$F,6,0)</f>
        <v>7</v>
      </c>
      <c r="I16" s="33">
        <f t="shared" si="2"/>
        <v>9</v>
      </c>
      <c r="J16" s="34">
        <f t="shared" si="3"/>
        <v>9</v>
      </c>
      <c r="K16" s="34">
        <f>VLOOKUP($A16,cochin_stk_trans!$A:$P,MATCH(K$1,cochin_stk_trans!$A$1:$P$1,0),0)</f>
        <v>4</v>
      </c>
      <c r="L16" s="34">
        <f>VLOOKUP(L$1&amp;$A16,sales_data!$A:$F,6,0)</f>
        <v>6</v>
      </c>
      <c r="M16" s="34">
        <f t="shared" si="4"/>
        <v>7</v>
      </c>
      <c r="N16" s="35">
        <f t="shared" si="5"/>
        <v>7</v>
      </c>
      <c r="O16" s="35">
        <f>VLOOKUP($A16,cochin_stk_trans!$A:$P,MATCH(O$1,cochin_stk_trans!$A$1:$P$1,0),0)</f>
        <v>4</v>
      </c>
      <c r="P16" s="35">
        <f>VLOOKUP(P$1&amp;$A16,sales_data!$A:$F,6,0)</f>
        <v>4</v>
      </c>
      <c r="Q16" s="35">
        <f t="shared" si="6"/>
        <v>7</v>
      </c>
      <c r="R16" s="36">
        <f t="shared" si="7"/>
        <v>7</v>
      </c>
      <c r="S16" s="36">
        <f>VLOOKUP($A16,cochin_stk_trans!$A:$P,MATCH(S$1,cochin_stk_trans!$A$1:$P$1,0),0)</f>
        <v>4</v>
      </c>
      <c r="T16" s="36">
        <f>VLOOKUP(T$1&amp;$A16,sales_data!$A:$F,6,0)</f>
        <v>6</v>
      </c>
      <c r="U16" s="36">
        <f t="shared" si="8"/>
        <v>5</v>
      </c>
      <c r="V16" s="37">
        <f t="shared" si="9"/>
        <v>5</v>
      </c>
      <c r="W16" s="37">
        <f>VLOOKUP($A16,cochin_stk_trans!$A:$P,MATCH(W$1,cochin_stk_trans!$A$1:$P$1,0),0)</f>
        <v>3</v>
      </c>
      <c r="X16" s="37">
        <f>VLOOKUP(X$1&amp;$A16,sales_data!$A:$F,6,0)</f>
        <v>7</v>
      </c>
      <c r="Y16" s="37">
        <f t="shared" si="10"/>
        <v>1</v>
      </c>
      <c r="Z16" s="38">
        <f t="shared" si="11"/>
        <v>1</v>
      </c>
      <c r="AA16" s="38">
        <f>VLOOKUP($A16,cochin_stk_trans!$A:$P,MATCH(AA$1,cochin_stk_trans!$A$1:$P$1,0),0)</f>
        <v>2</v>
      </c>
      <c r="AB16" s="38">
        <f>VLOOKUP(AB$1&amp;$A16,sales_data!$A:$F,6,0)</f>
        <v>4</v>
      </c>
      <c r="AC16" s="38">
        <f t="shared" si="12"/>
        <v>-1</v>
      </c>
      <c r="AD16" s="39">
        <f t="shared" si="13"/>
        <v>0</v>
      </c>
      <c r="AE16" s="39">
        <f>VLOOKUP($A16,cochin_stk_trans!$A:$P,MATCH(AE$1,cochin_stk_trans!$A$1:$P$1,0),0)</f>
        <v>3</v>
      </c>
      <c r="AF16" s="39">
        <f>VLOOKUP(AF$1&amp;$A16,sales_data!$A:$F,6,0)</f>
        <v>4</v>
      </c>
      <c r="AG16" s="39">
        <f t="shared" si="14"/>
        <v>-1</v>
      </c>
      <c r="AH16" s="32">
        <f t="shared" si="15"/>
        <v>0</v>
      </c>
      <c r="AI16" s="32">
        <f>VLOOKUP($A16,cochin_stk_trans!$A:$P,MATCH(AI$1,cochin_stk_trans!$A$1:$P$1,0),0)</f>
        <v>3</v>
      </c>
      <c r="AJ16" s="32">
        <f>VLOOKUP(AJ$1&amp;$A16,sales_data!$A:$F,6,0)</f>
        <v>3</v>
      </c>
      <c r="AK16" s="32">
        <f t="shared" si="16"/>
        <v>0</v>
      </c>
      <c r="AL16" s="33">
        <f t="shared" si="17"/>
        <v>0</v>
      </c>
      <c r="AM16" s="33">
        <f>VLOOKUP($A16,cochin_stk_trans!$A:$P,MATCH(AM$1,cochin_stk_trans!$A$1:$P$1,0),0)</f>
        <v>2</v>
      </c>
      <c r="AN16" s="33">
        <f>VLOOKUP(AN$1&amp;$A16,sales_data!$A:$F,6,0)</f>
        <v>5</v>
      </c>
      <c r="AO16" s="33">
        <f t="shared" si="18"/>
        <v>-3</v>
      </c>
      <c r="AP16" s="34">
        <f t="shared" si="19"/>
        <v>0</v>
      </c>
      <c r="AQ16" s="34">
        <f>VLOOKUP($A16,cochin_stk_trans!$A:$P,MATCH(AQ$1,cochin_stk_trans!$A$1:$P$1,0),0)</f>
        <v>3</v>
      </c>
      <c r="AR16" s="34">
        <f>VLOOKUP(AR$1&amp;$A16,sales_data!$A:$F,6,0)</f>
        <v>5</v>
      </c>
      <c r="AS16" s="34">
        <f t="shared" si="20"/>
        <v>-2</v>
      </c>
      <c r="AT16" s="35">
        <f t="shared" si="21"/>
        <v>0</v>
      </c>
      <c r="AU16" s="35">
        <f>VLOOKUP($A16,cochin_stk_trans!$A:$P,MATCH(AU$1,cochin_stk_trans!$A$1:$P$1,0),0)</f>
        <v>2</v>
      </c>
      <c r="AV16" s="35">
        <f>VLOOKUP(AV$1&amp;$A16,sales_data!$A:$F,6,0)</f>
        <v>5</v>
      </c>
      <c r="AW16" s="35">
        <f t="shared" si="22"/>
        <v>-3</v>
      </c>
      <c r="AX16" s="36">
        <f t="shared" si="23"/>
        <v>0</v>
      </c>
      <c r="AY16" s="36">
        <f>VLOOKUP($A16,cochin_stk_trans!$A:$P,MATCH(AY$1,cochin_stk_trans!$A$1:$P$1,0),0)</f>
        <v>3</v>
      </c>
      <c r="AZ16" s="36">
        <f>VLOOKUP(AZ$1&amp;$A16,sales_data!$A:$F,6,0)</f>
        <v>4</v>
      </c>
      <c r="BA16" s="36">
        <f t="shared" si="24"/>
        <v>-1</v>
      </c>
      <c r="BB16" s="37">
        <f t="shared" si="25"/>
        <v>0</v>
      </c>
      <c r="BC16" s="37">
        <f>VLOOKUP($A16,cochin_stk_trans!$A:$P,MATCH(BC$1,cochin_stk_trans!$A$1:$P$1,0),0)</f>
        <v>2</v>
      </c>
      <c r="BD16" s="37">
        <f>VLOOKUP(BD$1&amp;$A16,sales_data!$A:$F,6,0)</f>
        <v>6</v>
      </c>
      <c r="BE16" s="37">
        <f t="shared" si="26"/>
        <v>-4</v>
      </c>
      <c r="BF16" s="38">
        <f t="shared" si="27"/>
        <v>0</v>
      </c>
      <c r="BG16" s="38">
        <f>VLOOKUP($A16,cochin_stk_trans!$A:$P,MATCH(BG$1,cochin_stk_trans!$A$1:$P$1,0),0)</f>
        <v>3</v>
      </c>
      <c r="BH16" s="38">
        <f>VLOOKUP(BH$1&amp;$A16,sales_data!$A:$F,6,0)</f>
        <v>4</v>
      </c>
      <c r="BI16" s="38">
        <f t="shared" si="28"/>
        <v>-1</v>
      </c>
    </row>
    <row r="17" spans="1:61" x14ac:dyDescent="0.3">
      <c r="A17" s="31" t="s">
        <v>65</v>
      </c>
      <c r="B17" s="32">
        <v>16</v>
      </c>
      <c r="C17" s="32">
        <f>VLOOKUP($A17,cochin_stk_trans!$A:$P,MATCH(C$1,cochin_stk_trans!$A$1:$P$1,0),0)</f>
        <v>3</v>
      </c>
      <c r="D17" s="32">
        <f>VLOOKUP(D$1&amp;$A17,sales_data!$A:$F,6,0)</f>
        <v>6</v>
      </c>
      <c r="E17" s="32">
        <f t="shared" si="0"/>
        <v>13</v>
      </c>
      <c r="F17" s="33">
        <f t="shared" si="1"/>
        <v>13</v>
      </c>
      <c r="G17" s="33">
        <f>VLOOKUP($A17,cochin_stk_trans!$A:$P,MATCH(G$1,cochin_stk_trans!$A$1:$P$1,0),0)</f>
        <v>4</v>
      </c>
      <c r="H17" s="33">
        <f>VLOOKUP(H$1&amp;$A17,sales_data!$A:$F,6,0)</f>
        <v>8</v>
      </c>
      <c r="I17" s="33">
        <f t="shared" si="2"/>
        <v>9</v>
      </c>
      <c r="J17" s="34">
        <f t="shared" si="3"/>
        <v>9</v>
      </c>
      <c r="K17" s="34">
        <f>VLOOKUP($A17,cochin_stk_trans!$A:$P,MATCH(K$1,cochin_stk_trans!$A$1:$P$1,0),0)</f>
        <v>4</v>
      </c>
      <c r="L17" s="34">
        <f>VLOOKUP(L$1&amp;$A17,sales_data!$A:$F,6,0)</f>
        <v>4</v>
      </c>
      <c r="M17" s="34">
        <f t="shared" si="4"/>
        <v>9</v>
      </c>
      <c r="N17" s="35">
        <f t="shared" si="5"/>
        <v>9</v>
      </c>
      <c r="O17" s="35">
        <f>VLOOKUP($A17,cochin_stk_trans!$A:$P,MATCH(O$1,cochin_stk_trans!$A$1:$P$1,0),0)</f>
        <v>4</v>
      </c>
      <c r="P17" s="35">
        <f>VLOOKUP(P$1&amp;$A17,sales_data!$A:$F,6,0)</f>
        <v>8</v>
      </c>
      <c r="Q17" s="35">
        <f t="shared" si="6"/>
        <v>5</v>
      </c>
      <c r="R17" s="36">
        <f t="shared" si="7"/>
        <v>5</v>
      </c>
      <c r="S17" s="36">
        <f>VLOOKUP($A17,cochin_stk_trans!$A:$P,MATCH(S$1,cochin_stk_trans!$A$1:$P$1,0),0)</f>
        <v>3</v>
      </c>
      <c r="T17" s="36">
        <f>VLOOKUP(T$1&amp;$A17,sales_data!$A:$F,6,0)</f>
        <v>5</v>
      </c>
      <c r="U17" s="36">
        <f t="shared" si="8"/>
        <v>3</v>
      </c>
      <c r="V17" s="37">
        <f t="shared" si="9"/>
        <v>3</v>
      </c>
      <c r="W17" s="37">
        <f>VLOOKUP($A17,cochin_stk_trans!$A:$P,MATCH(W$1,cochin_stk_trans!$A$1:$P$1,0),0)</f>
        <v>4</v>
      </c>
      <c r="X17" s="37">
        <f>VLOOKUP(X$1&amp;$A17,sales_data!$A:$F,6,0)</f>
        <v>8</v>
      </c>
      <c r="Y17" s="37">
        <f t="shared" si="10"/>
        <v>-1</v>
      </c>
      <c r="Z17" s="38">
        <f t="shared" si="11"/>
        <v>0</v>
      </c>
      <c r="AA17" s="38">
        <f>VLOOKUP($A17,cochin_stk_trans!$A:$P,MATCH(AA$1,cochin_stk_trans!$A$1:$P$1,0),0)</f>
        <v>5</v>
      </c>
      <c r="AB17" s="38">
        <f>VLOOKUP(AB$1&amp;$A17,sales_data!$A:$F,6,0)</f>
        <v>4</v>
      </c>
      <c r="AC17" s="38">
        <f t="shared" si="12"/>
        <v>1</v>
      </c>
      <c r="AD17" s="39">
        <f t="shared" si="13"/>
        <v>1</v>
      </c>
      <c r="AE17" s="39">
        <f>VLOOKUP($A17,cochin_stk_trans!$A:$P,MATCH(AE$1,cochin_stk_trans!$A$1:$P$1,0),0)</f>
        <v>3</v>
      </c>
      <c r="AF17" s="39">
        <f>VLOOKUP(AF$1&amp;$A17,sales_data!$A:$F,6,0)</f>
        <v>7</v>
      </c>
      <c r="AG17" s="39">
        <f t="shared" si="14"/>
        <v>-3</v>
      </c>
      <c r="AH17" s="32">
        <f t="shared" si="15"/>
        <v>0</v>
      </c>
      <c r="AI17" s="32">
        <f>VLOOKUP($A17,cochin_stk_trans!$A:$P,MATCH(AI$1,cochin_stk_trans!$A$1:$P$1,0),0)</f>
        <v>3</v>
      </c>
      <c r="AJ17" s="32">
        <f>VLOOKUP(AJ$1&amp;$A17,sales_data!$A:$F,6,0)</f>
        <v>6</v>
      </c>
      <c r="AK17" s="32">
        <f t="shared" si="16"/>
        <v>-3</v>
      </c>
      <c r="AL17" s="33">
        <f t="shared" si="17"/>
        <v>0</v>
      </c>
      <c r="AM17" s="33">
        <f>VLOOKUP($A17,cochin_stk_trans!$A:$P,MATCH(AM$1,cochin_stk_trans!$A$1:$P$1,0),0)</f>
        <v>3</v>
      </c>
      <c r="AN17" s="33">
        <f>VLOOKUP(AN$1&amp;$A17,sales_data!$A:$F,6,0)</f>
        <v>6</v>
      </c>
      <c r="AO17" s="33">
        <f t="shared" si="18"/>
        <v>-3</v>
      </c>
      <c r="AP17" s="34">
        <f t="shared" si="19"/>
        <v>0</v>
      </c>
      <c r="AQ17" s="34">
        <f>VLOOKUP($A17,cochin_stk_trans!$A:$P,MATCH(AQ$1,cochin_stk_trans!$A$1:$P$1,0),0)</f>
        <v>4</v>
      </c>
      <c r="AR17" s="34">
        <f>VLOOKUP(AR$1&amp;$A17,sales_data!$A:$F,6,0)</f>
        <v>7</v>
      </c>
      <c r="AS17" s="34">
        <f t="shared" si="20"/>
        <v>-3</v>
      </c>
      <c r="AT17" s="35">
        <f t="shared" si="21"/>
        <v>0</v>
      </c>
      <c r="AU17" s="35">
        <f>VLOOKUP($A17,cochin_stk_trans!$A:$P,MATCH(AU$1,cochin_stk_trans!$A$1:$P$1,0),0)</f>
        <v>4</v>
      </c>
      <c r="AV17" s="35">
        <f>VLOOKUP(AV$1&amp;$A17,sales_data!$A:$F,6,0)</f>
        <v>7</v>
      </c>
      <c r="AW17" s="35">
        <f t="shared" si="22"/>
        <v>-3</v>
      </c>
      <c r="AX17" s="36">
        <f t="shared" si="23"/>
        <v>0</v>
      </c>
      <c r="AY17" s="36">
        <f>VLOOKUP($A17,cochin_stk_trans!$A:$P,MATCH(AY$1,cochin_stk_trans!$A$1:$P$1,0),0)</f>
        <v>4</v>
      </c>
      <c r="AZ17" s="36">
        <f>VLOOKUP(AZ$1&amp;$A17,sales_data!$A:$F,6,0)</f>
        <v>6</v>
      </c>
      <c r="BA17" s="36">
        <f t="shared" si="24"/>
        <v>-2</v>
      </c>
      <c r="BB17" s="37">
        <f t="shared" si="25"/>
        <v>0</v>
      </c>
      <c r="BC17" s="37">
        <f>VLOOKUP($A17,cochin_stk_trans!$A:$P,MATCH(BC$1,cochin_stk_trans!$A$1:$P$1,0),0)</f>
        <v>5</v>
      </c>
      <c r="BD17" s="37">
        <f>VLOOKUP(BD$1&amp;$A17,sales_data!$A:$F,6,0)</f>
        <v>7</v>
      </c>
      <c r="BE17" s="37">
        <f t="shared" si="26"/>
        <v>-2</v>
      </c>
      <c r="BF17" s="38">
        <f t="shared" si="27"/>
        <v>0</v>
      </c>
      <c r="BG17" s="38">
        <f>VLOOKUP($A17,cochin_stk_trans!$A:$P,MATCH(BG$1,cochin_stk_trans!$A$1:$P$1,0),0)</f>
        <v>5</v>
      </c>
      <c r="BH17" s="38">
        <f>VLOOKUP(BH$1&amp;$A17,sales_data!$A:$F,6,0)</f>
        <v>7</v>
      </c>
      <c r="BI17" s="38">
        <f t="shared" si="28"/>
        <v>-2</v>
      </c>
    </row>
    <row r="18" spans="1:61" x14ac:dyDescent="0.3">
      <c r="A18" s="31" t="s">
        <v>67</v>
      </c>
      <c r="B18" s="32">
        <v>12</v>
      </c>
      <c r="C18" s="32">
        <f>VLOOKUP($A18,cochin_stk_trans!$A:$P,MATCH(C$1,cochin_stk_trans!$A$1:$P$1,0),0)</f>
        <v>3</v>
      </c>
      <c r="D18" s="32">
        <f>VLOOKUP(D$1&amp;$A18,sales_data!$A:$F,6,0)</f>
        <v>5</v>
      </c>
      <c r="E18" s="32">
        <f t="shared" si="0"/>
        <v>10</v>
      </c>
      <c r="F18" s="33">
        <f t="shared" si="1"/>
        <v>10</v>
      </c>
      <c r="G18" s="33">
        <f>VLOOKUP($A18,cochin_stk_trans!$A:$P,MATCH(G$1,cochin_stk_trans!$A$1:$P$1,0),0)</f>
        <v>3</v>
      </c>
      <c r="H18" s="33">
        <f>VLOOKUP(H$1&amp;$A18,sales_data!$A:$F,6,0)</f>
        <v>7</v>
      </c>
      <c r="I18" s="33">
        <f t="shared" si="2"/>
        <v>6</v>
      </c>
      <c r="J18" s="34">
        <f t="shared" si="3"/>
        <v>6</v>
      </c>
      <c r="K18" s="34">
        <f>VLOOKUP($A18,cochin_stk_trans!$A:$P,MATCH(K$1,cochin_stk_trans!$A$1:$P$1,0),0)</f>
        <v>3</v>
      </c>
      <c r="L18" s="34">
        <f>VLOOKUP(L$1&amp;$A18,sales_data!$A:$F,6,0)</f>
        <v>4</v>
      </c>
      <c r="M18" s="34">
        <f t="shared" si="4"/>
        <v>5</v>
      </c>
      <c r="N18" s="35">
        <f t="shared" si="5"/>
        <v>5</v>
      </c>
      <c r="O18" s="35">
        <f>VLOOKUP($A18,cochin_stk_trans!$A:$P,MATCH(O$1,cochin_stk_trans!$A$1:$P$1,0),0)</f>
        <v>3</v>
      </c>
      <c r="P18" s="35">
        <f>VLOOKUP(P$1&amp;$A18,sales_data!$A:$F,6,0)</f>
        <v>6</v>
      </c>
      <c r="Q18" s="35">
        <f t="shared" si="6"/>
        <v>2</v>
      </c>
      <c r="R18" s="36">
        <f t="shared" si="7"/>
        <v>2</v>
      </c>
      <c r="S18" s="36">
        <f>VLOOKUP($A18,cochin_stk_trans!$A:$P,MATCH(S$1,cochin_stk_trans!$A$1:$P$1,0),0)</f>
        <v>2</v>
      </c>
      <c r="T18" s="36">
        <f>VLOOKUP(T$1&amp;$A18,sales_data!$A:$F,6,0)</f>
        <v>5</v>
      </c>
      <c r="U18" s="36">
        <f t="shared" si="8"/>
        <v>-1</v>
      </c>
      <c r="V18" s="37">
        <f t="shared" si="9"/>
        <v>0</v>
      </c>
      <c r="W18" s="37">
        <f>VLOOKUP($A18,cochin_stk_trans!$A:$P,MATCH(W$1,cochin_stk_trans!$A$1:$P$1,0),0)</f>
        <v>4</v>
      </c>
      <c r="X18" s="37">
        <f>VLOOKUP(X$1&amp;$A18,sales_data!$A:$F,6,0)</f>
        <v>4</v>
      </c>
      <c r="Y18" s="37">
        <f t="shared" si="10"/>
        <v>0</v>
      </c>
      <c r="Z18" s="38">
        <f t="shared" si="11"/>
        <v>0</v>
      </c>
      <c r="AA18" s="38">
        <f>VLOOKUP($A18,cochin_stk_trans!$A:$P,MATCH(AA$1,cochin_stk_trans!$A$1:$P$1,0),0)</f>
        <v>2</v>
      </c>
      <c r="AB18" s="38">
        <f>VLOOKUP(AB$1&amp;$A18,sales_data!$A:$F,6,0)</f>
        <v>5</v>
      </c>
      <c r="AC18" s="38">
        <f t="shared" si="12"/>
        <v>-3</v>
      </c>
      <c r="AD18" s="39">
        <f t="shared" si="13"/>
        <v>0</v>
      </c>
      <c r="AE18" s="39">
        <f>VLOOKUP($A18,cochin_stk_trans!$A:$P,MATCH(AE$1,cochin_stk_trans!$A$1:$P$1,0),0)</f>
        <v>3</v>
      </c>
      <c r="AF18" s="39">
        <f>VLOOKUP(AF$1&amp;$A18,sales_data!$A:$F,6,0)</f>
        <v>4</v>
      </c>
      <c r="AG18" s="39">
        <f t="shared" si="14"/>
        <v>-1</v>
      </c>
      <c r="AH18" s="32">
        <f t="shared" si="15"/>
        <v>0</v>
      </c>
      <c r="AI18" s="32">
        <f>VLOOKUP($A18,cochin_stk_trans!$A:$P,MATCH(AI$1,cochin_stk_trans!$A$1:$P$1,0),0)</f>
        <v>3</v>
      </c>
      <c r="AJ18" s="32">
        <f>VLOOKUP(AJ$1&amp;$A18,sales_data!$A:$F,6,0)</f>
        <v>5</v>
      </c>
      <c r="AK18" s="32">
        <f t="shared" si="16"/>
        <v>-2</v>
      </c>
      <c r="AL18" s="33">
        <f t="shared" si="17"/>
        <v>0</v>
      </c>
      <c r="AM18" s="33">
        <f>VLOOKUP($A18,cochin_stk_trans!$A:$P,MATCH(AM$1,cochin_stk_trans!$A$1:$P$1,0),0)</f>
        <v>3</v>
      </c>
      <c r="AN18" s="33">
        <f>VLOOKUP(AN$1&amp;$A18,sales_data!$A:$F,6,0)</f>
        <v>6</v>
      </c>
      <c r="AO18" s="33">
        <f t="shared" si="18"/>
        <v>-3</v>
      </c>
      <c r="AP18" s="34">
        <f t="shared" si="19"/>
        <v>0</v>
      </c>
      <c r="AQ18" s="34">
        <f>VLOOKUP($A18,cochin_stk_trans!$A:$P,MATCH(AQ$1,cochin_stk_trans!$A$1:$P$1,0),0)</f>
        <v>3</v>
      </c>
      <c r="AR18" s="34">
        <f>VLOOKUP(AR$1&amp;$A18,sales_data!$A:$F,6,0)</f>
        <v>7</v>
      </c>
      <c r="AS18" s="34">
        <f t="shared" si="20"/>
        <v>-4</v>
      </c>
      <c r="AT18" s="35">
        <f t="shared" si="21"/>
        <v>0</v>
      </c>
      <c r="AU18" s="35">
        <f>VLOOKUP($A18,cochin_stk_trans!$A:$P,MATCH(AU$1,cochin_stk_trans!$A$1:$P$1,0),0)</f>
        <v>3</v>
      </c>
      <c r="AV18" s="35">
        <f>VLOOKUP(AV$1&amp;$A18,sales_data!$A:$F,6,0)</f>
        <v>5</v>
      </c>
      <c r="AW18" s="35">
        <f t="shared" si="22"/>
        <v>-2</v>
      </c>
      <c r="AX18" s="36">
        <f t="shared" si="23"/>
        <v>0</v>
      </c>
      <c r="AY18" s="36">
        <f>VLOOKUP($A18,cochin_stk_trans!$A:$P,MATCH(AY$1,cochin_stk_trans!$A$1:$P$1,0),0)</f>
        <v>2</v>
      </c>
      <c r="AZ18" s="36">
        <f>VLOOKUP(AZ$1&amp;$A18,sales_data!$A:$F,6,0)</f>
        <v>4</v>
      </c>
      <c r="BA18" s="36">
        <f t="shared" si="24"/>
        <v>-2</v>
      </c>
      <c r="BB18" s="37">
        <f t="shared" si="25"/>
        <v>0</v>
      </c>
      <c r="BC18" s="37">
        <f>VLOOKUP($A18,cochin_stk_trans!$A:$P,MATCH(BC$1,cochin_stk_trans!$A$1:$P$1,0),0)</f>
        <v>2</v>
      </c>
      <c r="BD18" s="37">
        <f>VLOOKUP(BD$1&amp;$A18,sales_data!$A:$F,6,0)</f>
        <v>4</v>
      </c>
      <c r="BE18" s="37">
        <f t="shared" si="26"/>
        <v>-2</v>
      </c>
      <c r="BF18" s="38">
        <f t="shared" si="27"/>
        <v>0</v>
      </c>
      <c r="BG18" s="38">
        <f>VLOOKUP($A18,cochin_stk_trans!$A:$P,MATCH(BG$1,cochin_stk_trans!$A$1:$P$1,0),0)</f>
        <v>3</v>
      </c>
      <c r="BH18" s="38">
        <f>VLOOKUP(BH$1&amp;$A18,sales_data!$A:$F,6,0)</f>
        <v>3</v>
      </c>
      <c r="BI18" s="38">
        <f t="shared" si="28"/>
        <v>0</v>
      </c>
    </row>
    <row r="19" spans="1:61" x14ac:dyDescent="0.3">
      <c r="A19" s="31" t="s">
        <v>69</v>
      </c>
      <c r="B19" s="32">
        <v>14</v>
      </c>
      <c r="C19" s="32">
        <f>VLOOKUP($A19,cochin_stk_trans!$A:$P,MATCH(C$1,cochin_stk_trans!$A$1:$P$1,0),0)</f>
        <v>4</v>
      </c>
      <c r="D19" s="32">
        <f>VLOOKUP(D$1&amp;$A19,sales_data!$A:$F,6,0)</f>
        <v>6</v>
      </c>
      <c r="E19" s="32">
        <f t="shared" si="0"/>
        <v>12</v>
      </c>
      <c r="F19" s="33">
        <f t="shared" si="1"/>
        <v>12</v>
      </c>
      <c r="G19" s="33">
        <f>VLOOKUP($A19,cochin_stk_trans!$A:$P,MATCH(G$1,cochin_stk_trans!$A$1:$P$1,0),0)</f>
        <v>4</v>
      </c>
      <c r="H19" s="33">
        <f>VLOOKUP(H$1&amp;$A19,sales_data!$A:$F,6,0)</f>
        <v>5</v>
      </c>
      <c r="I19" s="33">
        <f t="shared" si="2"/>
        <v>11</v>
      </c>
      <c r="J19" s="34">
        <f t="shared" si="3"/>
        <v>11</v>
      </c>
      <c r="K19" s="34">
        <f>VLOOKUP($A19,cochin_stk_trans!$A:$P,MATCH(K$1,cochin_stk_trans!$A$1:$P$1,0),0)</f>
        <v>3</v>
      </c>
      <c r="L19" s="34">
        <f>VLOOKUP(L$1&amp;$A19,sales_data!$A:$F,6,0)</f>
        <v>7</v>
      </c>
      <c r="M19" s="34">
        <f t="shared" si="4"/>
        <v>7</v>
      </c>
      <c r="N19" s="35">
        <f t="shared" si="5"/>
        <v>7</v>
      </c>
      <c r="O19" s="35">
        <f>VLOOKUP($A19,cochin_stk_trans!$A:$P,MATCH(O$1,cochin_stk_trans!$A$1:$P$1,0),0)</f>
        <v>2</v>
      </c>
      <c r="P19" s="35">
        <f>VLOOKUP(P$1&amp;$A19,sales_data!$A:$F,6,0)</f>
        <v>5</v>
      </c>
      <c r="Q19" s="35">
        <f t="shared" si="6"/>
        <v>4</v>
      </c>
      <c r="R19" s="36">
        <f t="shared" si="7"/>
        <v>4</v>
      </c>
      <c r="S19" s="36">
        <f>VLOOKUP($A19,cochin_stk_trans!$A:$P,MATCH(S$1,cochin_stk_trans!$A$1:$P$1,0),0)</f>
        <v>3</v>
      </c>
      <c r="T19" s="36">
        <f>VLOOKUP(T$1&amp;$A19,sales_data!$A:$F,6,0)</f>
        <v>5</v>
      </c>
      <c r="U19" s="36">
        <f t="shared" si="8"/>
        <v>2</v>
      </c>
      <c r="V19" s="37">
        <f t="shared" si="9"/>
        <v>2</v>
      </c>
      <c r="W19" s="37">
        <f>VLOOKUP($A19,cochin_stk_trans!$A:$P,MATCH(W$1,cochin_stk_trans!$A$1:$P$1,0),0)</f>
        <v>3</v>
      </c>
      <c r="X19" s="37">
        <f>VLOOKUP(X$1&amp;$A19,sales_data!$A:$F,6,0)</f>
        <v>6</v>
      </c>
      <c r="Y19" s="37">
        <f t="shared" si="10"/>
        <v>-1</v>
      </c>
      <c r="Z19" s="38">
        <f t="shared" si="11"/>
        <v>0</v>
      </c>
      <c r="AA19" s="38">
        <f>VLOOKUP($A19,cochin_stk_trans!$A:$P,MATCH(AA$1,cochin_stk_trans!$A$1:$P$1,0),0)</f>
        <v>4</v>
      </c>
      <c r="AB19" s="38">
        <f>VLOOKUP(AB$1&amp;$A19,sales_data!$A:$F,6,0)</f>
        <v>5</v>
      </c>
      <c r="AC19" s="38">
        <f t="shared" si="12"/>
        <v>-1</v>
      </c>
      <c r="AD19" s="39">
        <f t="shared" si="13"/>
        <v>0</v>
      </c>
      <c r="AE19" s="39">
        <f>VLOOKUP($A19,cochin_stk_trans!$A:$P,MATCH(AE$1,cochin_stk_trans!$A$1:$P$1,0),0)</f>
        <v>3</v>
      </c>
      <c r="AF19" s="39">
        <f>VLOOKUP(AF$1&amp;$A19,sales_data!$A:$F,6,0)</f>
        <v>6</v>
      </c>
      <c r="AG19" s="39">
        <f t="shared" si="14"/>
        <v>-3</v>
      </c>
      <c r="AH19" s="32">
        <f t="shared" si="15"/>
        <v>0</v>
      </c>
      <c r="AI19" s="32">
        <f>VLOOKUP($A19,cochin_stk_trans!$A:$P,MATCH(AI$1,cochin_stk_trans!$A$1:$P$1,0),0)</f>
        <v>3</v>
      </c>
      <c r="AJ19" s="32">
        <f>VLOOKUP(AJ$1&amp;$A19,sales_data!$A:$F,6,0)</f>
        <v>4</v>
      </c>
      <c r="AK19" s="32">
        <f t="shared" si="16"/>
        <v>-1</v>
      </c>
      <c r="AL19" s="33">
        <f t="shared" si="17"/>
        <v>0</v>
      </c>
      <c r="AM19" s="33">
        <f>VLOOKUP($A19,cochin_stk_trans!$A:$P,MATCH(AM$1,cochin_stk_trans!$A$1:$P$1,0),0)</f>
        <v>3</v>
      </c>
      <c r="AN19" s="33">
        <f>VLOOKUP(AN$1&amp;$A19,sales_data!$A:$F,6,0)</f>
        <v>6</v>
      </c>
      <c r="AO19" s="33">
        <f t="shared" si="18"/>
        <v>-3</v>
      </c>
      <c r="AP19" s="34">
        <f t="shared" si="19"/>
        <v>0</v>
      </c>
      <c r="AQ19" s="34">
        <f>VLOOKUP($A19,cochin_stk_trans!$A:$P,MATCH(AQ$1,cochin_stk_trans!$A$1:$P$1,0),0)</f>
        <v>3</v>
      </c>
      <c r="AR19" s="34">
        <f>VLOOKUP(AR$1&amp;$A19,sales_data!$A:$F,6,0)</f>
        <v>5</v>
      </c>
      <c r="AS19" s="34">
        <f t="shared" si="20"/>
        <v>-2</v>
      </c>
      <c r="AT19" s="35">
        <f t="shared" si="21"/>
        <v>0</v>
      </c>
      <c r="AU19" s="35">
        <f>VLOOKUP($A19,cochin_stk_trans!$A:$P,MATCH(AU$1,cochin_stk_trans!$A$1:$P$1,0),0)</f>
        <v>4</v>
      </c>
      <c r="AV19" s="35">
        <f>VLOOKUP(AV$1&amp;$A19,sales_data!$A:$F,6,0)</f>
        <v>5</v>
      </c>
      <c r="AW19" s="35">
        <f t="shared" si="22"/>
        <v>-1</v>
      </c>
      <c r="AX19" s="36">
        <f t="shared" si="23"/>
        <v>0</v>
      </c>
      <c r="AY19" s="36">
        <f>VLOOKUP($A19,cochin_stk_trans!$A:$P,MATCH(AY$1,cochin_stk_trans!$A$1:$P$1,0),0)</f>
        <v>4</v>
      </c>
      <c r="AZ19" s="36">
        <f>VLOOKUP(AZ$1&amp;$A19,sales_data!$A:$F,6,0)</f>
        <v>5</v>
      </c>
      <c r="BA19" s="36">
        <f t="shared" si="24"/>
        <v>-1</v>
      </c>
      <c r="BB19" s="37">
        <f t="shared" si="25"/>
        <v>0</v>
      </c>
      <c r="BC19" s="37">
        <f>VLOOKUP($A19,cochin_stk_trans!$A:$P,MATCH(BC$1,cochin_stk_trans!$A$1:$P$1,0),0)</f>
        <v>3</v>
      </c>
      <c r="BD19" s="37">
        <f>VLOOKUP(BD$1&amp;$A19,sales_data!$A:$F,6,0)</f>
        <v>5</v>
      </c>
      <c r="BE19" s="37">
        <f t="shared" si="26"/>
        <v>-2</v>
      </c>
      <c r="BF19" s="38">
        <f t="shared" si="27"/>
        <v>0</v>
      </c>
      <c r="BG19" s="38">
        <f>VLOOKUP($A19,cochin_stk_trans!$A:$P,MATCH(BG$1,cochin_stk_trans!$A$1:$P$1,0),0)</f>
        <v>3</v>
      </c>
      <c r="BH19" s="38">
        <f>VLOOKUP(BH$1&amp;$A19,sales_data!$A:$F,6,0)</f>
        <v>7</v>
      </c>
      <c r="BI19" s="38">
        <f t="shared" si="28"/>
        <v>-4</v>
      </c>
    </row>
    <row r="20" spans="1:61" x14ac:dyDescent="0.3">
      <c r="A20" s="31" t="s">
        <v>71</v>
      </c>
      <c r="B20" s="32">
        <v>8</v>
      </c>
      <c r="C20" s="32">
        <f>VLOOKUP($A20,cochin_stk_trans!$A:$P,MATCH(C$1,cochin_stk_trans!$A$1:$P$1,0),0)</f>
        <v>2</v>
      </c>
      <c r="D20" s="32">
        <f>VLOOKUP(D$1&amp;$A20,sales_data!$A:$F,6,0)</f>
        <v>4</v>
      </c>
      <c r="E20" s="32">
        <f t="shared" si="0"/>
        <v>6</v>
      </c>
      <c r="F20" s="33">
        <f t="shared" si="1"/>
        <v>6</v>
      </c>
      <c r="G20" s="33">
        <f>VLOOKUP($A20,cochin_stk_trans!$A:$P,MATCH(G$1,cochin_stk_trans!$A$1:$P$1,0),0)</f>
        <v>2</v>
      </c>
      <c r="H20" s="33">
        <f>VLOOKUP(H$1&amp;$A20,sales_data!$A:$F,6,0)</f>
        <v>4</v>
      </c>
      <c r="I20" s="33">
        <f t="shared" si="2"/>
        <v>4</v>
      </c>
      <c r="J20" s="34">
        <f t="shared" si="3"/>
        <v>4</v>
      </c>
      <c r="K20" s="34">
        <f>VLOOKUP($A20,cochin_stk_trans!$A:$P,MATCH(K$1,cochin_stk_trans!$A$1:$P$1,0),0)</f>
        <v>2</v>
      </c>
      <c r="L20" s="34">
        <f>VLOOKUP(L$1&amp;$A20,sales_data!$A:$F,6,0)</f>
        <v>4</v>
      </c>
      <c r="M20" s="34">
        <f t="shared" si="4"/>
        <v>2</v>
      </c>
      <c r="N20" s="35">
        <f t="shared" si="5"/>
        <v>2</v>
      </c>
      <c r="O20" s="35">
        <f>VLOOKUP($A20,cochin_stk_trans!$A:$P,MATCH(O$1,cochin_stk_trans!$A$1:$P$1,0),0)</f>
        <v>2</v>
      </c>
      <c r="P20" s="35">
        <f>VLOOKUP(P$1&amp;$A20,sales_data!$A:$F,6,0)</f>
        <v>3</v>
      </c>
      <c r="Q20" s="35">
        <f t="shared" si="6"/>
        <v>1</v>
      </c>
      <c r="R20" s="36">
        <f t="shared" si="7"/>
        <v>1</v>
      </c>
      <c r="S20" s="36">
        <f>VLOOKUP($A20,cochin_stk_trans!$A:$P,MATCH(S$1,cochin_stk_trans!$A$1:$P$1,0),0)</f>
        <v>2</v>
      </c>
      <c r="T20" s="36">
        <f>VLOOKUP(T$1&amp;$A20,sales_data!$A:$F,6,0)</f>
        <v>3</v>
      </c>
      <c r="U20" s="36">
        <f t="shared" si="8"/>
        <v>0</v>
      </c>
      <c r="V20" s="37">
        <f t="shared" si="9"/>
        <v>0</v>
      </c>
      <c r="W20" s="37">
        <f>VLOOKUP($A20,cochin_stk_trans!$A:$P,MATCH(W$1,cochin_stk_trans!$A$1:$P$1,0),0)</f>
        <v>2</v>
      </c>
      <c r="X20" s="37">
        <f>VLOOKUP(X$1&amp;$A20,sales_data!$A:$F,6,0)</f>
        <v>4</v>
      </c>
      <c r="Y20" s="37">
        <f t="shared" si="10"/>
        <v>-2</v>
      </c>
      <c r="Z20" s="38">
        <f t="shared" si="11"/>
        <v>0</v>
      </c>
      <c r="AA20" s="38">
        <f>VLOOKUP($A20,cochin_stk_trans!$A:$P,MATCH(AA$1,cochin_stk_trans!$A$1:$P$1,0),0)</f>
        <v>1</v>
      </c>
      <c r="AB20" s="38">
        <f>VLOOKUP(AB$1&amp;$A20,sales_data!$A:$F,6,0)</f>
        <v>4</v>
      </c>
      <c r="AC20" s="38">
        <f t="shared" si="12"/>
        <v>-3</v>
      </c>
      <c r="AD20" s="39">
        <f t="shared" si="13"/>
        <v>0</v>
      </c>
      <c r="AE20" s="39">
        <f>VLOOKUP($A20,cochin_stk_trans!$A:$P,MATCH(AE$1,cochin_stk_trans!$A$1:$P$1,0),0)</f>
        <v>1</v>
      </c>
      <c r="AF20" s="39">
        <f>VLOOKUP(AF$1&amp;$A20,sales_data!$A:$F,6,0)</f>
        <v>3</v>
      </c>
      <c r="AG20" s="39">
        <f t="shared" si="14"/>
        <v>-2</v>
      </c>
      <c r="AH20" s="32">
        <f t="shared" si="15"/>
        <v>0</v>
      </c>
      <c r="AI20" s="32">
        <f>VLOOKUP($A20,cochin_stk_trans!$A:$P,MATCH(AI$1,cochin_stk_trans!$A$1:$P$1,0),0)</f>
        <v>1</v>
      </c>
      <c r="AJ20" s="32">
        <f>VLOOKUP(AJ$1&amp;$A20,sales_data!$A:$F,6,0)</f>
        <v>3</v>
      </c>
      <c r="AK20" s="32">
        <f t="shared" si="16"/>
        <v>-2</v>
      </c>
      <c r="AL20" s="33">
        <f t="shared" si="17"/>
        <v>0</v>
      </c>
      <c r="AM20" s="33">
        <f>VLOOKUP($A20,cochin_stk_trans!$A:$P,MATCH(AM$1,cochin_stk_trans!$A$1:$P$1,0),0)</f>
        <v>2</v>
      </c>
      <c r="AN20" s="33">
        <f>VLOOKUP(AN$1&amp;$A20,sales_data!$A:$F,6,0)</f>
        <v>2</v>
      </c>
      <c r="AO20" s="33">
        <f t="shared" si="18"/>
        <v>0</v>
      </c>
      <c r="AP20" s="34">
        <f t="shared" si="19"/>
        <v>0</v>
      </c>
      <c r="AQ20" s="34">
        <f>VLOOKUP($A20,cochin_stk_trans!$A:$P,MATCH(AQ$1,cochin_stk_trans!$A$1:$P$1,0),0)</f>
        <v>2</v>
      </c>
      <c r="AR20" s="34">
        <f>VLOOKUP(AR$1&amp;$A20,sales_data!$A:$F,6,0)</f>
        <v>4</v>
      </c>
      <c r="AS20" s="34">
        <f t="shared" si="20"/>
        <v>-2</v>
      </c>
      <c r="AT20" s="35">
        <f t="shared" si="21"/>
        <v>0</v>
      </c>
      <c r="AU20" s="35">
        <f>VLOOKUP($A20,cochin_stk_trans!$A:$P,MATCH(AU$1,cochin_stk_trans!$A$1:$P$1,0),0)</f>
        <v>1</v>
      </c>
      <c r="AV20" s="35">
        <f>VLOOKUP(AV$1&amp;$A20,sales_data!$A:$F,6,0)</f>
        <v>2</v>
      </c>
      <c r="AW20" s="35">
        <f t="shared" si="22"/>
        <v>-1</v>
      </c>
      <c r="AX20" s="36">
        <f t="shared" si="23"/>
        <v>0</v>
      </c>
      <c r="AY20" s="36">
        <f>VLOOKUP($A20,cochin_stk_trans!$A:$P,MATCH(AY$1,cochin_stk_trans!$A$1:$P$1,0),0)</f>
        <v>1</v>
      </c>
      <c r="AZ20" s="36">
        <f>VLOOKUP(AZ$1&amp;$A20,sales_data!$A:$F,6,0)</f>
        <v>5</v>
      </c>
      <c r="BA20" s="36">
        <f t="shared" si="24"/>
        <v>-4</v>
      </c>
      <c r="BB20" s="37">
        <f t="shared" si="25"/>
        <v>0</v>
      </c>
      <c r="BC20" s="37">
        <f>VLOOKUP($A20,cochin_stk_trans!$A:$P,MATCH(BC$1,cochin_stk_trans!$A$1:$P$1,0),0)</f>
        <v>1</v>
      </c>
      <c r="BD20" s="37">
        <f>VLOOKUP(BD$1&amp;$A20,sales_data!$A:$F,6,0)</f>
        <v>4</v>
      </c>
      <c r="BE20" s="37">
        <f t="shared" si="26"/>
        <v>-3</v>
      </c>
      <c r="BF20" s="38">
        <f t="shared" si="27"/>
        <v>0</v>
      </c>
      <c r="BG20" s="38">
        <f>VLOOKUP($A20,cochin_stk_trans!$A:$P,MATCH(BG$1,cochin_stk_trans!$A$1:$P$1,0),0)</f>
        <v>2</v>
      </c>
      <c r="BH20" s="38">
        <f>VLOOKUP(BH$1&amp;$A20,sales_data!$A:$F,6,0)</f>
        <v>3</v>
      </c>
      <c r="BI20" s="38">
        <f t="shared" si="28"/>
        <v>-1</v>
      </c>
    </row>
    <row r="21" spans="1:61" x14ac:dyDescent="0.3">
      <c r="A21" s="31" t="s">
        <v>73</v>
      </c>
      <c r="B21" s="32">
        <v>7</v>
      </c>
      <c r="C21" s="32">
        <f>VLOOKUP($A21,cochin_stk_trans!$A:$P,MATCH(C$1,cochin_stk_trans!$A$1:$P$1,0),0)</f>
        <v>2</v>
      </c>
      <c r="D21" s="32">
        <f>VLOOKUP(D$1&amp;$A21,sales_data!$A:$F,6,0)</f>
        <v>2</v>
      </c>
      <c r="E21" s="32">
        <f t="shared" si="0"/>
        <v>7</v>
      </c>
      <c r="F21" s="33">
        <f t="shared" si="1"/>
        <v>7</v>
      </c>
      <c r="G21" s="33">
        <f>VLOOKUP($A21,cochin_stk_trans!$A:$P,MATCH(G$1,cochin_stk_trans!$A$1:$P$1,0),0)</f>
        <v>1</v>
      </c>
      <c r="H21" s="33">
        <f>VLOOKUP(H$1&amp;$A21,sales_data!$A:$F,6,0)</f>
        <v>2</v>
      </c>
      <c r="I21" s="33">
        <f t="shared" si="2"/>
        <v>6</v>
      </c>
      <c r="J21" s="34">
        <f t="shared" si="3"/>
        <v>6</v>
      </c>
      <c r="K21" s="34">
        <f>VLOOKUP($A21,cochin_stk_trans!$A:$P,MATCH(K$1,cochin_stk_trans!$A$1:$P$1,0),0)</f>
        <v>2</v>
      </c>
      <c r="L21" s="34">
        <f>VLOOKUP(L$1&amp;$A21,sales_data!$A:$F,6,0)</f>
        <v>4</v>
      </c>
      <c r="M21" s="34">
        <f t="shared" si="4"/>
        <v>4</v>
      </c>
      <c r="N21" s="35">
        <f t="shared" si="5"/>
        <v>4</v>
      </c>
      <c r="O21" s="35">
        <f>VLOOKUP($A21,cochin_stk_trans!$A:$P,MATCH(O$1,cochin_stk_trans!$A$1:$P$1,0),0)</f>
        <v>2</v>
      </c>
      <c r="P21" s="35">
        <f>VLOOKUP(P$1&amp;$A21,sales_data!$A:$F,6,0)</f>
        <v>2</v>
      </c>
      <c r="Q21" s="35">
        <f t="shared" si="6"/>
        <v>4</v>
      </c>
      <c r="R21" s="36">
        <f t="shared" si="7"/>
        <v>4</v>
      </c>
      <c r="S21" s="36">
        <f>VLOOKUP($A21,cochin_stk_trans!$A:$P,MATCH(S$1,cochin_stk_trans!$A$1:$P$1,0),0)</f>
        <v>1</v>
      </c>
      <c r="T21" s="36">
        <f>VLOOKUP(T$1&amp;$A21,sales_data!$A:$F,6,0)</f>
        <v>4</v>
      </c>
      <c r="U21" s="36">
        <f t="shared" si="8"/>
        <v>1</v>
      </c>
      <c r="V21" s="37">
        <f t="shared" si="9"/>
        <v>1</v>
      </c>
      <c r="W21" s="37">
        <f>VLOOKUP($A21,cochin_stk_trans!$A:$P,MATCH(W$1,cochin_stk_trans!$A$1:$P$1,0),0)</f>
        <v>1</v>
      </c>
      <c r="X21" s="37">
        <f>VLOOKUP(X$1&amp;$A21,sales_data!$A:$F,6,0)</f>
        <v>4</v>
      </c>
      <c r="Y21" s="37">
        <f t="shared" si="10"/>
        <v>-2</v>
      </c>
      <c r="Z21" s="38">
        <f t="shared" si="11"/>
        <v>0</v>
      </c>
      <c r="AA21" s="38">
        <f>VLOOKUP($A21,cochin_stk_trans!$A:$P,MATCH(AA$1,cochin_stk_trans!$A$1:$P$1,0),0)</f>
        <v>1</v>
      </c>
      <c r="AB21" s="38">
        <f>VLOOKUP(AB$1&amp;$A21,sales_data!$A:$F,6,0)</f>
        <v>3</v>
      </c>
      <c r="AC21" s="38">
        <f t="shared" si="12"/>
        <v>-2</v>
      </c>
      <c r="AD21" s="39">
        <f t="shared" si="13"/>
        <v>0</v>
      </c>
      <c r="AE21" s="39">
        <f>VLOOKUP($A21,cochin_stk_trans!$A:$P,MATCH(AE$1,cochin_stk_trans!$A$1:$P$1,0),0)</f>
        <v>2</v>
      </c>
      <c r="AF21" s="39">
        <f>VLOOKUP(AF$1&amp;$A21,sales_data!$A:$F,6,0)</f>
        <v>4</v>
      </c>
      <c r="AG21" s="39">
        <f t="shared" si="14"/>
        <v>-2</v>
      </c>
      <c r="AH21" s="32">
        <f t="shared" si="15"/>
        <v>0</v>
      </c>
      <c r="AI21" s="32">
        <f>VLOOKUP($A21,cochin_stk_trans!$A:$P,MATCH(AI$1,cochin_stk_trans!$A$1:$P$1,0),0)</f>
        <v>2</v>
      </c>
      <c r="AJ21" s="32">
        <f>VLOOKUP(AJ$1&amp;$A21,sales_data!$A:$F,6,0)</f>
        <v>3</v>
      </c>
      <c r="AK21" s="32">
        <f t="shared" si="16"/>
        <v>-1</v>
      </c>
      <c r="AL21" s="33">
        <f t="shared" si="17"/>
        <v>0</v>
      </c>
      <c r="AM21" s="33">
        <f>VLOOKUP($A21,cochin_stk_trans!$A:$P,MATCH(AM$1,cochin_stk_trans!$A$1:$P$1,0),0)</f>
        <v>1</v>
      </c>
      <c r="AN21" s="33">
        <f>VLOOKUP(AN$1&amp;$A21,sales_data!$A:$F,6,0)</f>
        <v>4</v>
      </c>
      <c r="AO21" s="33">
        <f t="shared" si="18"/>
        <v>-3</v>
      </c>
      <c r="AP21" s="34">
        <f t="shared" si="19"/>
        <v>0</v>
      </c>
      <c r="AQ21" s="34">
        <f>VLOOKUP($A21,cochin_stk_trans!$A:$P,MATCH(AQ$1,cochin_stk_trans!$A$1:$P$1,0),0)</f>
        <v>2</v>
      </c>
      <c r="AR21" s="34">
        <f>VLOOKUP(AR$1&amp;$A21,sales_data!$A:$F,6,0)</f>
        <v>4</v>
      </c>
      <c r="AS21" s="34">
        <f t="shared" si="20"/>
        <v>-2</v>
      </c>
      <c r="AT21" s="35">
        <f t="shared" si="21"/>
        <v>0</v>
      </c>
      <c r="AU21" s="35">
        <f>VLOOKUP($A21,cochin_stk_trans!$A:$P,MATCH(AU$1,cochin_stk_trans!$A$1:$P$1,0),0)</f>
        <v>2</v>
      </c>
      <c r="AV21" s="35">
        <f>VLOOKUP(AV$1&amp;$A21,sales_data!$A:$F,6,0)</f>
        <v>3</v>
      </c>
      <c r="AW21" s="35">
        <f t="shared" si="22"/>
        <v>-1</v>
      </c>
      <c r="AX21" s="36">
        <f t="shared" si="23"/>
        <v>0</v>
      </c>
      <c r="AY21" s="36">
        <f>VLOOKUP($A21,cochin_stk_trans!$A:$P,MATCH(AY$1,cochin_stk_trans!$A$1:$P$1,0),0)</f>
        <v>2</v>
      </c>
      <c r="AZ21" s="36">
        <f>VLOOKUP(AZ$1&amp;$A21,sales_data!$A:$F,6,0)</f>
        <v>4</v>
      </c>
      <c r="BA21" s="36">
        <f t="shared" si="24"/>
        <v>-2</v>
      </c>
      <c r="BB21" s="37">
        <f t="shared" si="25"/>
        <v>0</v>
      </c>
      <c r="BC21" s="37">
        <f>VLOOKUP($A21,cochin_stk_trans!$A:$P,MATCH(BC$1,cochin_stk_trans!$A$1:$P$1,0),0)</f>
        <v>2</v>
      </c>
      <c r="BD21" s="37">
        <f>VLOOKUP(BD$1&amp;$A21,sales_data!$A:$F,6,0)</f>
        <v>3</v>
      </c>
      <c r="BE21" s="37">
        <f t="shared" si="26"/>
        <v>-1</v>
      </c>
      <c r="BF21" s="38">
        <f t="shared" si="27"/>
        <v>0</v>
      </c>
      <c r="BG21" s="38">
        <f>VLOOKUP($A21,cochin_stk_trans!$A:$P,MATCH(BG$1,cochin_stk_trans!$A$1:$P$1,0),0)</f>
        <v>2</v>
      </c>
      <c r="BH21" s="38">
        <f>VLOOKUP(BH$1&amp;$A21,sales_data!$A:$F,6,0)</f>
        <v>4</v>
      </c>
      <c r="BI21" s="38">
        <f t="shared" si="28"/>
        <v>-2</v>
      </c>
    </row>
    <row r="22" spans="1:61" x14ac:dyDescent="0.3">
      <c r="A22" s="31" t="s">
        <v>75</v>
      </c>
      <c r="B22" s="32">
        <v>3</v>
      </c>
      <c r="C22" s="32">
        <f>VLOOKUP($A22,cochin_stk_trans!$A:$P,MATCH(C$1,cochin_stk_trans!$A$1:$P$1,0),0)</f>
        <v>1</v>
      </c>
      <c r="D22" s="32">
        <f>VLOOKUP(D$1&amp;$A22,sales_data!$A:$F,6,0)</f>
        <v>4</v>
      </c>
      <c r="E22" s="32">
        <f t="shared" si="0"/>
        <v>0</v>
      </c>
      <c r="F22" s="33">
        <f t="shared" si="1"/>
        <v>0</v>
      </c>
      <c r="G22" s="33">
        <f>VLOOKUP($A22,cochin_stk_trans!$A:$P,MATCH(G$1,cochin_stk_trans!$A$1:$P$1,0),0)</f>
        <v>1</v>
      </c>
      <c r="H22" s="33">
        <f>VLOOKUP(H$1&amp;$A22,sales_data!$A:$F,6,0)</f>
        <v>3</v>
      </c>
      <c r="I22" s="33">
        <f t="shared" si="2"/>
        <v>-2</v>
      </c>
      <c r="J22" s="34">
        <f t="shared" si="3"/>
        <v>0</v>
      </c>
      <c r="K22" s="34">
        <f>VLOOKUP($A22,cochin_stk_trans!$A:$P,MATCH(K$1,cochin_stk_trans!$A$1:$P$1,0),0)</f>
        <v>1</v>
      </c>
      <c r="L22" s="34">
        <f>VLOOKUP(L$1&amp;$A22,sales_data!$A:$F,6,0)</f>
        <v>2</v>
      </c>
      <c r="M22" s="34">
        <f t="shared" si="4"/>
        <v>-1</v>
      </c>
      <c r="N22" s="35">
        <f t="shared" si="5"/>
        <v>0</v>
      </c>
      <c r="O22" s="35">
        <f>VLOOKUP($A22,cochin_stk_trans!$A:$P,MATCH(O$1,cochin_stk_trans!$A$1:$P$1,0),0)</f>
        <v>1</v>
      </c>
      <c r="P22" s="35">
        <f>VLOOKUP(P$1&amp;$A22,sales_data!$A:$F,6,0)</f>
        <v>4</v>
      </c>
      <c r="Q22" s="35">
        <f t="shared" si="6"/>
        <v>-3</v>
      </c>
      <c r="R22" s="36">
        <f t="shared" si="7"/>
        <v>0</v>
      </c>
      <c r="S22" s="36">
        <f>VLOOKUP($A22,cochin_stk_trans!$A:$P,MATCH(S$1,cochin_stk_trans!$A$1:$P$1,0),0)</f>
        <v>1</v>
      </c>
      <c r="T22" s="36">
        <f>VLOOKUP(T$1&amp;$A22,sales_data!$A:$F,6,0)</f>
        <v>2</v>
      </c>
      <c r="U22" s="36">
        <f t="shared" si="8"/>
        <v>-1</v>
      </c>
      <c r="V22" s="37">
        <f t="shared" si="9"/>
        <v>0</v>
      </c>
      <c r="W22" s="37">
        <f>VLOOKUP($A22,cochin_stk_trans!$A:$P,MATCH(W$1,cochin_stk_trans!$A$1:$P$1,0),0)</f>
        <v>1</v>
      </c>
      <c r="X22" s="37">
        <f>VLOOKUP(X$1&amp;$A22,sales_data!$A:$F,6,0)</f>
        <v>2</v>
      </c>
      <c r="Y22" s="37">
        <f t="shared" si="10"/>
        <v>-1</v>
      </c>
      <c r="Z22" s="38">
        <f t="shared" si="11"/>
        <v>0</v>
      </c>
      <c r="AA22" s="38">
        <f>VLOOKUP($A22,cochin_stk_trans!$A:$P,MATCH(AA$1,cochin_stk_trans!$A$1:$P$1,0),0)</f>
        <v>1</v>
      </c>
      <c r="AB22" s="38">
        <f>VLOOKUP(AB$1&amp;$A22,sales_data!$A:$F,6,0)</f>
        <v>2</v>
      </c>
      <c r="AC22" s="38">
        <f t="shared" si="12"/>
        <v>-1</v>
      </c>
      <c r="AD22" s="39">
        <f t="shared" si="13"/>
        <v>0</v>
      </c>
      <c r="AE22" s="39">
        <f>VLOOKUP($A22,cochin_stk_trans!$A:$P,MATCH(AE$1,cochin_stk_trans!$A$1:$P$1,0),0)</f>
        <v>1</v>
      </c>
      <c r="AF22" s="39">
        <f>VLOOKUP(AF$1&amp;$A22,sales_data!$A:$F,6,0)</f>
        <v>3</v>
      </c>
      <c r="AG22" s="39">
        <f t="shared" si="14"/>
        <v>-2</v>
      </c>
      <c r="AH22" s="32">
        <f t="shared" si="15"/>
        <v>0</v>
      </c>
      <c r="AI22" s="32">
        <f>VLOOKUP($A22,cochin_stk_trans!$A:$P,MATCH(AI$1,cochin_stk_trans!$A$1:$P$1,0),0)</f>
        <v>1</v>
      </c>
      <c r="AJ22" s="32">
        <f>VLOOKUP(AJ$1&amp;$A22,sales_data!$A:$F,6,0)</f>
        <v>2</v>
      </c>
      <c r="AK22" s="32">
        <f t="shared" si="16"/>
        <v>-1</v>
      </c>
      <c r="AL22" s="33">
        <f t="shared" si="17"/>
        <v>0</v>
      </c>
      <c r="AM22" s="33">
        <f>VLOOKUP($A22,cochin_stk_trans!$A:$P,MATCH(AM$1,cochin_stk_trans!$A$1:$P$1,0),0)</f>
        <v>1</v>
      </c>
      <c r="AN22" s="33">
        <f>VLOOKUP(AN$1&amp;$A22,sales_data!$A:$F,6,0)</f>
        <v>3</v>
      </c>
      <c r="AO22" s="33">
        <f t="shared" si="18"/>
        <v>-2</v>
      </c>
      <c r="AP22" s="34">
        <f t="shared" si="19"/>
        <v>0</v>
      </c>
      <c r="AQ22" s="34">
        <f>VLOOKUP($A22,cochin_stk_trans!$A:$P,MATCH(AQ$1,cochin_stk_trans!$A$1:$P$1,0),0)</f>
        <v>1</v>
      </c>
      <c r="AR22" s="34">
        <f>VLOOKUP(AR$1&amp;$A22,sales_data!$A:$F,6,0)</f>
        <v>2</v>
      </c>
      <c r="AS22" s="34">
        <f t="shared" si="20"/>
        <v>-1</v>
      </c>
      <c r="AT22" s="35">
        <f t="shared" si="21"/>
        <v>0</v>
      </c>
      <c r="AU22" s="35">
        <f>VLOOKUP($A22,cochin_stk_trans!$A:$P,MATCH(AU$1,cochin_stk_trans!$A$1:$P$1,0),0)</f>
        <v>1</v>
      </c>
      <c r="AV22" s="35">
        <f>VLOOKUP(AV$1&amp;$A22,sales_data!$A:$F,6,0)</f>
        <v>2</v>
      </c>
      <c r="AW22" s="35">
        <f t="shared" si="22"/>
        <v>-1</v>
      </c>
      <c r="AX22" s="36">
        <f t="shared" si="23"/>
        <v>0</v>
      </c>
      <c r="AY22" s="36">
        <f>VLOOKUP($A22,cochin_stk_trans!$A:$P,MATCH(AY$1,cochin_stk_trans!$A$1:$P$1,0),0)</f>
        <v>1</v>
      </c>
      <c r="AZ22" s="36">
        <f>VLOOKUP(AZ$1&amp;$A22,sales_data!$A:$F,6,0)</f>
        <v>4</v>
      </c>
      <c r="BA22" s="36">
        <f t="shared" si="24"/>
        <v>-3</v>
      </c>
      <c r="BB22" s="37">
        <f t="shared" si="25"/>
        <v>0</v>
      </c>
      <c r="BC22" s="37">
        <f>VLOOKUP($A22,cochin_stk_trans!$A:$P,MATCH(BC$1,cochin_stk_trans!$A$1:$P$1,0),0)</f>
        <v>1</v>
      </c>
      <c r="BD22" s="37">
        <f>VLOOKUP(BD$1&amp;$A22,sales_data!$A:$F,6,0)</f>
        <v>3</v>
      </c>
      <c r="BE22" s="37">
        <f t="shared" si="26"/>
        <v>-2</v>
      </c>
      <c r="BF22" s="38">
        <f t="shared" si="27"/>
        <v>0</v>
      </c>
      <c r="BG22" s="38">
        <f>VLOOKUP($A22,cochin_stk_trans!$A:$P,MATCH(BG$1,cochin_stk_trans!$A$1:$P$1,0),0)</f>
        <v>1</v>
      </c>
      <c r="BH22" s="38">
        <f>VLOOKUP(BH$1&amp;$A22,sales_data!$A:$F,6,0)</f>
        <v>2</v>
      </c>
      <c r="BI22" s="38">
        <f t="shared" si="28"/>
        <v>-1</v>
      </c>
    </row>
    <row r="23" spans="1:61" x14ac:dyDescent="0.3">
      <c r="A23" s="31" t="s">
        <v>6</v>
      </c>
      <c r="B23" s="32">
        <v>29</v>
      </c>
      <c r="C23" s="32">
        <f>VLOOKUP($A23,cochin_stk_trans!$A:$P,MATCH(C$1,cochin_stk_trans!$A$1:$P$1,0),0)</f>
        <v>6</v>
      </c>
      <c r="D23" s="32">
        <f>VLOOKUP(D$1&amp;$A23,sales_data!$A:$F,6,0)</f>
        <v>16</v>
      </c>
      <c r="E23" s="32">
        <f t="shared" si="0"/>
        <v>19</v>
      </c>
      <c r="F23" s="33">
        <f t="shared" si="1"/>
        <v>19</v>
      </c>
      <c r="G23" s="33">
        <f>VLOOKUP($A23,cochin_stk_trans!$A:$P,MATCH(G$1,cochin_stk_trans!$A$1:$P$1,0),0)</f>
        <v>8</v>
      </c>
      <c r="H23" s="33">
        <f>VLOOKUP(H$1&amp;$A23,sales_data!$A:$F,6,0)</f>
        <v>12</v>
      </c>
      <c r="I23" s="33">
        <f t="shared" si="2"/>
        <v>15</v>
      </c>
      <c r="J23" s="34">
        <f t="shared" si="3"/>
        <v>15</v>
      </c>
      <c r="K23" s="34">
        <f>VLOOKUP($A23,cochin_stk_trans!$A:$P,MATCH(K$1,cochin_stk_trans!$A$1:$P$1,0),0)</f>
        <v>4</v>
      </c>
      <c r="L23" s="34">
        <f>VLOOKUP(L$1&amp;$A23,sales_data!$A:$F,6,0)</f>
        <v>6</v>
      </c>
      <c r="M23" s="34">
        <f t="shared" si="4"/>
        <v>13</v>
      </c>
      <c r="N23" s="35">
        <f t="shared" si="5"/>
        <v>13</v>
      </c>
      <c r="O23" s="35">
        <f>VLOOKUP($A23,cochin_stk_trans!$A:$P,MATCH(O$1,cochin_stk_trans!$A$1:$P$1,0),0)</f>
        <v>7</v>
      </c>
      <c r="P23" s="35">
        <f>VLOOKUP(P$1&amp;$A23,sales_data!$A:$F,6,0)</f>
        <v>10</v>
      </c>
      <c r="Q23" s="35">
        <f t="shared" si="6"/>
        <v>10</v>
      </c>
      <c r="R23" s="36">
        <f t="shared" si="7"/>
        <v>10</v>
      </c>
      <c r="S23" s="36">
        <f>VLOOKUP($A23,cochin_stk_trans!$A:$P,MATCH(S$1,cochin_stk_trans!$A$1:$P$1,0),0)</f>
        <v>6</v>
      </c>
      <c r="T23" s="36">
        <f>VLOOKUP(T$1&amp;$A23,sales_data!$A:$F,6,0)</f>
        <v>4</v>
      </c>
      <c r="U23" s="36">
        <f t="shared" si="8"/>
        <v>12</v>
      </c>
      <c r="V23" s="37">
        <f t="shared" si="9"/>
        <v>12</v>
      </c>
      <c r="W23" s="37">
        <f>VLOOKUP($A23,cochin_stk_trans!$A:$P,MATCH(W$1,cochin_stk_trans!$A$1:$P$1,0),0)</f>
        <v>8</v>
      </c>
      <c r="X23" s="37">
        <f>VLOOKUP(X$1&amp;$A23,sales_data!$A:$F,6,0)</f>
        <v>8</v>
      </c>
      <c r="Y23" s="37">
        <f t="shared" si="10"/>
        <v>12</v>
      </c>
      <c r="Z23" s="38">
        <f t="shared" si="11"/>
        <v>12</v>
      </c>
      <c r="AA23" s="38">
        <f>VLOOKUP($A23,cochin_stk_trans!$A:$P,MATCH(AA$1,cochin_stk_trans!$A$1:$P$1,0),0)</f>
        <v>5</v>
      </c>
      <c r="AB23" s="38">
        <f>VLOOKUP(AB$1&amp;$A23,sales_data!$A:$F,6,0)</f>
        <v>13</v>
      </c>
      <c r="AC23" s="38">
        <f t="shared" si="12"/>
        <v>4</v>
      </c>
      <c r="AD23" s="39">
        <f t="shared" si="13"/>
        <v>4</v>
      </c>
      <c r="AE23" s="39">
        <f>VLOOKUP($A23,cochin_stk_trans!$A:$P,MATCH(AE$1,cochin_stk_trans!$A$1:$P$1,0),0)</f>
        <v>10</v>
      </c>
      <c r="AF23" s="39">
        <f>VLOOKUP(AF$1&amp;$A23,sales_data!$A:$F,6,0)</f>
        <v>15</v>
      </c>
      <c r="AG23" s="39">
        <f t="shared" si="14"/>
        <v>-1</v>
      </c>
      <c r="AH23" s="32">
        <f t="shared" si="15"/>
        <v>0</v>
      </c>
      <c r="AI23" s="32">
        <f>VLOOKUP($A23,cochin_stk_trans!$A:$P,MATCH(AI$1,cochin_stk_trans!$A$1:$P$1,0),0)</f>
        <v>6</v>
      </c>
      <c r="AJ23" s="32">
        <f>VLOOKUP(AJ$1&amp;$A23,sales_data!$A:$F,6,0)</f>
        <v>16</v>
      </c>
      <c r="AK23" s="32">
        <f t="shared" si="16"/>
        <v>-10</v>
      </c>
      <c r="AL23" s="33">
        <f t="shared" si="17"/>
        <v>0</v>
      </c>
      <c r="AM23" s="33">
        <f>VLOOKUP($A23,cochin_stk_trans!$A:$P,MATCH(AM$1,cochin_stk_trans!$A$1:$P$1,0),0)</f>
        <v>8</v>
      </c>
      <c r="AN23" s="33">
        <f>VLOOKUP(AN$1&amp;$A23,sales_data!$A:$F,6,0)</f>
        <v>4</v>
      </c>
      <c r="AO23" s="33">
        <f t="shared" si="18"/>
        <v>4</v>
      </c>
      <c r="AP23" s="34">
        <f t="shared" si="19"/>
        <v>4</v>
      </c>
      <c r="AQ23" s="34">
        <f>VLOOKUP($A23,cochin_stk_trans!$A:$P,MATCH(AQ$1,cochin_stk_trans!$A$1:$P$1,0),0)</f>
        <v>8</v>
      </c>
      <c r="AR23" s="34">
        <f>VLOOKUP(AR$1&amp;$A23,sales_data!$A:$F,6,0)</f>
        <v>13</v>
      </c>
      <c r="AS23" s="34">
        <f t="shared" si="20"/>
        <v>-1</v>
      </c>
      <c r="AT23" s="35">
        <f t="shared" si="21"/>
        <v>0</v>
      </c>
      <c r="AU23" s="35">
        <f>VLOOKUP($A23,cochin_stk_trans!$A:$P,MATCH(AU$1,cochin_stk_trans!$A$1:$P$1,0),0)</f>
        <v>7</v>
      </c>
      <c r="AV23" s="35">
        <f>VLOOKUP(AV$1&amp;$A23,sales_data!$A:$F,6,0)</f>
        <v>5</v>
      </c>
      <c r="AW23" s="35">
        <f t="shared" si="22"/>
        <v>2</v>
      </c>
      <c r="AX23" s="36">
        <f t="shared" si="23"/>
        <v>2</v>
      </c>
      <c r="AY23" s="36">
        <f>VLOOKUP($A23,cochin_stk_trans!$A:$P,MATCH(AY$1,cochin_stk_trans!$A$1:$P$1,0),0)</f>
        <v>5</v>
      </c>
      <c r="AZ23" s="36">
        <f>VLOOKUP(AZ$1&amp;$A23,sales_data!$A:$F,6,0)</f>
        <v>10</v>
      </c>
      <c r="BA23" s="36">
        <f t="shared" si="24"/>
        <v>-3</v>
      </c>
      <c r="BB23" s="37">
        <f t="shared" si="25"/>
        <v>0</v>
      </c>
      <c r="BC23" s="37">
        <f>VLOOKUP($A23,cochin_stk_trans!$A:$P,MATCH(BC$1,cochin_stk_trans!$A$1:$P$1,0),0)</f>
        <v>8</v>
      </c>
      <c r="BD23" s="37">
        <f>VLOOKUP(BD$1&amp;$A23,sales_data!$A:$F,6,0)</f>
        <v>12</v>
      </c>
      <c r="BE23" s="37">
        <f t="shared" si="26"/>
        <v>-4</v>
      </c>
      <c r="BF23" s="38">
        <f t="shared" si="27"/>
        <v>0</v>
      </c>
      <c r="BG23" s="38">
        <f>VLOOKUP($A23,cochin_stk_trans!$A:$P,MATCH(BG$1,cochin_stk_trans!$A$1:$P$1,0),0)</f>
        <v>7</v>
      </c>
      <c r="BH23" s="38">
        <f>VLOOKUP(BH$1&amp;$A23,sales_data!$A:$F,6,0)</f>
        <v>14</v>
      </c>
      <c r="BI23" s="38">
        <f t="shared" si="28"/>
        <v>-7</v>
      </c>
    </row>
    <row r="24" spans="1:61" x14ac:dyDescent="0.3">
      <c r="A24" s="31" t="s">
        <v>9</v>
      </c>
      <c r="B24" s="32">
        <v>20</v>
      </c>
      <c r="C24" s="32">
        <f>VLOOKUP($A24,cochin_stk_trans!$A:$P,MATCH(C$1,cochin_stk_trans!$A$1:$P$1,0),0)</f>
        <v>3</v>
      </c>
      <c r="D24" s="32">
        <f>VLOOKUP(D$1&amp;$A24,sales_data!$A:$F,6,0)</f>
        <v>11</v>
      </c>
      <c r="E24" s="32">
        <f t="shared" si="0"/>
        <v>12</v>
      </c>
      <c r="F24" s="33">
        <f t="shared" si="1"/>
        <v>12</v>
      </c>
      <c r="G24" s="33">
        <f>VLOOKUP($A24,cochin_stk_trans!$A:$P,MATCH(G$1,cochin_stk_trans!$A$1:$P$1,0),0)</f>
        <v>6</v>
      </c>
      <c r="H24" s="33">
        <f>VLOOKUP(H$1&amp;$A24,sales_data!$A:$F,6,0)</f>
        <v>9</v>
      </c>
      <c r="I24" s="33">
        <f t="shared" si="2"/>
        <v>9</v>
      </c>
      <c r="J24" s="34">
        <f t="shared" si="3"/>
        <v>9</v>
      </c>
      <c r="K24" s="34">
        <f>VLOOKUP($A24,cochin_stk_trans!$A:$P,MATCH(K$1,cochin_stk_trans!$A$1:$P$1,0),0)</f>
        <v>5</v>
      </c>
      <c r="L24" s="34">
        <f>VLOOKUP(L$1&amp;$A24,sales_data!$A:$F,6,0)</f>
        <v>6</v>
      </c>
      <c r="M24" s="34">
        <f t="shared" si="4"/>
        <v>8</v>
      </c>
      <c r="N24" s="35">
        <f t="shared" si="5"/>
        <v>8</v>
      </c>
      <c r="O24" s="35">
        <f>VLOOKUP($A24,cochin_stk_trans!$A:$P,MATCH(O$1,cochin_stk_trans!$A$1:$P$1,0),0)</f>
        <v>4</v>
      </c>
      <c r="P24" s="35">
        <f>VLOOKUP(P$1&amp;$A24,sales_data!$A:$F,6,0)</f>
        <v>10</v>
      </c>
      <c r="Q24" s="35">
        <f t="shared" si="6"/>
        <v>2</v>
      </c>
      <c r="R24" s="36">
        <f t="shared" si="7"/>
        <v>2</v>
      </c>
      <c r="S24" s="36">
        <f>VLOOKUP($A24,cochin_stk_trans!$A:$P,MATCH(S$1,cochin_stk_trans!$A$1:$P$1,0),0)</f>
        <v>4</v>
      </c>
      <c r="T24" s="36">
        <f>VLOOKUP(T$1&amp;$A24,sales_data!$A:$F,6,0)</f>
        <v>7</v>
      </c>
      <c r="U24" s="36">
        <f t="shared" si="8"/>
        <v>-1</v>
      </c>
      <c r="V24" s="37">
        <f t="shared" si="9"/>
        <v>0</v>
      </c>
      <c r="W24" s="37">
        <f>VLOOKUP($A24,cochin_stk_trans!$A:$P,MATCH(W$1,cochin_stk_trans!$A$1:$P$1,0),0)</f>
        <v>6</v>
      </c>
      <c r="X24" s="37">
        <f>VLOOKUP(X$1&amp;$A24,sales_data!$A:$F,6,0)</f>
        <v>7</v>
      </c>
      <c r="Y24" s="37">
        <f t="shared" si="10"/>
        <v>-1</v>
      </c>
      <c r="Z24" s="38">
        <f t="shared" si="11"/>
        <v>0</v>
      </c>
      <c r="AA24" s="38">
        <f>VLOOKUP($A24,cochin_stk_trans!$A:$P,MATCH(AA$1,cochin_stk_trans!$A$1:$P$1,0),0)</f>
        <v>6</v>
      </c>
      <c r="AB24" s="38">
        <f>VLOOKUP(AB$1&amp;$A24,sales_data!$A:$F,6,0)</f>
        <v>3</v>
      </c>
      <c r="AC24" s="38">
        <f t="shared" si="12"/>
        <v>3</v>
      </c>
      <c r="AD24" s="39">
        <f t="shared" si="13"/>
        <v>3</v>
      </c>
      <c r="AE24" s="39">
        <f>VLOOKUP($A24,cochin_stk_trans!$A:$P,MATCH(AE$1,cochin_stk_trans!$A$1:$P$1,0),0)</f>
        <v>4</v>
      </c>
      <c r="AF24" s="39">
        <f>VLOOKUP(AF$1&amp;$A24,sales_data!$A:$F,6,0)</f>
        <v>8</v>
      </c>
      <c r="AG24" s="39">
        <f t="shared" si="14"/>
        <v>-1</v>
      </c>
      <c r="AH24" s="32">
        <f t="shared" si="15"/>
        <v>0</v>
      </c>
      <c r="AI24" s="32">
        <f>VLOOKUP($A24,cochin_stk_trans!$A:$P,MATCH(AI$1,cochin_stk_trans!$A$1:$P$1,0),0)</f>
        <v>7</v>
      </c>
      <c r="AJ24" s="32">
        <f>VLOOKUP(AJ$1&amp;$A24,sales_data!$A:$F,6,0)</f>
        <v>8</v>
      </c>
      <c r="AK24" s="32">
        <f t="shared" si="16"/>
        <v>-1</v>
      </c>
      <c r="AL24" s="33">
        <f t="shared" si="17"/>
        <v>0</v>
      </c>
      <c r="AM24" s="33">
        <f>VLOOKUP($A24,cochin_stk_trans!$A:$P,MATCH(AM$1,cochin_stk_trans!$A$1:$P$1,0),0)</f>
        <v>5</v>
      </c>
      <c r="AN24" s="33">
        <f>VLOOKUP(AN$1&amp;$A24,sales_data!$A:$F,6,0)</f>
        <v>7</v>
      </c>
      <c r="AO24" s="33">
        <f t="shared" si="18"/>
        <v>-2</v>
      </c>
      <c r="AP24" s="34">
        <f t="shared" si="19"/>
        <v>0</v>
      </c>
      <c r="AQ24" s="34">
        <f>VLOOKUP($A24,cochin_stk_trans!$A:$P,MATCH(AQ$1,cochin_stk_trans!$A$1:$P$1,0),0)</f>
        <v>5</v>
      </c>
      <c r="AR24" s="34">
        <f>VLOOKUP(AR$1&amp;$A24,sales_data!$A:$F,6,0)</f>
        <v>8</v>
      </c>
      <c r="AS24" s="34">
        <f t="shared" si="20"/>
        <v>-3</v>
      </c>
      <c r="AT24" s="35">
        <f t="shared" si="21"/>
        <v>0</v>
      </c>
      <c r="AU24" s="35">
        <f>VLOOKUP($A24,cochin_stk_trans!$A:$P,MATCH(AU$1,cochin_stk_trans!$A$1:$P$1,0),0)</f>
        <v>6</v>
      </c>
      <c r="AV24" s="35">
        <f>VLOOKUP(AV$1&amp;$A24,sales_data!$A:$F,6,0)</f>
        <v>8</v>
      </c>
      <c r="AW24" s="35">
        <f t="shared" si="22"/>
        <v>-2</v>
      </c>
      <c r="AX24" s="36">
        <f t="shared" si="23"/>
        <v>0</v>
      </c>
      <c r="AY24" s="36">
        <f>VLOOKUP($A24,cochin_stk_trans!$A:$P,MATCH(AY$1,cochin_stk_trans!$A$1:$P$1,0),0)</f>
        <v>5</v>
      </c>
      <c r="AZ24" s="36">
        <f>VLOOKUP(AZ$1&amp;$A24,sales_data!$A:$F,6,0)</f>
        <v>7</v>
      </c>
      <c r="BA24" s="36">
        <f t="shared" si="24"/>
        <v>-2</v>
      </c>
      <c r="BB24" s="37">
        <f t="shared" si="25"/>
        <v>0</v>
      </c>
      <c r="BC24" s="37">
        <f>VLOOKUP($A24,cochin_stk_trans!$A:$P,MATCH(BC$1,cochin_stk_trans!$A$1:$P$1,0),0)</f>
        <v>4</v>
      </c>
      <c r="BD24" s="37">
        <f>VLOOKUP(BD$1&amp;$A24,sales_data!$A:$F,6,0)</f>
        <v>8</v>
      </c>
      <c r="BE24" s="37">
        <f t="shared" si="26"/>
        <v>-4</v>
      </c>
      <c r="BF24" s="38">
        <f t="shared" si="27"/>
        <v>0</v>
      </c>
      <c r="BG24" s="38">
        <f>VLOOKUP($A24,cochin_stk_trans!$A:$P,MATCH(BG$1,cochin_stk_trans!$A$1:$P$1,0),0)</f>
        <v>6</v>
      </c>
      <c r="BH24" s="38">
        <f>VLOOKUP(BH$1&amp;$A24,sales_data!$A:$F,6,0)</f>
        <v>7</v>
      </c>
      <c r="BI24" s="38">
        <f t="shared" si="28"/>
        <v>-1</v>
      </c>
    </row>
    <row r="25" spans="1:61" x14ac:dyDescent="0.3">
      <c r="A25" s="31" t="s">
        <v>11</v>
      </c>
      <c r="B25" s="32">
        <v>13</v>
      </c>
      <c r="C25" s="32">
        <f>VLOOKUP($A25,cochin_stk_trans!$A:$P,MATCH(C$1,cochin_stk_trans!$A$1:$P$1,0),0)</f>
        <v>5</v>
      </c>
      <c r="D25" s="32">
        <f>VLOOKUP(D$1&amp;$A25,sales_data!$A:$F,6,0)</f>
        <v>8</v>
      </c>
      <c r="E25" s="32">
        <f t="shared" si="0"/>
        <v>10</v>
      </c>
      <c r="F25" s="33">
        <f t="shared" si="1"/>
        <v>10</v>
      </c>
      <c r="G25" s="33">
        <f>VLOOKUP($A25,cochin_stk_trans!$A:$P,MATCH(G$1,cochin_stk_trans!$A$1:$P$1,0),0)</f>
        <v>3</v>
      </c>
      <c r="H25" s="33">
        <f>VLOOKUP(H$1&amp;$A25,sales_data!$A:$F,6,0)</f>
        <v>8</v>
      </c>
      <c r="I25" s="33">
        <f t="shared" si="2"/>
        <v>5</v>
      </c>
      <c r="J25" s="34">
        <f t="shared" si="3"/>
        <v>5</v>
      </c>
      <c r="K25" s="34">
        <f>VLOOKUP($A25,cochin_stk_trans!$A:$P,MATCH(K$1,cochin_stk_trans!$A$1:$P$1,0),0)</f>
        <v>4</v>
      </c>
      <c r="L25" s="34">
        <f>VLOOKUP(L$1&amp;$A25,sales_data!$A:$F,6,0)</f>
        <v>6</v>
      </c>
      <c r="M25" s="34">
        <f t="shared" si="4"/>
        <v>3</v>
      </c>
      <c r="N25" s="35">
        <f t="shared" si="5"/>
        <v>3</v>
      </c>
      <c r="O25" s="35">
        <f>VLOOKUP($A25,cochin_stk_trans!$A:$P,MATCH(O$1,cochin_stk_trans!$A$1:$P$1,0),0)</f>
        <v>4</v>
      </c>
      <c r="P25" s="35">
        <f>VLOOKUP(P$1&amp;$A25,sales_data!$A:$F,6,0)</f>
        <v>4</v>
      </c>
      <c r="Q25" s="35">
        <f t="shared" si="6"/>
        <v>3</v>
      </c>
      <c r="R25" s="36">
        <f t="shared" si="7"/>
        <v>3</v>
      </c>
      <c r="S25" s="36">
        <f>VLOOKUP($A25,cochin_stk_trans!$A:$P,MATCH(S$1,cochin_stk_trans!$A$1:$P$1,0),0)</f>
        <v>4</v>
      </c>
      <c r="T25" s="36">
        <f>VLOOKUP(T$1&amp;$A25,sales_data!$A:$F,6,0)</f>
        <v>6</v>
      </c>
      <c r="U25" s="36">
        <f t="shared" si="8"/>
        <v>1</v>
      </c>
      <c r="V25" s="37">
        <f t="shared" si="9"/>
        <v>1</v>
      </c>
      <c r="W25" s="37">
        <f>VLOOKUP($A25,cochin_stk_trans!$A:$P,MATCH(W$1,cochin_stk_trans!$A$1:$P$1,0),0)</f>
        <v>5</v>
      </c>
      <c r="X25" s="37">
        <f>VLOOKUP(X$1&amp;$A25,sales_data!$A:$F,6,0)</f>
        <v>5</v>
      </c>
      <c r="Y25" s="37">
        <f t="shared" si="10"/>
        <v>1</v>
      </c>
      <c r="Z25" s="38">
        <f t="shared" si="11"/>
        <v>1</v>
      </c>
      <c r="AA25" s="38">
        <f>VLOOKUP($A25,cochin_stk_trans!$A:$P,MATCH(AA$1,cochin_stk_trans!$A$1:$P$1,0),0)</f>
        <v>3</v>
      </c>
      <c r="AB25" s="38">
        <f>VLOOKUP(AB$1&amp;$A25,sales_data!$A:$F,6,0)</f>
        <v>8</v>
      </c>
      <c r="AC25" s="38">
        <f t="shared" si="12"/>
        <v>-4</v>
      </c>
      <c r="AD25" s="39">
        <f t="shared" si="13"/>
        <v>0</v>
      </c>
      <c r="AE25" s="39">
        <f>VLOOKUP($A25,cochin_stk_trans!$A:$P,MATCH(AE$1,cochin_stk_trans!$A$1:$P$1,0),0)</f>
        <v>4</v>
      </c>
      <c r="AF25" s="39">
        <f>VLOOKUP(AF$1&amp;$A25,sales_data!$A:$F,6,0)</f>
        <v>8</v>
      </c>
      <c r="AG25" s="39">
        <f t="shared" si="14"/>
        <v>-4</v>
      </c>
      <c r="AH25" s="32">
        <f t="shared" si="15"/>
        <v>0</v>
      </c>
      <c r="AI25" s="32">
        <f>VLOOKUP($A25,cochin_stk_trans!$A:$P,MATCH(AI$1,cochin_stk_trans!$A$1:$P$1,0),0)</f>
        <v>3</v>
      </c>
      <c r="AJ25" s="32">
        <f>VLOOKUP(AJ$1&amp;$A25,sales_data!$A:$F,6,0)</f>
        <v>8</v>
      </c>
      <c r="AK25" s="32">
        <f t="shared" si="16"/>
        <v>-5</v>
      </c>
      <c r="AL25" s="33">
        <f t="shared" si="17"/>
        <v>0</v>
      </c>
      <c r="AM25" s="33">
        <f>VLOOKUP($A25,cochin_stk_trans!$A:$P,MATCH(AM$1,cochin_stk_trans!$A$1:$P$1,0),0)</f>
        <v>3</v>
      </c>
      <c r="AN25" s="33">
        <f>VLOOKUP(AN$1&amp;$A25,sales_data!$A:$F,6,0)</f>
        <v>5</v>
      </c>
      <c r="AO25" s="33">
        <f t="shared" si="18"/>
        <v>-2</v>
      </c>
      <c r="AP25" s="34">
        <f t="shared" si="19"/>
        <v>0</v>
      </c>
      <c r="AQ25" s="34">
        <f>VLOOKUP($A25,cochin_stk_trans!$A:$P,MATCH(AQ$1,cochin_stk_trans!$A$1:$P$1,0),0)</f>
        <v>4</v>
      </c>
      <c r="AR25" s="34">
        <f>VLOOKUP(AR$1&amp;$A25,sales_data!$A:$F,6,0)</f>
        <v>7</v>
      </c>
      <c r="AS25" s="34">
        <f t="shared" si="20"/>
        <v>-3</v>
      </c>
      <c r="AT25" s="35">
        <f t="shared" si="21"/>
        <v>0</v>
      </c>
      <c r="AU25" s="35">
        <f>VLOOKUP($A25,cochin_stk_trans!$A:$P,MATCH(AU$1,cochin_stk_trans!$A$1:$P$1,0),0)</f>
        <v>4</v>
      </c>
      <c r="AV25" s="35">
        <f>VLOOKUP(AV$1&amp;$A25,sales_data!$A:$F,6,0)</f>
        <v>4</v>
      </c>
      <c r="AW25" s="35">
        <f t="shared" si="22"/>
        <v>0</v>
      </c>
      <c r="AX25" s="36">
        <f t="shared" si="23"/>
        <v>0</v>
      </c>
      <c r="AY25" s="36">
        <f>VLOOKUP($A25,cochin_stk_trans!$A:$P,MATCH(AY$1,cochin_stk_trans!$A$1:$P$1,0),0)</f>
        <v>3</v>
      </c>
      <c r="AZ25" s="36">
        <f>VLOOKUP(AZ$1&amp;$A25,sales_data!$A:$F,6,0)</f>
        <v>8</v>
      </c>
      <c r="BA25" s="36">
        <f t="shared" si="24"/>
        <v>-5</v>
      </c>
      <c r="BB25" s="37">
        <f t="shared" si="25"/>
        <v>0</v>
      </c>
      <c r="BC25" s="37">
        <f>VLOOKUP($A25,cochin_stk_trans!$A:$P,MATCH(BC$1,cochin_stk_trans!$A$1:$P$1,0),0)</f>
        <v>5</v>
      </c>
      <c r="BD25" s="37">
        <f>VLOOKUP(BD$1&amp;$A25,sales_data!$A:$F,6,0)</f>
        <v>7</v>
      </c>
      <c r="BE25" s="37">
        <f t="shared" si="26"/>
        <v>-2</v>
      </c>
      <c r="BF25" s="38">
        <f t="shared" si="27"/>
        <v>0</v>
      </c>
      <c r="BG25" s="38">
        <f>VLOOKUP($A25,cochin_stk_trans!$A:$P,MATCH(BG$1,cochin_stk_trans!$A$1:$P$1,0),0)</f>
        <v>5</v>
      </c>
      <c r="BH25" s="38">
        <f>VLOOKUP(BH$1&amp;$A25,sales_data!$A:$F,6,0)</f>
        <v>5</v>
      </c>
      <c r="BI25" s="38">
        <f t="shared" si="28"/>
        <v>0</v>
      </c>
    </row>
    <row r="26" spans="1:61" x14ac:dyDescent="0.3">
      <c r="A26" s="31" t="s">
        <v>14</v>
      </c>
      <c r="B26" s="32">
        <v>10</v>
      </c>
      <c r="C26" s="32">
        <f>VLOOKUP($A26,cochin_stk_trans!$A:$P,MATCH(C$1,cochin_stk_trans!$A$1:$P$1,0),0)</f>
        <v>5</v>
      </c>
      <c r="D26" s="32">
        <f>VLOOKUP(D$1&amp;$A26,sales_data!$A:$F,6,0)</f>
        <v>7</v>
      </c>
      <c r="E26" s="32">
        <f t="shared" si="0"/>
        <v>8</v>
      </c>
      <c r="F26" s="33">
        <f t="shared" si="1"/>
        <v>8</v>
      </c>
      <c r="G26" s="33">
        <f>VLOOKUP($A26,cochin_stk_trans!$A:$P,MATCH(G$1,cochin_stk_trans!$A$1:$P$1,0),0)</f>
        <v>4</v>
      </c>
      <c r="H26" s="33">
        <f>VLOOKUP(H$1&amp;$A26,sales_data!$A:$F,6,0)</f>
        <v>7</v>
      </c>
      <c r="I26" s="33">
        <f t="shared" si="2"/>
        <v>5</v>
      </c>
      <c r="J26" s="34">
        <f t="shared" si="3"/>
        <v>5</v>
      </c>
      <c r="K26" s="34">
        <f>VLOOKUP($A26,cochin_stk_trans!$A:$P,MATCH(K$1,cochin_stk_trans!$A$1:$P$1,0),0)</f>
        <v>3</v>
      </c>
      <c r="L26" s="34">
        <f>VLOOKUP(L$1&amp;$A26,sales_data!$A:$F,6,0)</f>
        <v>6</v>
      </c>
      <c r="M26" s="34">
        <f t="shared" si="4"/>
        <v>2</v>
      </c>
      <c r="N26" s="35">
        <f t="shared" si="5"/>
        <v>2</v>
      </c>
      <c r="O26" s="35">
        <f>VLOOKUP($A26,cochin_stk_trans!$A:$P,MATCH(O$1,cochin_stk_trans!$A$1:$P$1,0),0)</f>
        <v>4</v>
      </c>
      <c r="P26" s="35">
        <f>VLOOKUP(P$1&amp;$A26,sales_data!$A:$F,6,0)</f>
        <v>7</v>
      </c>
      <c r="Q26" s="35">
        <f t="shared" si="6"/>
        <v>-1</v>
      </c>
      <c r="R26" s="36">
        <f t="shared" si="7"/>
        <v>0</v>
      </c>
      <c r="S26" s="36">
        <f>VLOOKUP($A26,cochin_stk_trans!$A:$P,MATCH(S$1,cochin_stk_trans!$A$1:$P$1,0),0)</f>
        <v>4</v>
      </c>
      <c r="T26" s="36">
        <f>VLOOKUP(T$1&amp;$A26,sales_data!$A:$F,6,0)</f>
        <v>4</v>
      </c>
      <c r="U26" s="36">
        <f t="shared" si="8"/>
        <v>0</v>
      </c>
      <c r="V26" s="37">
        <f t="shared" si="9"/>
        <v>0</v>
      </c>
      <c r="W26" s="37">
        <f>VLOOKUP($A26,cochin_stk_trans!$A:$P,MATCH(W$1,cochin_stk_trans!$A$1:$P$1,0),0)</f>
        <v>4</v>
      </c>
      <c r="X26" s="37">
        <f>VLOOKUP(X$1&amp;$A26,sales_data!$A:$F,6,0)</f>
        <v>7</v>
      </c>
      <c r="Y26" s="37">
        <f t="shared" si="10"/>
        <v>-3</v>
      </c>
      <c r="Z26" s="38">
        <f t="shared" si="11"/>
        <v>0</v>
      </c>
      <c r="AA26" s="38">
        <f>VLOOKUP($A26,cochin_stk_trans!$A:$P,MATCH(AA$1,cochin_stk_trans!$A$1:$P$1,0),0)</f>
        <v>4</v>
      </c>
      <c r="AB26" s="38">
        <f>VLOOKUP(AB$1&amp;$A26,sales_data!$A:$F,6,0)</f>
        <v>5</v>
      </c>
      <c r="AC26" s="38">
        <f t="shared" si="12"/>
        <v>-1</v>
      </c>
      <c r="AD26" s="39">
        <f t="shared" si="13"/>
        <v>0</v>
      </c>
      <c r="AE26" s="39">
        <f>VLOOKUP($A26,cochin_stk_trans!$A:$P,MATCH(AE$1,cochin_stk_trans!$A$1:$P$1,0),0)</f>
        <v>3</v>
      </c>
      <c r="AF26" s="39">
        <f>VLOOKUP(AF$1&amp;$A26,sales_data!$A:$F,6,0)</f>
        <v>6</v>
      </c>
      <c r="AG26" s="39">
        <f t="shared" si="14"/>
        <v>-3</v>
      </c>
      <c r="AH26" s="32">
        <f t="shared" si="15"/>
        <v>0</v>
      </c>
      <c r="AI26" s="32">
        <f>VLOOKUP($A26,cochin_stk_trans!$A:$P,MATCH(AI$1,cochin_stk_trans!$A$1:$P$1,0),0)</f>
        <v>3</v>
      </c>
      <c r="AJ26" s="32">
        <f>VLOOKUP(AJ$1&amp;$A26,sales_data!$A:$F,6,0)</f>
        <v>8</v>
      </c>
      <c r="AK26" s="32">
        <f t="shared" si="16"/>
        <v>-5</v>
      </c>
      <c r="AL26" s="33">
        <f t="shared" si="17"/>
        <v>0</v>
      </c>
      <c r="AM26" s="33">
        <f>VLOOKUP($A26,cochin_stk_trans!$A:$P,MATCH(AM$1,cochin_stk_trans!$A$1:$P$1,0),0)</f>
        <v>3</v>
      </c>
      <c r="AN26" s="33">
        <f>VLOOKUP(AN$1&amp;$A26,sales_data!$A:$F,6,0)</f>
        <v>6</v>
      </c>
      <c r="AO26" s="33">
        <f t="shared" si="18"/>
        <v>-3</v>
      </c>
      <c r="AP26" s="34">
        <f t="shared" si="19"/>
        <v>0</v>
      </c>
      <c r="AQ26" s="34">
        <f>VLOOKUP($A26,cochin_stk_trans!$A:$P,MATCH(AQ$1,cochin_stk_trans!$A$1:$P$1,0),0)</f>
        <v>5</v>
      </c>
      <c r="AR26" s="34">
        <f>VLOOKUP(AR$1&amp;$A26,sales_data!$A:$F,6,0)</f>
        <v>5</v>
      </c>
      <c r="AS26" s="34">
        <f t="shared" si="20"/>
        <v>0</v>
      </c>
      <c r="AT26" s="35">
        <f t="shared" si="21"/>
        <v>0</v>
      </c>
      <c r="AU26" s="35">
        <f>VLOOKUP($A26,cochin_stk_trans!$A:$P,MATCH(AU$1,cochin_stk_trans!$A$1:$P$1,0),0)</f>
        <v>5</v>
      </c>
      <c r="AV26" s="35">
        <f>VLOOKUP(AV$1&amp;$A26,sales_data!$A:$F,6,0)</f>
        <v>7</v>
      </c>
      <c r="AW26" s="35">
        <f t="shared" si="22"/>
        <v>-2</v>
      </c>
      <c r="AX26" s="36">
        <f t="shared" si="23"/>
        <v>0</v>
      </c>
      <c r="AY26" s="36">
        <f>VLOOKUP($A26,cochin_stk_trans!$A:$P,MATCH(AY$1,cochin_stk_trans!$A$1:$P$1,0),0)</f>
        <v>4</v>
      </c>
      <c r="AZ26" s="36">
        <f>VLOOKUP(AZ$1&amp;$A26,sales_data!$A:$F,6,0)</f>
        <v>8</v>
      </c>
      <c r="BA26" s="36">
        <f t="shared" si="24"/>
        <v>-4</v>
      </c>
      <c r="BB26" s="37">
        <f t="shared" si="25"/>
        <v>0</v>
      </c>
      <c r="BC26" s="37">
        <f>VLOOKUP($A26,cochin_stk_trans!$A:$P,MATCH(BC$1,cochin_stk_trans!$A$1:$P$1,0),0)</f>
        <v>3</v>
      </c>
      <c r="BD26" s="37">
        <f>VLOOKUP(BD$1&amp;$A26,sales_data!$A:$F,6,0)</f>
        <v>4</v>
      </c>
      <c r="BE26" s="37">
        <f t="shared" si="26"/>
        <v>-1</v>
      </c>
      <c r="BF26" s="38">
        <f t="shared" si="27"/>
        <v>0</v>
      </c>
      <c r="BG26" s="38">
        <f>VLOOKUP($A26,cochin_stk_trans!$A:$P,MATCH(BG$1,cochin_stk_trans!$A$1:$P$1,0),0)</f>
        <v>3</v>
      </c>
      <c r="BH26" s="38">
        <f>VLOOKUP(BH$1&amp;$A26,sales_data!$A:$F,6,0)</f>
        <v>6</v>
      </c>
      <c r="BI26" s="38">
        <f t="shared" si="28"/>
        <v>-3</v>
      </c>
    </row>
    <row r="27" spans="1:61" x14ac:dyDescent="0.3">
      <c r="A27" s="31" t="s">
        <v>16</v>
      </c>
      <c r="B27" s="32">
        <v>7</v>
      </c>
      <c r="C27" s="32">
        <f>VLOOKUP($A27,cochin_stk_trans!$A:$P,MATCH(C$1,cochin_stk_trans!$A$1:$P$1,0),0)</f>
        <v>2</v>
      </c>
      <c r="D27" s="32">
        <f>VLOOKUP(D$1&amp;$A27,sales_data!$A:$F,6,0)</f>
        <v>4</v>
      </c>
      <c r="E27" s="32">
        <f t="shared" si="0"/>
        <v>5</v>
      </c>
      <c r="F27" s="33">
        <f t="shared" si="1"/>
        <v>5</v>
      </c>
      <c r="G27" s="33">
        <f>VLOOKUP($A27,cochin_stk_trans!$A:$P,MATCH(G$1,cochin_stk_trans!$A$1:$P$1,0),0)</f>
        <v>2</v>
      </c>
      <c r="H27" s="33">
        <f>VLOOKUP(H$1&amp;$A27,sales_data!$A:$F,6,0)</f>
        <v>3</v>
      </c>
      <c r="I27" s="33">
        <f t="shared" si="2"/>
        <v>4</v>
      </c>
      <c r="J27" s="34">
        <f t="shared" si="3"/>
        <v>4</v>
      </c>
      <c r="K27" s="34">
        <f>VLOOKUP($A27,cochin_stk_trans!$A:$P,MATCH(K$1,cochin_stk_trans!$A$1:$P$1,0),0)</f>
        <v>2</v>
      </c>
      <c r="L27" s="34">
        <f>VLOOKUP(L$1&amp;$A27,sales_data!$A:$F,6,0)</f>
        <v>5</v>
      </c>
      <c r="M27" s="34">
        <f t="shared" si="4"/>
        <v>1</v>
      </c>
      <c r="N27" s="35">
        <f t="shared" si="5"/>
        <v>1</v>
      </c>
      <c r="O27" s="35">
        <f>VLOOKUP($A27,cochin_stk_trans!$A:$P,MATCH(O$1,cochin_stk_trans!$A$1:$P$1,0),0)</f>
        <v>2</v>
      </c>
      <c r="P27" s="35">
        <f>VLOOKUP(P$1&amp;$A27,sales_data!$A:$F,6,0)</f>
        <v>4</v>
      </c>
      <c r="Q27" s="35">
        <f t="shared" si="6"/>
        <v>-1</v>
      </c>
      <c r="R27" s="36">
        <f t="shared" si="7"/>
        <v>0</v>
      </c>
      <c r="S27" s="36">
        <f>VLOOKUP($A27,cochin_stk_trans!$A:$P,MATCH(S$1,cochin_stk_trans!$A$1:$P$1,0),0)</f>
        <v>3</v>
      </c>
      <c r="T27" s="36">
        <f>VLOOKUP(T$1&amp;$A27,sales_data!$A:$F,6,0)</f>
        <v>4</v>
      </c>
      <c r="U27" s="36">
        <f t="shared" si="8"/>
        <v>-1</v>
      </c>
      <c r="V27" s="37">
        <f t="shared" si="9"/>
        <v>0</v>
      </c>
      <c r="W27" s="37">
        <f>VLOOKUP($A27,cochin_stk_trans!$A:$P,MATCH(W$1,cochin_stk_trans!$A$1:$P$1,0),0)</f>
        <v>3</v>
      </c>
      <c r="X27" s="37">
        <f>VLOOKUP(X$1&amp;$A27,sales_data!$A:$F,6,0)</f>
        <v>6</v>
      </c>
      <c r="Y27" s="37">
        <f t="shared" si="10"/>
        <v>-3</v>
      </c>
      <c r="Z27" s="38">
        <f t="shared" si="11"/>
        <v>0</v>
      </c>
      <c r="AA27" s="38">
        <f>VLOOKUP($A27,cochin_stk_trans!$A:$P,MATCH(AA$1,cochin_stk_trans!$A$1:$P$1,0),0)</f>
        <v>2</v>
      </c>
      <c r="AB27" s="38">
        <f>VLOOKUP(AB$1&amp;$A27,sales_data!$A:$F,6,0)</f>
        <v>5</v>
      </c>
      <c r="AC27" s="38">
        <f t="shared" si="12"/>
        <v>-3</v>
      </c>
      <c r="AD27" s="39">
        <f t="shared" si="13"/>
        <v>0</v>
      </c>
      <c r="AE27" s="39">
        <f>VLOOKUP($A27,cochin_stk_trans!$A:$P,MATCH(AE$1,cochin_stk_trans!$A$1:$P$1,0),0)</f>
        <v>4</v>
      </c>
      <c r="AF27" s="39">
        <f>VLOOKUP(AF$1&amp;$A27,sales_data!$A:$F,6,0)</f>
        <v>7</v>
      </c>
      <c r="AG27" s="39">
        <f t="shared" si="14"/>
        <v>-3</v>
      </c>
      <c r="AH27" s="32">
        <f t="shared" si="15"/>
        <v>0</v>
      </c>
      <c r="AI27" s="32">
        <f>VLOOKUP($A27,cochin_stk_trans!$A:$P,MATCH(AI$1,cochin_stk_trans!$A$1:$P$1,0),0)</f>
        <v>3</v>
      </c>
      <c r="AJ27" s="32">
        <f>VLOOKUP(AJ$1&amp;$A27,sales_data!$A:$F,6,0)</f>
        <v>6</v>
      </c>
      <c r="AK27" s="32">
        <f t="shared" si="16"/>
        <v>-3</v>
      </c>
      <c r="AL27" s="33">
        <f t="shared" si="17"/>
        <v>0</v>
      </c>
      <c r="AM27" s="33">
        <f>VLOOKUP($A27,cochin_stk_trans!$A:$P,MATCH(AM$1,cochin_stk_trans!$A$1:$P$1,0),0)</f>
        <v>4</v>
      </c>
      <c r="AN27" s="33">
        <f>VLOOKUP(AN$1&amp;$A27,sales_data!$A:$F,6,0)</f>
        <v>5</v>
      </c>
      <c r="AO27" s="33">
        <f t="shared" si="18"/>
        <v>-1</v>
      </c>
      <c r="AP27" s="34">
        <f t="shared" si="19"/>
        <v>0</v>
      </c>
      <c r="AQ27" s="34">
        <f>VLOOKUP($A27,cochin_stk_trans!$A:$P,MATCH(AQ$1,cochin_stk_trans!$A$1:$P$1,0),0)</f>
        <v>3</v>
      </c>
      <c r="AR27" s="34">
        <f>VLOOKUP(AR$1&amp;$A27,sales_data!$A:$F,6,0)</f>
        <v>5</v>
      </c>
      <c r="AS27" s="34">
        <f t="shared" si="20"/>
        <v>-2</v>
      </c>
      <c r="AT27" s="35">
        <f t="shared" si="21"/>
        <v>0</v>
      </c>
      <c r="AU27" s="35">
        <f>VLOOKUP($A27,cochin_stk_trans!$A:$P,MATCH(AU$1,cochin_stk_trans!$A$1:$P$1,0),0)</f>
        <v>3</v>
      </c>
      <c r="AV27" s="35">
        <f>VLOOKUP(AV$1&amp;$A27,sales_data!$A:$F,6,0)</f>
        <v>5</v>
      </c>
      <c r="AW27" s="35">
        <f t="shared" si="22"/>
        <v>-2</v>
      </c>
      <c r="AX27" s="36">
        <f t="shared" si="23"/>
        <v>0</v>
      </c>
      <c r="AY27" s="36">
        <f>VLOOKUP($A27,cochin_stk_trans!$A:$P,MATCH(AY$1,cochin_stk_trans!$A$1:$P$1,0),0)</f>
        <v>3</v>
      </c>
      <c r="AZ27" s="36">
        <f>VLOOKUP(AZ$1&amp;$A27,sales_data!$A:$F,6,0)</f>
        <v>6</v>
      </c>
      <c r="BA27" s="36">
        <f t="shared" si="24"/>
        <v>-3</v>
      </c>
      <c r="BB27" s="37">
        <f t="shared" si="25"/>
        <v>0</v>
      </c>
      <c r="BC27" s="37">
        <f>VLOOKUP($A27,cochin_stk_trans!$A:$P,MATCH(BC$1,cochin_stk_trans!$A$1:$P$1,0),0)</f>
        <v>3</v>
      </c>
      <c r="BD27" s="37">
        <f>VLOOKUP(BD$1&amp;$A27,sales_data!$A:$F,6,0)</f>
        <v>5</v>
      </c>
      <c r="BE27" s="37">
        <f t="shared" si="26"/>
        <v>-2</v>
      </c>
      <c r="BF27" s="38">
        <f t="shared" si="27"/>
        <v>0</v>
      </c>
      <c r="BG27" s="38">
        <f>VLOOKUP($A27,cochin_stk_trans!$A:$P,MATCH(BG$1,cochin_stk_trans!$A$1:$P$1,0),0)</f>
        <v>3</v>
      </c>
      <c r="BH27" s="38">
        <f>VLOOKUP(BH$1&amp;$A27,sales_data!$A:$F,6,0)</f>
        <v>4</v>
      </c>
      <c r="BI27" s="38">
        <f t="shared" si="28"/>
        <v>-1</v>
      </c>
    </row>
    <row r="28" spans="1:61" x14ac:dyDescent="0.3">
      <c r="A28" s="31" t="s">
        <v>18</v>
      </c>
      <c r="B28" s="32">
        <v>5</v>
      </c>
      <c r="C28" s="32">
        <f>VLOOKUP($A28,cochin_stk_trans!$A:$P,MATCH(C$1,cochin_stk_trans!$A$1:$P$1,0),0)</f>
        <v>1</v>
      </c>
      <c r="D28" s="32">
        <f>VLOOKUP(D$1&amp;$A28,sales_data!$A:$F,6,0)</f>
        <v>4</v>
      </c>
      <c r="E28" s="32">
        <f t="shared" si="0"/>
        <v>2</v>
      </c>
      <c r="F28" s="33">
        <f t="shared" si="1"/>
        <v>2</v>
      </c>
      <c r="G28" s="33">
        <f>VLOOKUP($A28,cochin_stk_trans!$A:$P,MATCH(G$1,cochin_stk_trans!$A$1:$P$1,0),0)</f>
        <v>2</v>
      </c>
      <c r="H28" s="33">
        <f>VLOOKUP(H$1&amp;$A28,sales_data!$A:$F,6,0)</f>
        <v>4</v>
      </c>
      <c r="I28" s="33">
        <f t="shared" si="2"/>
        <v>0</v>
      </c>
      <c r="J28" s="34">
        <f t="shared" si="3"/>
        <v>0</v>
      </c>
      <c r="K28" s="34">
        <f>VLOOKUP($A28,cochin_stk_trans!$A:$P,MATCH(K$1,cochin_stk_trans!$A$1:$P$1,0),0)</f>
        <v>2</v>
      </c>
      <c r="L28" s="34">
        <f>VLOOKUP(L$1&amp;$A28,sales_data!$A:$F,6,0)</f>
        <v>3</v>
      </c>
      <c r="M28" s="34">
        <f t="shared" si="4"/>
        <v>-1</v>
      </c>
      <c r="N28" s="35">
        <f t="shared" si="5"/>
        <v>0</v>
      </c>
      <c r="O28" s="35">
        <f>VLOOKUP($A28,cochin_stk_trans!$A:$P,MATCH(O$1,cochin_stk_trans!$A$1:$P$1,0),0)</f>
        <v>2</v>
      </c>
      <c r="P28" s="35">
        <f>VLOOKUP(P$1&amp;$A28,sales_data!$A:$F,6,0)</f>
        <v>3</v>
      </c>
      <c r="Q28" s="35">
        <f t="shared" si="6"/>
        <v>-1</v>
      </c>
      <c r="R28" s="36">
        <f t="shared" si="7"/>
        <v>0</v>
      </c>
      <c r="S28" s="36">
        <f>VLOOKUP($A28,cochin_stk_trans!$A:$P,MATCH(S$1,cochin_stk_trans!$A$1:$P$1,0),0)</f>
        <v>2</v>
      </c>
      <c r="T28" s="36">
        <f>VLOOKUP(T$1&amp;$A28,sales_data!$A:$F,6,0)</f>
        <v>4</v>
      </c>
      <c r="U28" s="36">
        <f t="shared" si="8"/>
        <v>-2</v>
      </c>
      <c r="V28" s="37">
        <f t="shared" si="9"/>
        <v>0</v>
      </c>
      <c r="W28" s="37">
        <f>VLOOKUP($A28,cochin_stk_trans!$A:$P,MATCH(W$1,cochin_stk_trans!$A$1:$P$1,0),0)</f>
        <v>2</v>
      </c>
      <c r="X28" s="37">
        <f>VLOOKUP(X$1&amp;$A28,sales_data!$A:$F,6,0)</f>
        <v>3</v>
      </c>
      <c r="Y28" s="37">
        <f t="shared" si="10"/>
        <v>-1</v>
      </c>
      <c r="Z28" s="38">
        <f t="shared" si="11"/>
        <v>0</v>
      </c>
      <c r="AA28" s="38">
        <f>VLOOKUP($A28,cochin_stk_trans!$A:$P,MATCH(AA$1,cochin_stk_trans!$A$1:$P$1,0),0)</f>
        <v>2</v>
      </c>
      <c r="AB28" s="38">
        <f>VLOOKUP(AB$1&amp;$A28,sales_data!$A:$F,6,0)</f>
        <v>4</v>
      </c>
      <c r="AC28" s="38">
        <f t="shared" si="12"/>
        <v>-2</v>
      </c>
      <c r="AD28" s="39">
        <f t="shared" si="13"/>
        <v>0</v>
      </c>
      <c r="AE28" s="39">
        <f>VLOOKUP($A28,cochin_stk_trans!$A:$P,MATCH(AE$1,cochin_stk_trans!$A$1:$P$1,0),0)</f>
        <v>2</v>
      </c>
      <c r="AF28" s="39">
        <f>VLOOKUP(AF$1&amp;$A28,sales_data!$A:$F,6,0)</f>
        <v>4</v>
      </c>
      <c r="AG28" s="39">
        <f t="shared" si="14"/>
        <v>-2</v>
      </c>
      <c r="AH28" s="32">
        <f t="shared" si="15"/>
        <v>0</v>
      </c>
      <c r="AI28" s="32">
        <f>VLOOKUP($A28,cochin_stk_trans!$A:$P,MATCH(AI$1,cochin_stk_trans!$A$1:$P$1,0),0)</f>
        <v>2</v>
      </c>
      <c r="AJ28" s="32">
        <f>VLOOKUP(AJ$1&amp;$A28,sales_data!$A:$F,6,0)</f>
        <v>3</v>
      </c>
      <c r="AK28" s="32">
        <f t="shared" si="16"/>
        <v>-1</v>
      </c>
      <c r="AL28" s="33">
        <f t="shared" si="17"/>
        <v>0</v>
      </c>
      <c r="AM28" s="33">
        <f>VLOOKUP($A28,cochin_stk_trans!$A:$P,MATCH(AM$1,cochin_stk_trans!$A$1:$P$1,0),0)</f>
        <v>2</v>
      </c>
      <c r="AN28" s="33">
        <f>VLOOKUP(AN$1&amp;$A28,sales_data!$A:$F,6,0)</f>
        <v>5</v>
      </c>
      <c r="AO28" s="33">
        <f t="shared" si="18"/>
        <v>-3</v>
      </c>
      <c r="AP28" s="34">
        <f t="shared" si="19"/>
        <v>0</v>
      </c>
      <c r="AQ28" s="34">
        <f>VLOOKUP($A28,cochin_stk_trans!$A:$P,MATCH(AQ$1,cochin_stk_trans!$A$1:$P$1,0),0)</f>
        <v>2</v>
      </c>
      <c r="AR28" s="34">
        <f>VLOOKUP(AR$1&amp;$A28,sales_data!$A:$F,6,0)</f>
        <v>4</v>
      </c>
      <c r="AS28" s="34">
        <f t="shared" si="20"/>
        <v>-2</v>
      </c>
      <c r="AT28" s="35">
        <f t="shared" si="21"/>
        <v>0</v>
      </c>
      <c r="AU28" s="35">
        <f>VLOOKUP($A28,cochin_stk_trans!$A:$P,MATCH(AU$1,cochin_stk_trans!$A$1:$P$1,0),0)</f>
        <v>2</v>
      </c>
      <c r="AV28" s="35">
        <f>VLOOKUP(AV$1&amp;$A28,sales_data!$A:$F,6,0)</f>
        <v>4</v>
      </c>
      <c r="AW28" s="35">
        <f t="shared" si="22"/>
        <v>-2</v>
      </c>
      <c r="AX28" s="36">
        <f t="shared" si="23"/>
        <v>0</v>
      </c>
      <c r="AY28" s="36">
        <f>VLOOKUP($A28,cochin_stk_trans!$A:$P,MATCH(AY$1,cochin_stk_trans!$A$1:$P$1,0),0)</f>
        <v>2</v>
      </c>
      <c r="AZ28" s="36">
        <f>VLOOKUP(AZ$1&amp;$A28,sales_data!$A:$F,6,0)</f>
        <v>4</v>
      </c>
      <c r="BA28" s="36">
        <f t="shared" si="24"/>
        <v>-2</v>
      </c>
      <c r="BB28" s="37">
        <f t="shared" si="25"/>
        <v>0</v>
      </c>
      <c r="BC28" s="37">
        <f>VLOOKUP($A28,cochin_stk_trans!$A:$P,MATCH(BC$1,cochin_stk_trans!$A$1:$P$1,0),0)</f>
        <v>2</v>
      </c>
      <c r="BD28" s="37">
        <f>VLOOKUP(BD$1&amp;$A28,sales_data!$A:$F,6,0)</f>
        <v>4</v>
      </c>
      <c r="BE28" s="37">
        <f t="shared" si="26"/>
        <v>-2</v>
      </c>
      <c r="BF28" s="38">
        <f t="shared" si="27"/>
        <v>0</v>
      </c>
      <c r="BG28" s="38">
        <f>VLOOKUP($A28,cochin_stk_trans!$A:$P,MATCH(BG$1,cochin_stk_trans!$A$1:$P$1,0),0)</f>
        <v>2</v>
      </c>
      <c r="BH28" s="38">
        <f>VLOOKUP(BH$1&amp;$A28,sales_data!$A:$F,6,0)</f>
        <v>4</v>
      </c>
      <c r="BI28" s="38">
        <f t="shared" si="28"/>
        <v>-2</v>
      </c>
    </row>
    <row r="29" spans="1:61" x14ac:dyDescent="0.3">
      <c r="A29" s="31" t="s">
        <v>20</v>
      </c>
      <c r="B29" s="32">
        <v>6</v>
      </c>
      <c r="C29" s="32">
        <f>VLOOKUP($A29,cochin_stk_trans!$A:$P,MATCH(C$1,cochin_stk_trans!$A$1:$P$1,0),0)</f>
        <v>2</v>
      </c>
      <c r="D29" s="32">
        <f>VLOOKUP(D$1&amp;$A29,sales_data!$A:$F,6,0)</f>
        <v>4</v>
      </c>
      <c r="E29" s="32">
        <f t="shared" si="0"/>
        <v>4</v>
      </c>
      <c r="F29" s="33">
        <f t="shared" si="1"/>
        <v>4</v>
      </c>
      <c r="G29" s="33">
        <f>VLOOKUP($A29,cochin_stk_trans!$A:$P,MATCH(G$1,cochin_stk_trans!$A$1:$P$1,0),0)</f>
        <v>2</v>
      </c>
      <c r="H29" s="33">
        <f>VLOOKUP(H$1&amp;$A29,sales_data!$A:$F,6,0)</f>
        <v>4</v>
      </c>
      <c r="I29" s="33">
        <f t="shared" si="2"/>
        <v>2</v>
      </c>
      <c r="J29" s="34">
        <f t="shared" si="3"/>
        <v>2</v>
      </c>
      <c r="K29" s="34">
        <f>VLOOKUP($A29,cochin_stk_trans!$A:$P,MATCH(K$1,cochin_stk_trans!$A$1:$P$1,0),0)</f>
        <v>1</v>
      </c>
      <c r="L29" s="34">
        <f>VLOOKUP(L$1&amp;$A29,sales_data!$A:$F,6,0)</f>
        <v>5</v>
      </c>
      <c r="M29" s="34">
        <f t="shared" si="4"/>
        <v>-2</v>
      </c>
      <c r="N29" s="35">
        <f t="shared" si="5"/>
        <v>0</v>
      </c>
      <c r="O29" s="35">
        <f>VLOOKUP($A29,cochin_stk_trans!$A:$P,MATCH(O$1,cochin_stk_trans!$A$1:$P$1,0),0)</f>
        <v>2</v>
      </c>
      <c r="P29" s="35">
        <f>VLOOKUP(P$1&amp;$A29,sales_data!$A:$F,6,0)</f>
        <v>4</v>
      </c>
      <c r="Q29" s="35">
        <f t="shared" si="6"/>
        <v>-2</v>
      </c>
      <c r="R29" s="36">
        <f t="shared" si="7"/>
        <v>0</v>
      </c>
      <c r="S29" s="36">
        <f>VLOOKUP($A29,cochin_stk_trans!$A:$P,MATCH(S$1,cochin_stk_trans!$A$1:$P$1,0),0)</f>
        <v>2</v>
      </c>
      <c r="T29" s="36">
        <f>VLOOKUP(T$1&amp;$A29,sales_data!$A:$F,6,0)</f>
        <v>4</v>
      </c>
      <c r="U29" s="36">
        <f t="shared" si="8"/>
        <v>-2</v>
      </c>
      <c r="V29" s="37">
        <f t="shared" si="9"/>
        <v>0</v>
      </c>
      <c r="W29" s="37">
        <f>VLOOKUP($A29,cochin_stk_trans!$A:$P,MATCH(W$1,cochin_stk_trans!$A$1:$P$1,0),0)</f>
        <v>2</v>
      </c>
      <c r="X29" s="37">
        <f>VLOOKUP(X$1&amp;$A29,sales_data!$A:$F,6,0)</f>
        <v>3</v>
      </c>
      <c r="Y29" s="37">
        <f t="shared" si="10"/>
        <v>-1</v>
      </c>
      <c r="Z29" s="38">
        <f t="shared" si="11"/>
        <v>0</v>
      </c>
      <c r="AA29" s="38">
        <f>VLOOKUP($A29,cochin_stk_trans!$A:$P,MATCH(AA$1,cochin_stk_trans!$A$1:$P$1,0),0)</f>
        <v>2</v>
      </c>
      <c r="AB29" s="38">
        <f>VLOOKUP(AB$1&amp;$A29,sales_data!$A:$F,6,0)</f>
        <v>4</v>
      </c>
      <c r="AC29" s="38">
        <f t="shared" si="12"/>
        <v>-2</v>
      </c>
      <c r="AD29" s="39">
        <f t="shared" si="13"/>
        <v>0</v>
      </c>
      <c r="AE29" s="39">
        <f>VLOOKUP($A29,cochin_stk_trans!$A:$P,MATCH(AE$1,cochin_stk_trans!$A$1:$P$1,0),0)</f>
        <v>1</v>
      </c>
      <c r="AF29" s="39">
        <f>VLOOKUP(AF$1&amp;$A29,sales_data!$A:$F,6,0)</f>
        <v>4</v>
      </c>
      <c r="AG29" s="39">
        <f t="shared" si="14"/>
        <v>-3</v>
      </c>
      <c r="AH29" s="32">
        <f t="shared" si="15"/>
        <v>0</v>
      </c>
      <c r="AI29" s="32">
        <f>VLOOKUP($A29,cochin_stk_trans!$A:$P,MATCH(AI$1,cochin_stk_trans!$A$1:$P$1,0),0)</f>
        <v>2</v>
      </c>
      <c r="AJ29" s="32">
        <f>VLOOKUP(AJ$1&amp;$A29,sales_data!$A:$F,6,0)</f>
        <v>4</v>
      </c>
      <c r="AK29" s="32">
        <f t="shared" si="16"/>
        <v>-2</v>
      </c>
      <c r="AL29" s="33">
        <f t="shared" si="17"/>
        <v>0</v>
      </c>
      <c r="AM29" s="33">
        <f>VLOOKUP($A29,cochin_stk_trans!$A:$P,MATCH(AM$1,cochin_stk_trans!$A$1:$P$1,0),0)</f>
        <v>2</v>
      </c>
      <c r="AN29" s="33">
        <f>VLOOKUP(AN$1&amp;$A29,sales_data!$A:$F,6,0)</f>
        <v>3</v>
      </c>
      <c r="AO29" s="33">
        <f t="shared" si="18"/>
        <v>-1</v>
      </c>
      <c r="AP29" s="34">
        <f t="shared" si="19"/>
        <v>0</v>
      </c>
      <c r="AQ29" s="34">
        <f>VLOOKUP($A29,cochin_stk_trans!$A:$P,MATCH(AQ$1,cochin_stk_trans!$A$1:$P$1,0),0)</f>
        <v>2</v>
      </c>
      <c r="AR29" s="34">
        <f>VLOOKUP(AR$1&amp;$A29,sales_data!$A:$F,6,0)</f>
        <v>4</v>
      </c>
      <c r="AS29" s="34">
        <f t="shared" si="20"/>
        <v>-2</v>
      </c>
      <c r="AT29" s="35">
        <f t="shared" si="21"/>
        <v>0</v>
      </c>
      <c r="AU29" s="35">
        <f>VLOOKUP($A29,cochin_stk_trans!$A:$P,MATCH(AU$1,cochin_stk_trans!$A$1:$P$1,0),0)</f>
        <v>2</v>
      </c>
      <c r="AV29" s="35">
        <f>VLOOKUP(AV$1&amp;$A29,sales_data!$A:$F,6,0)</f>
        <v>3</v>
      </c>
      <c r="AW29" s="35">
        <f t="shared" si="22"/>
        <v>-1</v>
      </c>
      <c r="AX29" s="36">
        <f t="shared" si="23"/>
        <v>0</v>
      </c>
      <c r="AY29" s="36">
        <f>VLOOKUP($A29,cochin_stk_trans!$A:$P,MATCH(AY$1,cochin_stk_trans!$A$1:$P$1,0),0)</f>
        <v>2</v>
      </c>
      <c r="AZ29" s="36">
        <f>VLOOKUP(AZ$1&amp;$A29,sales_data!$A:$F,6,0)</f>
        <v>4</v>
      </c>
      <c r="BA29" s="36">
        <f t="shared" si="24"/>
        <v>-2</v>
      </c>
      <c r="BB29" s="37">
        <f t="shared" si="25"/>
        <v>0</v>
      </c>
      <c r="BC29" s="37">
        <f>VLOOKUP($A29,cochin_stk_trans!$A:$P,MATCH(BC$1,cochin_stk_trans!$A$1:$P$1,0),0)</f>
        <v>2</v>
      </c>
      <c r="BD29" s="37">
        <f>VLOOKUP(BD$1&amp;$A29,sales_data!$A:$F,6,0)</f>
        <v>4</v>
      </c>
      <c r="BE29" s="37">
        <f t="shared" si="26"/>
        <v>-2</v>
      </c>
      <c r="BF29" s="38">
        <f t="shared" si="27"/>
        <v>0</v>
      </c>
      <c r="BG29" s="38">
        <f>VLOOKUP($A29,cochin_stk_trans!$A:$P,MATCH(BG$1,cochin_stk_trans!$A$1:$P$1,0),0)</f>
        <v>1</v>
      </c>
      <c r="BH29" s="38">
        <f>VLOOKUP(BH$1&amp;$A29,sales_data!$A:$F,6,0)</f>
        <v>4</v>
      </c>
      <c r="BI29" s="38">
        <f t="shared" si="28"/>
        <v>-3</v>
      </c>
    </row>
    <row r="30" spans="1:61" x14ac:dyDescent="0.3">
      <c r="A30" s="31" t="s">
        <v>23</v>
      </c>
      <c r="B30" s="32">
        <v>3</v>
      </c>
      <c r="C30" s="32">
        <f>VLOOKUP($A30,cochin_stk_trans!$A:$P,MATCH(C$1,cochin_stk_trans!$A$1:$P$1,0),0)</f>
        <v>2</v>
      </c>
      <c r="D30" s="32">
        <f>VLOOKUP(D$1&amp;$A30,sales_data!$A:$F,6,0)</f>
        <v>3</v>
      </c>
      <c r="E30" s="32">
        <f t="shared" si="0"/>
        <v>2</v>
      </c>
      <c r="F30" s="33">
        <f t="shared" si="1"/>
        <v>2</v>
      </c>
      <c r="G30" s="33">
        <f>VLOOKUP($A30,cochin_stk_trans!$A:$P,MATCH(G$1,cochin_stk_trans!$A$1:$P$1,0),0)</f>
        <v>1</v>
      </c>
      <c r="H30" s="33">
        <f>VLOOKUP(H$1&amp;$A30,sales_data!$A:$F,6,0)</f>
        <v>2</v>
      </c>
      <c r="I30" s="33">
        <f t="shared" si="2"/>
        <v>1</v>
      </c>
      <c r="J30" s="34">
        <f t="shared" si="3"/>
        <v>1</v>
      </c>
      <c r="K30" s="34">
        <f>VLOOKUP($A30,cochin_stk_trans!$A:$P,MATCH(K$1,cochin_stk_trans!$A$1:$P$1,0),0)</f>
        <v>1</v>
      </c>
      <c r="L30" s="34">
        <f>VLOOKUP(L$1&amp;$A30,sales_data!$A:$F,6,0)</f>
        <v>2</v>
      </c>
      <c r="M30" s="34">
        <f t="shared" si="4"/>
        <v>0</v>
      </c>
      <c r="N30" s="35">
        <f t="shared" si="5"/>
        <v>0</v>
      </c>
      <c r="O30" s="35">
        <f>VLOOKUP($A30,cochin_stk_trans!$A:$P,MATCH(O$1,cochin_stk_trans!$A$1:$P$1,0),0)</f>
        <v>2</v>
      </c>
      <c r="P30" s="35">
        <f>VLOOKUP(P$1&amp;$A30,sales_data!$A:$F,6,0)</f>
        <v>3</v>
      </c>
      <c r="Q30" s="35">
        <f t="shared" si="6"/>
        <v>-1</v>
      </c>
      <c r="R30" s="36">
        <f t="shared" si="7"/>
        <v>0</v>
      </c>
      <c r="S30" s="36">
        <f>VLOOKUP($A30,cochin_stk_trans!$A:$P,MATCH(S$1,cochin_stk_trans!$A$1:$P$1,0),0)</f>
        <v>1</v>
      </c>
      <c r="T30" s="36">
        <f>VLOOKUP(T$1&amp;$A30,sales_data!$A:$F,6,0)</f>
        <v>4</v>
      </c>
      <c r="U30" s="36">
        <f t="shared" si="8"/>
        <v>-3</v>
      </c>
      <c r="V30" s="37">
        <f t="shared" si="9"/>
        <v>0</v>
      </c>
      <c r="W30" s="37">
        <f>VLOOKUP($A30,cochin_stk_trans!$A:$P,MATCH(W$1,cochin_stk_trans!$A$1:$P$1,0),0)</f>
        <v>1</v>
      </c>
      <c r="X30" s="37">
        <f>VLOOKUP(X$1&amp;$A30,sales_data!$A:$F,6,0)</f>
        <v>4</v>
      </c>
      <c r="Y30" s="37">
        <f t="shared" si="10"/>
        <v>-3</v>
      </c>
      <c r="Z30" s="38">
        <f t="shared" si="11"/>
        <v>0</v>
      </c>
      <c r="AA30" s="38">
        <f>VLOOKUP($A30,cochin_stk_trans!$A:$P,MATCH(AA$1,cochin_stk_trans!$A$1:$P$1,0),0)</f>
        <v>1</v>
      </c>
      <c r="AB30" s="38">
        <f>VLOOKUP(AB$1&amp;$A30,sales_data!$A:$F,6,0)</f>
        <v>4</v>
      </c>
      <c r="AC30" s="38">
        <f t="shared" si="12"/>
        <v>-3</v>
      </c>
      <c r="AD30" s="39">
        <f t="shared" si="13"/>
        <v>0</v>
      </c>
      <c r="AE30" s="39">
        <f>VLOOKUP($A30,cochin_stk_trans!$A:$P,MATCH(AE$1,cochin_stk_trans!$A$1:$P$1,0),0)</f>
        <v>1</v>
      </c>
      <c r="AF30" s="39">
        <f>VLOOKUP(AF$1&amp;$A30,sales_data!$A:$F,6,0)</f>
        <v>3</v>
      </c>
      <c r="AG30" s="39">
        <f t="shared" si="14"/>
        <v>-2</v>
      </c>
      <c r="AH30" s="32">
        <f t="shared" si="15"/>
        <v>0</v>
      </c>
      <c r="AI30" s="32">
        <f>VLOOKUP($A30,cochin_stk_trans!$A:$P,MATCH(AI$1,cochin_stk_trans!$A$1:$P$1,0),0)</f>
        <v>1</v>
      </c>
      <c r="AJ30" s="32">
        <f>VLOOKUP(AJ$1&amp;$A30,sales_data!$A:$F,6,0)</f>
        <v>3</v>
      </c>
      <c r="AK30" s="32">
        <f t="shared" si="16"/>
        <v>-2</v>
      </c>
      <c r="AL30" s="33">
        <f t="shared" si="17"/>
        <v>0</v>
      </c>
      <c r="AM30" s="33">
        <f>VLOOKUP($A30,cochin_stk_trans!$A:$P,MATCH(AM$1,cochin_stk_trans!$A$1:$P$1,0),0)</f>
        <v>1</v>
      </c>
      <c r="AN30" s="33">
        <f>VLOOKUP(AN$1&amp;$A30,sales_data!$A:$F,6,0)</f>
        <v>3</v>
      </c>
      <c r="AO30" s="33">
        <f t="shared" si="18"/>
        <v>-2</v>
      </c>
      <c r="AP30" s="34">
        <f t="shared" si="19"/>
        <v>0</v>
      </c>
      <c r="AQ30" s="34">
        <f>VLOOKUP($A30,cochin_stk_trans!$A:$P,MATCH(AQ$1,cochin_stk_trans!$A$1:$P$1,0),0)</f>
        <v>1</v>
      </c>
      <c r="AR30" s="34">
        <f>VLOOKUP(AR$1&amp;$A30,sales_data!$A:$F,6,0)</f>
        <v>2</v>
      </c>
      <c r="AS30" s="34">
        <f t="shared" si="20"/>
        <v>-1</v>
      </c>
      <c r="AT30" s="35">
        <f t="shared" si="21"/>
        <v>0</v>
      </c>
      <c r="AU30" s="35">
        <f>VLOOKUP($A30,cochin_stk_trans!$A:$P,MATCH(AU$1,cochin_stk_trans!$A$1:$P$1,0),0)</f>
        <v>1</v>
      </c>
      <c r="AV30" s="35">
        <f>VLOOKUP(AV$1&amp;$A30,sales_data!$A:$F,6,0)</f>
        <v>2</v>
      </c>
      <c r="AW30" s="35">
        <f t="shared" si="22"/>
        <v>-1</v>
      </c>
      <c r="AX30" s="36">
        <f t="shared" si="23"/>
        <v>0</v>
      </c>
      <c r="AY30" s="36">
        <f>VLOOKUP($A30,cochin_stk_trans!$A:$P,MATCH(AY$1,cochin_stk_trans!$A$1:$P$1,0),0)</f>
        <v>1</v>
      </c>
      <c r="AZ30" s="36">
        <f>VLOOKUP(AZ$1&amp;$A30,sales_data!$A:$F,6,0)</f>
        <v>2</v>
      </c>
      <c r="BA30" s="36">
        <f t="shared" si="24"/>
        <v>-1</v>
      </c>
      <c r="BB30" s="37">
        <f t="shared" si="25"/>
        <v>0</v>
      </c>
      <c r="BC30" s="37">
        <f>VLOOKUP($A30,cochin_stk_trans!$A:$P,MATCH(BC$1,cochin_stk_trans!$A$1:$P$1,0),0)</f>
        <v>1</v>
      </c>
      <c r="BD30" s="37">
        <f>VLOOKUP(BD$1&amp;$A30,sales_data!$A:$F,6,0)</f>
        <v>3</v>
      </c>
      <c r="BE30" s="37">
        <f t="shared" si="26"/>
        <v>-2</v>
      </c>
      <c r="BF30" s="38">
        <f t="shared" si="27"/>
        <v>0</v>
      </c>
      <c r="BG30" s="38">
        <f>VLOOKUP($A30,cochin_stk_trans!$A:$P,MATCH(BG$1,cochin_stk_trans!$A$1:$P$1,0),0)</f>
        <v>1</v>
      </c>
      <c r="BH30" s="38">
        <f>VLOOKUP(BH$1&amp;$A30,sales_data!$A:$F,6,0)</f>
        <v>2</v>
      </c>
      <c r="BI30" s="38">
        <f t="shared" si="28"/>
        <v>-1</v>
      </c>
    </row>
    <row r="31" spans="1:61" x14ac:dyDescent="0.3">
      <c r="A31" s="31" t="s">
        <v>25</v>
      </c>
      <c r="B31" s="32">
        <v>4</v>
      </c>
      <c r="C31" s="32">
        <f>VLOOKUP($A31,cochin_stk_trans!$A:$P,MATCH(C$1,cochin_stk_trans!$A$1:$P$1,0),0)</f>
        <v>1</v>
      </c>
      <c r="D31" s="32">
        <f>VLOOKUP(D$1&amp;$A31,sales_data!$A:$F,6,0)</f>
        <v>3</v>
      </c>
      <c r="E31" s="32">
        <f t="shared" si="0"/>
        <v>2</v>
      </c>
      <c r="F31" s="33">
        <f t="shared" si="1"/>
        <v>2</v>
      </c>
      <c r="G31" s="33">
        <f>VLOOKUP($A31,cochin_stk_trans!$A:$P,MATCH(G$1,cochin_stk_trans!$A$1:$P$1,0),0)</f>
        <v>1</v>
      </c>
      <c r="H31" s="33">
        <f>VLOOKUP(H$1&amp;$A31,sales_data!$A:$F,6,0)</f>
        <v>4</v>
      </c>
      <c r="I31" s="33">
        <f t="shared" si="2"/>
        <v>-1</v>
      </c>
      <c r="J31" s="34">
        <f t="shared" si="3"/>
        <v>0</v>
      </c>
      <c r="K31" s="34">
        <f>VLOOKUP($A31,cochin_stk_trans!$A:$P,MATCH(K$1,cochin_stk_trans!$A$1:$P$1,0),0)</f>
        <v>2</v>
      </c>
      <c r="L31" s="34">
        <f>VLOOKUP(L$1&amp;$A31,sales_data!$A:$F,6,0)</f>
        <v>2</v>
      </c>
      <c r="M31" s="34">
        <f t="shared" si="4"/>
        <v>0</v>
      </c>
      <c r="N31" s="35">
        <f t="shared" si="5"/>
        <v>0</v>
      </c>
      <c r="O31" s="35">
        <f>VLOOKUP($A31,cochin_stk_trans!$A:$P,MATCH(O$1,cochin_stk_trans!$A$1:$P$1,0),0)</f>
        <v>1</v>
      </c>
      <c r="P31" s="35">
        <f>VLOOKUP(P$1&amp;$A31,sales_data!$A:$F,6,0)</f>
        <v>3</v>
      </c>
      <c r="Q31" s="35">
        <f t="shared" si="6"/>
        <v>-2</v>
      </c>
      <c r="R31" s="36">
        <f t="shared" si="7"/>
        <v>0</v>
      </c>
      <c r="S31" s="36">
        <f>VLOOKUP($A31,cochin_stk_trans!$A:$P,MATCH(S$1,cochin_stk_trans!$A$1:$P$1,0),0)</f>
        <v>1</v>
      </c>
      <c r="T31" s="36">
        <f>VLOOKUP(T$1&amp;$A31,sales_data!$A:$F,6,0)</f>
        <v>3</v>
      </c>
      <c r="U31" s="36">
        <f t="shared" si="8"/>
        <v>-2</v>
      </c>
      <c r="V31" s="37">
        <f t="shared" si="9"/>
        <v>0</v>
      </c>
      <c r="W31" s="37">
        <f>VLOOKUP($A31,cochin_stk_trans!$A:$P,MATCH(W$1,cochin_stk_trans!$A$1:$P$1,0),0)</f>
        <v>1</v>
      </c>
      <c r="X31" s="37">
        <f>VLOOKUP(X$1&amp;$A31,sales_data!$A:$F,6,0)</f>
        <v>3</v>
      </c>
      <c r="Y31" s="37">
        <f t="shared" si="10"/>
        <v>-2</v>
      </c>
      <c r="Z31" s="38">
        <f t="shared" si="11"/>
        <v>0</v>
      </c>
      <c r="AA31" s="38">
        <f>VLOOKUP($A31,cochin_stk_trans!$A:$P,MATCH(AA$1,cochin_stk_trans!$A$1:$P$1,0),0)</f>
        <v>2</v>
      </c>
      <c r="AB31" s="38">
        <f>VLOOKUP(AB$1&amp;$A31,sales_data!$A:$F,6,0)</f>
        <v>4</v>
      </c>
      <c r="AC31" s="38">
        <f t="shared" si="12"/>
        <v>-2</v>
      </c>
      <c r="AD31" s="39">
        <f t="shared" si="13"/>
        <v>0</v>
      </c>
      <c r="AE31" s="39">
        <f>VLOOKUP($A31,cochin_stk_trans!$A:$P,MATCH(AE$1,cochin_stk_trans!$A$1:$P$1,0),0)</f>
        <v>2</v>
      </c>
      <c r="AF31" s="39">
        <f>VLOOKUP(AF$1&amp;$A31,sales_data!$A:$F,6,0)</f>
        <v>3</v>
      </c>
      <c r="AG31" s="39">
        <f t="shared" si="14"/>
        <v>-1</v>
      </c>
      <c r="AH31" s="32">
        <f t="shared" si="15"/>
        <v>0</v>
      </c>
      <c r="AI31" s="32">
        <f>VLOOKUP($A31,cochin_stk_trans!$A:$P,MATCH(AI$1,cochin_stk_trans!$A$1:$P$1,0),0)</f>
        <v>2</v>
      </c>
      <c r="AJ31" s="32">
        <f>VLOOKUP(AJ$1&amp;$A31,sales_data!$A:$F,6,0)</f>
        <v>3</v>
      </c>
      <c r="AK31" s="32">
        <f t="shared" si="16"/>
        <v>-1</v>
      </c>
      <c r="AL31" s="33">
        <f t="shared" si="17"/>
        <v>0</v>
      </c>
      <c r="AM31" s="33">
        <f>VLOOKUP($A31,cochin_stk_trans!$A:$P,MATCH(AM$1,cochin_stk_trans!$A$1:$P$1,0),0)</f>
        <v>2</v>
      </c>
      <c r="AN31" s="33">
        <f>VLOOKUP(AN$1&amp;$A31,sales_data!$A:$F,6,0)</f>
        <v>4</v>
      </c>
      <c r="AO31" s="33">
        <f t="shared" si="18"/>
        <v>-2</v>
      </c>
      <c r="AP31" s="34">
        <f t="shared" si="19"/>
        <v>0</v>
      </c>
      <c r="AQ31" s="34">
        <f>VLOOKUP($A31,cochin_stk_trans!$A:$P,MATCH(AQ$1,cochin_stk_trans!$A$1:$P$1,0),0)</f>
        <v>1</v>
      </c>
      <c r="AR31" s="34">
        <f>VLOOKUP(AR$1&amp;$A31,sales_data!$A:$F,6,0)</f>
        <v>4</v>
      </c>
      <c r="AS31" s="34">
        <f t="shared" si="20"/>
        <v>-3</v>
      </c>
      <c r="AT31" s="35">
        <f t="shared" si="21"/>
        <v>0</v>
      </c>
      <c r="AU31" s="35">
        <f>VLOOKUP($A31,cochin_stk_trans!$A:$P,MATCH(AU$1,cochin_stk_trans!$A$1:$P$1,0),0)</f>
        <v>2</v>
      </c>
      <c r="AV31" s="35">
        <f>VLOOKUP(AV$1&amp;$A31,sales_data!$A:$F,6,0)</f>
        <v>4</v>
      </c>
      <c r="AW31" s="35">
        <f t="shared" si="22"/>
        <v>-2</v>
      </c>
      <c r="AX31" s="36">
        <f t="shared" si="23"/>
        <v>0</v>
      </c>
      <c r="AY31" s="36">
        <f>VLOOKUP($A31,cochin_stk_trans!$A:$P,MATCH(AY$1,cochin_stk_trans!$A$1:$P$1,0),0)</f>
        <v>2</v>
      </c>
      <c r="AZ31" s="36">
        <f>VLOOKUP(AZ$1&amp;$A31,sales_data!$A:$F,6,0)</f>
        <v>3</v>
      </c>
      <c r="BA31" s="36">
        <f t="shared" si="24"/>
        <v>-1</v>
      </c>
      <c r="BB31" s="37">
        <f t="shared" si="25"/>
        <v>0</v>
      </c>
      <c r="BC31" s="37">
        <f>VLOOKUP($A31,cochin_stk_trans!$A:$P,MATCH(BC$1,cochin_stk_trans!$A$1:$P$1,0),0)</f>
        <v>2</v>
      </c>
      <c r="BD31" s="37">
        <f>VLOOKUP(BD$1&amp;$A31,sales_data!$A:$F,6,0)</f>
        <v>3</v>
      </c>
      <c r="BE31" s="37">
        <f t="shared" si="26"/>
        <v>-1</v>
      </c>
      <c r="BF31" s="38">
        <f t="shared" si="27"/>
        <v>0</v>
      </c>
      <c r="BG31" s="38">
        <f>VLOOKUP($A31,cochin_stk_trans!$A:$P,MATCH(BG$1,cochin_stk_trans!$A$1:$P$1,0),0)</f>
        <v>2</v>
      </c>
      <c r="BH31" s="38">
        <f>VLOOKUP(BH$1&amp;$A31,sales_data!$A:$F,6,0)</f>
        <v>4</v>
      </c>
      <c r="BI31" s="38">
        <f t="shared" si="28"/>
        <v>-2</v>
      </c>
    </row>
    <row r="32" spans="1:61" x14ac:dyDescent="0.3">
      <c r="A32" s="31" t="s">
        <v>28</v>
      </c>
      <c r="B32" s="32">
        <v>5</v>
      </c>
      <c r="C32" s="32">
        <f>VLOOKUP($A32,cochin_stk_trans!$A:$P,MATCH(C$1,cochin_stk_trans!$A$1:$P$1,0),0)</f>
        <v>2</v>
      </c>
      <c r="D32" s="32">
        <f>VLOOKUP(D$1&amp;$A32,sales_data!$A:$F,6,0)</f>
        <v>4</v>
      </c>
      <c r="E32" s="32">
        <f t="shared" si="0"/>
        <v>3</v>
      </c>
      <c r="F32" s="33">
        <f t="shared" si="1"/>
        <v>3</v>
      </c>
      <c r="G32" s="33">
        <f>VLOOKUP($A32,cochin_stk_trans!$A:$P,MATCH(G$1,cochin_stk_trans!$A$1:$P$1,0),0)</f>
        <v>2</v>
      </c>
      <c r="H32" s="33">
        <f>VLOOKUP(H$1&amp;$A32,sales_data!$A:$F,6,0)</f>
        <v>4</v>
      </c>
      <c r="I32" s="33">
        <f t="shared" si="2"/>
        <v>1</v>
      </c>
      <c r="J32" s="34">
        <f t="shared" si="3"/>
        <v>1</v>
      </c>
      <c r="K32" s="34">
        <f>VLOOKUP($A32,cochin_stk_trans!$A:$P,MATCH(K$1,cochin_stk_trans!$A$1:$P$1,0),0)</f>
        <v>1</v>
      </c>
      <c r="L32" s="34">
        <f>VLOOKUP(L$1&amp;$A32,sales_data!$A:$F,6,0)</f>
        <v>3</v>
      </c>
      <c r="M32" s="34">
        <f t="shared" si="4"/>
        <v>-1</v>
      </c>
      <c r="N32" s="35">
        <f t="shared" si="5"/>
        <v>0</v>
      </c>
      <c r="O32" s="35">
        <f>VLOOKUP($A32,cochin_stk_trans!$A:$P,MATCH(O$1,cochin_stk_trans!$A$1:$P$1,0),0)</f>
        <v>1</v>
      </c>
      <c r="P32" s="35">
        <f>VLOOKUP(P$1&amp;$A32,sales_data!$A:$F,6,0)</f>
        <v>3</v>
      </c>
      <c r="Q32" s="35">
        <f t="shared" si="6"/>
        <v>-2</v>
      </c>
      <c r="R32" s="36">
        <f t="shared" si="7"/>
        <v>0</v>
      </c>
      <c r="S32" s="36">
        <f>VLOOKUP($A32,cochin_stk_trans!$A:$P,MATCH(S$1,cochin_stk_trans!$A$1:$P$1,0),0)</f>
        <v>1</v>
      </c>
      <c r="T32" s="36">
        <f>VLOOKUP(T$1&amp;$A32,sales_data!$A:$F,6,0)</f>
        <v>3</v>
      </c>
      <c r="U32" s="36">
        <f t="shared" si="8"/>
        <v>-2</v>
      </c>
      <c r="V32" s="37">
        <f t="shared" si="9"/>
        <v>0</v>
      </c>
      <c r="W32" s="37">
        <f>VLOOKUP($A32,cochin_stk_trans!$A:$P,MATCH(W$1,cochin_stk_trans!$A$1:$P$1,0),0)</f>
        <v>1</v>
      </c>
      <c r="X32" s="37">
        <f>VLOOKUP(X$1&amp;$A32,sales_data!$A:$F,6,0)</f>
        <v>3</v>
      </c>
      <c r="Y32" s="37">
        <f t="shared" si="10"/>
        <v>-2</v>
      </c>
      <c r="Z32" s="38">
        <f t="shared" si="11"/>
        <v>0</v>
      </c>
      <c r="AA32" s="38">
        <f>VLOOKUP($A32,cochin_stk_trans!$A:$P,MATCH(AA$1,cochin_stk_trans!$A$1:$P$1,0),0)</f>
        <v>2</v>
      </c>
      <c r="AB32" s="38">
        <f>VLOOKUP(AB$1&amp;$A32,sales_data!$A:$F,6,0)</f>
        <v>4</v>
      </c>
      <c r="AC32" s="38">
        <f t="shared" si="12"/>
        <v>-2</v>
      </c>
      <c r="AD32" s="39">
        <f t="shared" si="13"/>
        <v>0</v>
      </c>
      <c r="AE32" s="39">
        <f>VLOOKUP($A32,cochin_stk_trans!$A:$P,MATCH(AE$1,cochin_stk_trans!$A$1:$P$1,0),0)</f>
        <v>1</v>
      </c>
      <c r="AF32" s="39">
        <f>VLOOKUP(AF$1&amp;$A32,sales_data!$A:$F,6,0)</f>
        <v>2</v>
      </c>
      <c r="AG32" s="39">
        <f t="shared" si="14"/>
        <v>-1</v>
      </c>
      <c r="AH32" s="32">
        <f t="shared" si="15"/>
        <v>0</v>
      </c>
      <c r="AI32" s="32">
        <f>VLOOKUP($A32,cochin_stk_trans!$A:$P,MATCH(AI$1,cochin_stk_trans!$A$1:$P$1,0),0)</f>
        <v>1</v>
      </c>
      <c r="AJ32" s="32">
        <f>VLOOKUP(AJ$1&amp;$A32,sales_data!$A:$F,6,0)</f>
        <v>2</v>
      </c>
      <c r="AK32" s="32">
        <f t="shared" si="16"/>
        <v>-1</v>
      </c>
      <c r="AL32" s="33">
        <f t="shared" si="17"/>
        <v>0</v>
      </c>
      <c r="AM32" s="33">
        <f>VLOOKUP($A32,cochin_stk_trans!$A:$P,MATCH(AM$1,cochin_stk_trans!$A$1:$P$1,0),0)</f>
        <v>2</v>
      </c>
      <c r="AN32" s="33">
        <f>VLOOKUP(AN$1&amp;$A32,sales_data!$A:$F,6,0)</f>
        <v>3</v>
      </c>
      <c r="AO32" s="33">
        <f t="shared" si="18"/>
        <v>-1</v>
      </c>
      <c r="AP32" s="34">
        <f t="shared" si="19"/>
        <v>0</v>
      </c>
      <c r="AQ32" s="34">
        <f>VLOOKUP($A32,cochin_stk_trans!$A:$P,MATCH(AQ$1,cochin_stk_trans!$A$1:$P$1,0),0)</f>
        <v>1</v>
      </c>
      <c r="AR32" s="34">
        <f>VLOOKUP(AR$1&amp;$A32,sales_data!$A:$F,6,0)</f>
        <v>4</v>
      </c>
      <c r="AS32" s="34">
        <f t="shared" si="20"/>
        <v>-3</v>
      </c>
      <c r="AT32" s="35">
        <f t="shared" si="21"/>
        <v>0</v>
      </c>
      <c r="AU32" s="35">
        <f>VLOOKUP($A32,cochin_stk_trans!$A:$P,MATCH(AU$1,cochin_stk_trans!$A$1:$P$1,0),0)</f>
        <v>1</v>
      </c>
      <c r="AV32" s="35">
        <f>VLOOKUP(AV$1&amp;$A32,sales_data!$A:$F,6,0)</f>
        <v>4</v>
      </c>
      <c r="AW32" s="35">
        <f t="shared" si="22"/>
        <v>-3</v>
      </c>
      <c r="AX32" s="36">
        <f t="shared" si="23"/>
        <v>0</v>
      </c>
      <c r="AY32" s="36">
        <f>VLOOKUP($A32,cochin_stk_trans!$A:$P,MATCH(AY$1,cochin_stk_trans!$A$1:$P$1,0),0)</f>
        <v>1</v>
      </c>
      <c r="AZ32" s="36">
        <f>VLOOKUP(AZ$1&amp;$A32,sales_data!$A:$F,6,0)</f>
        <v>3</v>
      </c>
      <c r="BA32" s="36">
        <f t="shared" si="24"/>
        <v>-2</v>
      </c>
      <c r="BB32" s="37">
        <f t="shared" si="25"/>
        <v>0</v>
      </c>
      <c r="BC32" s="37">
        <f>VLOOKUP($A32,cochin_stk_trans!$A:$P,MATCH(BC$1,cochin_stk_trans!$A$1:$P$1,0),0)</f>
        <v>1</v>
      </c>
      <c r="BD32" s="37">
        <f>VLOOKUP(BD$1&amp;$A32,sales_data!$A:$F,6,0)</f>
        <v>3</v>
      </c>
      <c r="BE32" s="37">
        <f t="shared" si="26"/>
        <v>-2</v>
      </c>
      <c r="BF32" s="38">
        <f t="shared" si="27"/>
        <v>0</v>
      </c>
      <c r="BG32" s="38">
        <f>VLOOKUP($A32,cochin_stk_trans!$A:$P,MATCH(BG$1,cochin_stk_trans!$A$1:$P$1,0),0)</f>
        <v>1</v>
      </c>
      <c r="BH32" s="38">
        <f>VLOOKUP(BH$1&amp;$A32,sales_data!$A:$F,6,0)</f>
        <v>3</v>
      </c>
      <c r="BI32" s="38">
        <f t="shared" si="28"/>
        <v>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D1DB-7B8D-4532-AF7E-9F59DB06D874}">
  <sheetPr>
    <tabColor rgb="FF92D050"/>
  </sheetPr>
  <dimension ref="A1:D31"/>
  <sheetViews>
    <sheetView workbookViewId="0">
      <selection activeCell="G32" sqref="G32"/>
    </sheetView>
  </sheetViews>
  <sheetFormatPr defaultRowHeight="14.4" x14ac:dyDescent="0.3"/>
  <cols>
    <col min="1" max="1" width="4.77734375" bestFit="1" customWidth="1"/>
    <col min="2" max="3" width="5.5546875" bestFit="1" customWidth="1"/>
    <col min="4" max="4" width="17.5546875" bestFit="1" customWidth="1"/>
  </cols>
  <sheetData>
    <row r="1" spans="1:4" x14ac:dyDescent="0.3">
      <c r="A1" s="31" t="s">
        <v>1</v>
      </c>
      <c r="B1" s="31" t="s">
        <v>101</v>
      </c>
      <c r="C1" s="31" t="s">
        <v>103</v>
      </c>
      <c r="D1" s="55" t="s">
        <v>106</v>
      </c>
    </row>
    <row r="2" spans="1:4" x14ac:dyDescent="0.3">
      <c r="A2" s="31" t="s">
        <v>31</v>
      </c>
      <c r="B2" s="56">
        <f>AVERAGEIF('8. Ledger'!$2:$2,'9. Avg Days'!B$1,'8. Ledger'!3:3)</f>
        <v>39.533333333333331</v>
      </c>
      <c r="C2" s="56">
        <f>AVERAGEIF('8. Ledger'!$2:$2,'9. Avg Days'!C$1,'8. Ledger'!3:3)</f>
        <v>19.399999999999999</v>
      </c>
      <c r="D2" s="56">
        <f>B2/C2</f>
        <v>2.0378006872852232</v>
      </c>
    </row>
    <row r="3" spans="1:4" x14ac:dyDescent="0.3">
      <c r="A3" s="31" t="s">
        <v>34</v>
      </c>
      <c r="B3" s="56">
        <f>AVERAGEIF('8. Ledger'!$2:$2,'9. Avg Days'!B$1,'8. Ledger'!4:4)</f>
        <v>17.066666666666666</v>
      </c>
      <c r="C3" s="56">
        <f>AVERAGEIF('8. Ledger'!$2:$2,'9. Avg Days'!C$1,'8. Ledger'!4:4)</f>
        <v>10.733333333333333</v>
      </c>
      <c r="D3" s="56">
        <f t="shared" ref="D3:D31" si="0">B3/C3</f>
        <v>1.5900621118012424</v>
      </c>
    </row>
    <row r="4" spans="1:4" x14ac:dyDescent="0.3">
      <c r="A4" s="31" t="s">
        <v>37</v>
      </c>
      <c r="B4" s="56">
        <f>AVERAGEIF('8. Ledger'!$2:$2,'9. Avg Days'!B$1,'8. Ledger'!5:5)</f>
        <v>19</v>
      </c>
      <c r="C4" s="56">
        <f>AVERAGEIF('8. Ledger'!$2:$2,'9. Avg Days'!C$1,'8. Ledger'!5:5)</f>
        <v>8.3333333333333339</v>
      </c>
      <c r="D4" s="56">
        <f t="shared" si="0"/>
        <v>2.2799999999999998</v>
      </c>
    </row>
    <row r="5" spans="1:4" x14ac:dyDescent="0.3">
      <c r="A5" s="31" t="s">
        <v>39</v>
      </c>
      <c r="B5" s="56">
        <f>AVERAGEIF('8. Ledger'!$2:$2,'9. Avg Days'!B$1,'8. Ledger'!6:6)</f>
        <v>6.8666666666666663</v>
      </c>
      <c r="C5" s="56">
        <f>AVERAGEIF('8. Ledger'!$2:$2,'9. Avg Days'!C$1,'8. Ledger'!6:6)</f>
        <v>7.1333333333333337</v>
      </c>
      <c r="D5" s="56">
        <f t="shared" si="0"/>
        <v>0.96261682242990643</v>
      </c>
    </row>
    <row r="6" spans="1:4" x14ac:dyDescent="0.3">
      <c r="A6" s="31" t="s">
        <v>41</v>
      </c>
      <c r="B6" s="56">
        <f>AVERAGEIF('8. Ledger'!$2:$2,'9. Avg Days'!B$1,'8. Ledger'!7:7)</f>
        <v>10.733333333333333</v>
      </c>
      <c r="C6" s="56">
        <f>AVERAGEIF('8. Ledger'!$2:$2,'9. Avg Days'!C$1,'8. Ledger'!7:7)</f>
        <v>6.2666666666666666</v>
      </c>
      <c r="D6" s="56">
        <f t="shared" si="0"/>
        <v>1.7127659574468084</v>
      </c>
    </row>
    <row r="7" spans="1:4" x14ac:dyDescent="0.3">
      <c r="A7" s="31" t="s">
        <v>43</v>
      </c>
      <c r="B7" s="56">
        <f>AVERAGEIF('8. Ledger'!$2:$2,'9. Avg Days'!B$1,'8. Ledger'!8:8)</f>
        <v>4.2</v>
      </c>
      <c r="C7" s="56">
        <f>AVERAGEIF('8. Ledger'!$2:$2,'9. Avg Days'!C$1,'8. Ledger'!8:8)</f>
        <v>5</v>
      </c>
      <c r="D7" s="56">
        <f t="shared" si="0"/>
        <v>0.84000000000000008</v>
      </c>
    </row>
    <row r="8" spans="1:4" x14ac:dyDescent="0.3">
      <c r="A8" s="31" t="s">
        <v>45</v>
      </c>
      <c r="B8" s="56">
        <f>AVERAGEIF('8. Ledger'!$2:$2,'9. Avg Days'!B$1,'8. Ledger'!9:9)</f>
        <v>2.1333333333333333</v>
      </c>
      <c r="C8" s="56">
        <f>AVERAGEIF('8. Ledger'!$2:$2,'9. Avg Days'!C$1,'8. Ledger'!9:9)</f>
        <v>4.4666666666666668</v>
      </c>
      <c r="D8" s="56">
        <f t="shared" si="0"/>
        <v>0.47761194029850745</v>
      </c>
    </row>
    <row r="9" spans="1:4" x14ac:dyDescent="0.3">
      <c r="A9" s="31" t="s">
        <v>48</v>
      </c>
      <c r="B9" s="56">
        <f>AVERAGEIF('8. Ledger'!$2:$2,'9. Avg Days'!B$1,'8. Ledger'!10:10)</f>
        <v>0.8666666666666667</v>
      </c>
      <c r="C9" s="56">
        <f>AVERAGEIF('8. Ledger'!$2:$2,'9. Avg Days'!C$1,'8. Ledger'!10:10)</f>
        <v>3.3333333333333335</v>
      </c>
      <c r="D9" s="56">
        <f t="shared" si="0"/>
        <v>0.26</v>
      </c>
    </row>
    <row r="10" spans="1:4" x14ac:dyDescent="0.3">
      <c r="A10" s="31" t="s">
        <v>50</v>
      </c>
      <c r="B10" s="56">
        <f>AVERAGEIF('8. Ledger'!$2:$2,'9. Avg Days'!B$1,'8. Ledger'!11:11)</f>
        <v>1.6</v>
      </c>
      <c r="C10" s="56">
        <f>AVERAGEIF('8. Ledger'!$2:$2,'9. Avg Days'!C$1,'8. Ledger'!11:11)</f>
        <v>3.4</v>
      </c>
      <c r="D10" s="56">
        <f t="shared" si="0"/>
        <v>0.4705882352941177</v>
      </c>
    </row>
    <row r="11" spans="1:4" x14ac:dyDescent="0.3">
      <c r="A11" s="31" t="s">
        <v>52</v>
      </c>
      <c r="B11" s="56">
        <f>AVERAGEIF('8. Ledger'!$2:$2,'9. Avg Days'!B$1,'8. Ledger'!12:12)</f>
        <v>1.8</v>
      </c>
      <c r="C11" s="56">
        <f>AVERAGEIF('8. Ledger'!$2:$2,'9. Avg Days'!C$1,'8. Ledger'!12:12)</f>
        <v>3.8666666666666667</v>
      </c>
      <c r="D11" s="56">
        <f t="shared" si="0"/>
        <v>0.46551724137931033</v>
      </c>
    </row>
    <row r="12" spans="1:4" x14ac:dyDescent="0.3">
      <c r="A12" s="31" t="s">
        <v>55</v>
      </c>
      <c r="B12" s="56">
        <f>AVERAGEIF('8. Ledger'!$2:$2,'9. Avg Days'!B$1,'8. Ledger'!13:13)</f>
        <v>36.6</v>
      </c>
      <c r="C12" s="56">
        <f>AVERAGEIF('8. Ledger'!$2:$2,'9. Avg Days'!C$1,'8. Ledger'!13:13)</f>
        <v>12</v>
      </c>
      <c r="D12" s="56">
        <f t="shared" si="0"/>
        <v>3.0500000000000003</v>
      </c>
    </row>
    <row r="13" spans="1:4" x14ac:dyDescent="0.3">
      <c r="A13" s="31" t="s">
        <v>58</v>
      </c>
      <c r="B13" s="56">
        <f>AVERAGEIF('8. Ledger'!$2:$2,'9. Avg Days'!B$1,'8. Ledger'!14:14)</f>
        <v>13.333333333333334</v>
      </c>
      <c r="C13" s="56">
        <f>AVERAGEIF('8. Ledger'!$2:$2,'9. Avg Days'!C$1,'8. Ledger'!14:14)</f>
        <v>7.8666666666666663</v>
      </c>
      <c r="D13" s="56">
        <f t="shared" si="0"/>
        <v>1.6949152542372883</v>
      </c>
    </row>
    <row r="14" spans="1:4" x14ac:dyDescent="0.3">
      <c r="A14" s="31" t="s">
        <v>60</v>
      </c>
      <c r="B14" s="56">
        <f>AVERAGEIF('8. Ledger'!$2:$2,'9. Avg Days'!B$1,'8. Ledger'!15:15)</f>
        <v>3.8666666666666667</v>
      </c>
      <c r="C14" s="56">
        <f>AVERAGEIF('8. Ledger'!$2:$2,'9. Avg Days'!C$1,'8. Ledger'!15:15)</f>
        <v>6.1333333333333337</v>
      </c>
      <c r="D14" s="56">
        <f t="shared" si="0"/>
        <v>0.63043478260869557</v>
      </c>
    </row>
    <row r="15" spans="1:4" x14ac:dyDescent="0.3">
      <c r="A15" s="31" t="s">
        <v>63</v>
      </c>
      <c r="B15" s="56">
        <f>AVERAGEIF('8. Ledger'!$2:$2,'9. Avg Days'!B$1,'8. Ledger'!16:16)</f>
        <v>3.6666666666666665</v>
      </c>
      <c r="C15" s="56">
        <f>AVERAGEIF('8. Ledger'!$2:$2,'9. Avg Days'!C$1,'8. Ledger'!16:16)</f>
        <v>5.0666666666666664</v>
      </c>
      <c r="D15" s="56">
        <f t="shared" si="0"/>
        <v>0.72368421052631582</v>
      </c>
    </row>
    <row r="16" spans="1:4" x14ac:dyDescent="0.3">
      <c r="A16" s="31" t="s">
        <v>65</v>
      </c>
      <c r="B16" s="56">
        <f>AVERAGEIF('8. Ledger'!$2:$2,'9. Avg Days'!B$1,'8. Ledger'!17:17)</f>
        <v>3.7333333333333334</v>
      </c>
      <c r="C16" s="56">
        <f>AVERAGEIF('8. Ledger'!$2:$2,'9. Avg Days'!C$1,'8. Ledger'!17:17)</f>
        <v>6.4</v>
      </c>
      <c r="D16" s="56">
        <f t="shared" si="0"/>
        <v>0.58333333333333326</v>
      </c>
    </row>
    <row r="17" spans="1:4" x14ac:dyDescent="0.3">
      <c r="A17" s="31" t="s">
        <v>67</v>
      </c>
      <c r="B17" s="56">
        <f>AVERAGEIF('8. Ledger'!$2:$2,'9. Avg Days'!B$1,'8. Ledger'!18:18)</f>
        <v>2.3333333333333335</v>
      </c>
      <c r="C17" s="56">
        <f>AVERAGEIF('8. Ledger'!$2:$2,'9. Avg Days'!C$1,'8. Ledger'!18:18)</f>
        <v>4.9333333333333336</v>
      </c>
      <c r="D17" s="56">
        <f t="shared" si="0"/>
        <v>0.47297297297297297</v>
      </c>
    </row>
    <row r="18" spans="1:4" x14ac:dyDescent="0.3">
      <c r="A18" s="31" t="s">
        <v>69</v>
      </c>
      <c r="B18" s="56">
        <f>AVERAGEIF('8. Ledger'!$2:$2,'9. Avg Days'!B$1,'8. Ledger'!19:19)</f>
        <v>3.3333333333333335</v>
      </c>
      <c r="C18" s="56">
        <f>AVERAGEIF('8. Ledger'!$2:$2,'9. Avg Days'!C$1,'8. Ledger'!19:19)</f>
        <v>5.4666666666666668</v>
      </c>
      <c r="D18" s="56">
        <f t="shared" si="0"/>
        <v>0.6097560975609756</v>
      </c>
    </row>
    <row r="19" spans="1:4" x14ac:dyDescent="0.3">
      <c r="A19" s="31" t="s">
        <v>71</v>
      </c>
      <c r="B19" s="56">
        <f>AVERAGEIF('8. Ledger'!$2:$2,'9. Avg Days'!B$1,'8. Ledger'!20:20)</f>
        <v>1.4</v>
      </c>
      <c r="C19" s="56">
        <f>AVERAGEIF('8. Ledger'!$2:$2,'9. Avg Days'!C$1,'8. Ledger'!20:20)</f>
        <v>3.4666666666666668</v>
      </c>
      <c r="D19" s="56">
        <f t="shared" si="0"/>
        <v>0.4038461538461538</v>
      </c>
    </row>
    <row r="20" spans="1:4" x14ac:dyDescent="0.3">
      <c r="A20" s="31" t="s">
        <v>73</v>
      </c>
      <c r="B20" s="56">
        <f>AVERAGEIF('8. Ledger'!$2:$2,'9. Avg Days'!B$1,'8. Ledger'!21:21)</f>
        <v>1.9333333333333333</v>
      </c>
      <c r="C20" s="56">
        <f>AVERAGEIF('8. Ledger'!$2:$2,'9. Avg Days'!C$1,'8. Ledger'!21:21)</f>
        <v>3.3333333333333335</v>
      </c>
      <c r="D20" s="56">
        <f t="shared" si="0"/>
        <v>0.57999999999999996</v>
      </c>
    </row>
    <row r="21" spans="1:4" x14ac:dyDescent="0.3">
      <c r="A21" s="31" t="s">
        <v>75</v>
      </c>
      <c r="B21" s="56">
        <f>AVERAGEIF('8. Ledger'!$2:$2,'9. Avg Days'!B$1,'8. Ledger'!22:22)</f>
        <v>0.2</v>
      </c>
      <c r="C21" s="56">
        <f>AVERAGEIF('8. Ledger'!$2:$2,'9. Avg Days'!C$1,'8. Ledger'!22:22)</f>
        <v>2.6666666666666665</v>
      </c>
      <c r="D21" s="56">
        <f t="shared" si="0"/>
        <v>7.5000000000000011E-2</v>
      </c>
    </row>
    <row r="22" spans="1:4" x14ac:dyDescent="0.3">
      <c r="A22" s="31" t="s">
        <v>6</v>
      </c>
      <c r="B22" s="56">
        <f>AVERAGEIF('8. Ledger'!$2:$2,'9. Avg Days'!B$1,'8. Ledger'!23:23)</f>
        <v>8</v>
      </c>
      <c r="C22" s="56">
        <f>AVERAGEIF('8. Ledger'!$2:$2,'9. Avg Days'!C$1,'8. Ledger'!23:23)</f>
        <v>10.533333333333333</v>
      </c>
      <c r="D22" s="56">
        <f t="shared" si="0"/>
        <v>0.759493670886076</v>
      </c>
    </row>
    <row r="23" spans="1:4" x14ac:dyDescent="0.3">
      <c r="A23" s="31" t="s">
        <v>9</v>
      </c>
      <c r="B23" s="56">
        <f>AVERAGEIF('8. Ledger'!$2:$2,'9. Avg Days'!B$1,'8. Ledger'!24:24)</f>
        <v>3.6</v>
      </c>
      <c r="C23" s="56">
        <f>AVERAGEIF('8. Ledger'!$2:$2,'9. Avg Days'!C$1,'8. Ledger'!24:24)</f>
        <v>7.6</v>
      </c>
      <c r="D23" s="56">
        <f t="shared" si="0"/>
        <v>0.47368421052631582</v>
      </c>
    </row>
    <row r="24" spans="1:4" x14ac:dyDescent="0.3">
      <c r="A24" s="31" t="s">
        <v>11</v>
      </c>
      <c r="B24" s="56">
        <f>AVERAGEIF('8. Ledger'!$2:$2,'9. Avg Days'!B$1,'8. Ledger'!25:25)</f>
        <v>2.4</v>
      </c>
      <c r="C24" s="56">
        <f>AVERAGEIF('8. Ledger'!$2:$2,'9. Avg Days'!C$1,'8. Ledger'!25:25)</f>
        <v>6.4666666666666668</v>
      </c>
      <c r="D24" s="56">
        <f t="shared" si="0"/>
        <v>0.37113402061855666</v>
      </c>
    </row>
    <row r="25" spans="1:4" x14ac:dyDescent="0.3">
      <c r="A25" s="31" t="s">
        <v>14</v>
      </c>
      <c r="B25" s="56">
        <f>AVERAGEIF('8. Ledger'!$2:$2,'9. Avg Days'!B$1,'8. Ledger'!26:26)</f>
        <v>1.6666666666666667</v>
      </c>
      <c r="C25" s="56">
        <f>AVERAGEIF('8. Ledger'!$2:$2,'9. Avg Days'!C$1,'8. Ledger'!26:26)</f>
        <v>6.2</v>
      </c>
      <c r="D25" s="56">
        <f t="shared" si="0"/>
        <v>0.26881720430107525</v>
      </c>
    </row>
    <row r="26" spans="1:4" x14ac:dyDescent="0.3">
      <c r="A26" s="31" t="s">
        <v>16</v>
      </c>
      <c r="B26" s="56">
        <f>AVERAGEIF('8. Ledger'!$2:$2,'9. Avg Days'!B$1,'8. Ledger'!27:27)</f>
        <v>1.1333333333333333</v>
      </c>
      <c r="C26" s="56">
        <f>AVERAGEIF('8. Ledger'!$2:$2,'9. Avg Days'!C$1,'8. Ledger'!27:27)</f>
        <v>4.9333333333333336</v>
      </c>
      <c r="D26" s="56">
        <f t="shared" si="0"/>
        <v>0.22972972972972971</v>
      </c>
    </row>
    <row r="27" spans="1:4" x14ac:dyDescent="0.3">
      <c r="A27" s="31" t="s">
        <v>18</v>
      </c>
      <c r="B27" s="56">
        <f>AVERAGEIF('8. Ledger'!$2:$2,'9. Avg Days'!B$1,'8. Ledger'!28:28)</f>
        <v>0.46666666666666667</v>
      </c>
      <c r="C27" s="56">
        <f>AVERAGEIF('8. Ledger'!$2:$2,'9. Avg Days'!C$1,'8. Ledger'!28:28)</f>
        <v>3.8</v>
      </c>
      <c r="D27" s="56">
        <f t="shared" si="0"/>
        <v>0.12280701754385966</v>
      </c>
    </row>
    <row r="28" spans="1:4" x14ac:dyDescent="0.3">
      <c r="A28" s="31" t="s">
        <v>20</v>
      </c>
      <c r="B28" s="56">
        <f>AVERAGEIF('8. Ledger'!$2:$2,'9. Avg Days'!B$1,'8. Ledger'!29:29)</f>
        <v>0.8</v>
      </c>
      <c r="C28" s="56">
        <f>AVERAGEIF('8. Ledger'!$2:$2,'9. Avg Days'!C$1,'8. Ledger'!29:29)</f>
        <v>3.8666666666666667</v>
      </c>
      <c r="D28" s="56">
        <f t="shared" si="0"/>
        <v>0.20689655172413793</v>
      </c>
    </row>
    <row r="29" spans="1:4" x14ac:dyDescent="0.3">
      <c r="A29" s="31" t="s">
        <v>23</v>
      </c>
      <c r="B29" s="56">
        <f>AVERAGEIF('8. Ledger'!$2:$2,'9. Avg Days'!B$1,'8. Ledger'!30:30)</f>
        <v>0.4</v>
      </c>
      <c r="C29" s="56">
        <f>AVERAGEIF('8. Ledger'!$2:$2,'9. Avg Days'!C$1,'8. Ledger'!30:30)</f>
        <v>2.8</v>
      </c>
      <c r="D29" s="56">
        <f t="shared" si="0"/>
        <v>0.14285714285714288</v>
      </c>
    </row>
    <row r="30" spans="1:4" x14ac:dyDescent="0.3">
      <c r="A30" s="31" t="s">
        <v>25</v>
      </c>
      <c r="B30" s="56">
        <f>AVERAGEIF('8. Ledger'!$2:$2,'9. Avg Days'!B$1,'8. Ledger'!31:31)</f>
        <v>0.4</v>
      </c>
      <c r="C30" s="56">
        <f>AVERAGEIF('8. Ledger'!$2:$2,'9. Avg Days'!C$1,'8. Ledger'!31:31)</f>
        <v>3.3333333333333335</v>
      </c>
      <c r="D30" s="56">
        <f t="shared" si="0"/>
        <v>0.12</v>
      </c>
    </row>
    <row r="31" spans="1:4" x14ac:dyDescent="0.3">
      <c r="A31" s="31" t="s">
        <v>28</v>
      </c>
      <c r="B31" s="56">
        <f>AVERAGEIF('8. Ledger'!$2:$2,'9. Avg Days'!B$1,'8. Ledger'!32:32)</f>
        <v>0.6</v>
      </c>
      <c r="C31" s="56">
        <f>AVERAGEIF('8. Ledger'!$2:$2,'9. Avg Days'!C$1,'8. Ledger'!32:32)</f>
        <v>3.2</v>
      </c>
      <c r="D31" s="56">
        <f t="shared" si="0"/>
        <v>0.18749999999999997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451"/>
  <sheetViews>
    <sheetView showGridLines="0" workbookViewId="0"/>
  </sheetViews>
  <sheetFormatPr defaultRowHeight="14.4" x14ac:dyDescent="0.3"/>
  <cols>
    <col min="1" max="1" width="9.6640625" bestFit="1" customWidth="1"/>
    <col min="2" max="2" width="10.33203125" bestFit="1" customWidth="1"/>
    <col min="3" max="3" width="10.44140625" bestFit="1" customWidth="1"/>
    <col min="5" max="5" width="8.6640625" bestFit="1" customWidth="1"/>
    <col min="6" max="6" width="12" bestFit="1" customWidth="1"/>
    <col min="7" max="7" width="14.33203125" bestFit="1" customWidth="1"/>
  </cols>
  <sheetData>
    <row r="1" spans="1:7" x14ac:dyDescent="0.3">
      <c r="A1" s="30" t="s">
        <v>104</v>
      </c>
      <c r="B1" s="26" t="s">
        <v>77</v>
      </c>
      <c r="C1" s="26" t="s">
        <v>78</v>
      </c>
      <c r="D1" s="26" t="s">
        <v>1</v>
      </c>
      <c r="E1" s="26" t="s">
        <v>79</v>
      </c>
      <c r="F1" s="26" t="s">
        <v>80</v>
      </c>
      <c r="G1" s="27" t="s">
        <v>83</v>
      </c>
    </row>
    <row r="2" spans="1:7" x14ac:dyDescent="0.3">
      <c r="A2" s="28" t="str">
        <f>B2&amp;D2</f>
        <v>44287M01</v>
      </c>
      <c r="B2" s="29">
        <v>44287</v>
      </c>
      <c r="C2" s="29" t="str">
        <f>TEXT(B2,"dddd")</f>
        <v>Thursday</v>
      </c>
      <c r="D2" s="28" t="s">
        <v>6</v>
      </c>
      <c r="E2" s="28" t="s">
        <v>81</v>
      </c>
      <c r="F2" s="28">
        <v>16</v>
      </c>
      <c r="G2" s="28">
        <f>F2*VLOOKUP(D2,sku_master!B:E,4,0)</f>
        <v>192000</v>
      </c>
    </row>
    <row r="3" spans="1:7" x14ac:dyDescent="0.3">
      <c r="A3" s="28" t="str">
        <f t="shared" ref="A3:A66" si="0">B3&amp;D3</f>
        <v>44287M02</v>
      </c>
      <c r="B3" s="29">
        <v>44287</v>
      </c>
      <c r="C3" s="29" t="str">
        <f t="shared" ref="C3:C66" si="1">TEXT(B3,"dddd")</f>
        <v>Thursday</v>
      </c>
      <c r="D3" s="28" t="s">
        <v>9</v>
      </c>
      <c r="E3" s="28" t="s">
        <v>81</v>
      </c>
      <c r="F3" s="28">
        <v>11</v>
      </c>
      <c r="G3" s="28">
        <f>F3*VLOOKUP(D3,sku_master!B:E,4,0)</f>
        <v>110000</v>
      </c>
    </row>
    <row r="4" spans="1:7" x14ac:dyDescent="0.3">
      <c r="A4" s="28" t="str">
        <f t="shared" si="0"/>
        <v>44287M03</v>
      </c>
      <c r="B4" s="29">
        <v>44287</v>
      </c>
      <c r="C4" s="29" t="str">
        <f t="shared" si="1"/>
        <v>Thursday</v>
      </c>
      <c r="D4" s="28" t="s">
        <v>11</v>
      </c>
      <c r="E4" s="28" t="s">
        <v>81</v>
      </c>
      <c r="F4" s="28">
        <v>8</v>
      </c>
      <c r="G4" s="28">
        <f>F4*VLOOKUP(D4,sku_master!B:E,4,0)</f>
        <v>128000</v>
      </c>
    </row>
    <row r="5" spans="1:7" x14ac:dyDescent="0.3">
      <c r="A5" s="28" t="str">
        <f t="shared" si="0"/>
        <v>44287M04</v>
      </c>
      <c r="B5" s="29">
        <v>44287</v>
      </c>
      <c r="C5" s="29" t="str">
        <f t="shared" si="1"/>
        <v>Thursday</v>
      </c>
      <c r="D5" s="28" t="s">
        <v>14</v>
      </c>
      <c r="E5" s="28" t="s">
        <v>81</v>
      </c>
      <c r="F5" s="28">
        <v>7</v>
      </c>
      <c r="G5" s="28">
        <f>F5*VLOOKUP(D5,sku_master!B:E,4,0)</f>
        <v>140000</v>
      </c>
    </row>
    <row r="6" spans="1:7" x14ac:dyDescent="0.3">
      <c r="A6" s="28" t="str">
        <f t="shared" si="0"/>
        <v>44287M05</v>
      </c>
      <c r="B6" s="29">
        <v>44287</v>
      </c>
      <c r="C6" s="29" t="str">
        <f t="shared" si="1"/>
        <v>Thursday</v>
      </c>
      <c r="D6" s="28" t="s">
        <v>16</v>
      </c>
      <c r="E6" s="28" t="s">
        <v>81</v>
      </c>
      <c r="F6" s="28">
        <v>4</v>
      </c>
      <c r="G6" s="28">
        <f>F6*VLOOKUP(D6,sku_master!B:E,4,0)</f>
        <v>32000</v>
      </c>
    </row>
    <row r="7" spans="1:7" x14ac:dyDescent="0.3">
      <c r="A7" s="28" t="str">
        <f t="shared" si="0"/>
        <v>44287M06</v>
      </c>
      <c r="B7" s="29">
        <v>44287</v>
      </c>
      <c r="C7" s="29" t="str">
        <f t="shared" si="1"/>
        <v>Thursday</v>
      </c>
      <c r="D7" s="28" t="s">
        <v>18</v>
      </c>
      <c r="E7" s="28" t="s">
        <v>81</v>
      </c>
      <c r="F7" s="28">
        <v>4</v>
      </c>
      <c r="G7" s="28">
        <f>F7*VLOOKUP(D7,sku_master!B:E,4,0)</f>
        <v>32000</v>
      </c>
    </row>
    <row r="8" spans="1:7" x14ac:dyDescent="0.3">
      <c r="A8" s="28" t="str">
        <f t="shared" si="0"/>
        <v>44287M07</v>
      </c>
      <c r="B8" s="29">
        <v>44287</v>
      </c>
      <c r="C8" s="29" t="str">
        <f t="shared" si="1"/>
        <v>Thursday</v>
      </c>
      <c r="D8" s="28" t="s">
        <v>20</v>
      </c>
      <c r="E8" s="28" t="s">
        <v>81</v>
      </c>
      <c r="F8" s="28">
        <v>4</v>
      </c>
      <c r="G8" s="28">
        <f>F8*VLOOKUP(D8,sku_master!B:E,4,0)</f>
        <v>196000</v>
      </c>
    </row>
    <row r="9" spans="1:7" x14ac:dyDescent="0.3">
      <c r="A9" s="28" t="str">
        <f t="shared" si="0"/>
        <v>44287M08</v>
      </c>
      <c r="B9" s="29">
        <v>44287</v>
      </c>
      <c r="C9" s="29" t="str">
        <f t="shared" si="1"/>
        <v>Thursday</v>
      </c>
      <c r="D9" s="28" t="s">
        <v>23</v>
      </c>
      <c r="E9" s="28" t="s">
        <v>81</v>
      </c>
      <c r="F9" s="28">
        <v>3</v>
      </c>
      <c r="G9" s="28">
        <f>F9*VLOOKUP(D9,sku_master!B:E,4,0)</f>
        <v>162000</v>
      </c>
    </row>
    <row r="10" spans="1:7" x14ac:dyDescent="0.3">
      <c r="A10" s="28" t="str">
        <f t="shared" si="0"/>
        <v>44287M09</v>
      </c>
      <c r="B10" s="29">
        <v>44287</v>
      </c>
      <c r="C10" s="29" t="str">
        <f t="shared" si="1"/>
        <v>Thursday</v>
      </c>
      <c r="D10" s="28" t="s">
        <v>25</v>
      </c>
      <c r="E10" s="28" t="s">
        <v>81</v>
      </c>
      <c r="F10" s="28">
        <v>3</v>
      </c>
      <c r="G10" s="28">
        <f>F10*VLOOKUP(D10,sku_master!B:E,4,0)</f>
        <v>165000</v>
      </c>
    </row>
    <row r="11" spans="1:7" x14ac:dyDescent="0.3">
      <c r="A11" s="28" t="str">
        <f t="shared" si="0"/>
        <v>44287M10</v>
      </c>
      <c r="B11" s="29">
        <v>44287</v>
      </c>
      <c r="C11" s="29" t="str">
        <f t="shared" si="1"/>
        <v>Thursday</v>
      </c>
      <c r="D11" s="28" t="s">
        <v>28</v>
      </c>
      <c r="E11" s="28" t="s">
        <v>81</v>
      </c>
      <c r="F11" s="28">
        <v>4</v>
      </c>
      <c r="G11" s="28">
        <f>F11*VLOOKUP(D11,sku_master!B:E,4,0)</f>
        <v>240000</v>
      </c>
    </row>
    <row r="12" spans="1:7" x14ac:dyDescent="0.3">
      <c r="A12" s="28" t="str">
        <f t="shared" si="0"/>
        <v>44287F01</v>
      </c>
      <c r="B12" s="29">
        <v>44287</v>
      </c>
      <c r="C12" s="29" t="str">
        <f t="shared" si="1"/>
        <v>Thursday</v>
      </c>
      <c r="D12" s="28" t="s">
        <v>31</v>
      </c>
      <c r="E12" s="28" t="s">
        <v>81</v>
      </c>
      <c r="F12" s="28">
        <v>14</v>
      </c>
      <c r="G12" s="28">
        <f>F12*VLOOKUP(D12,sku_master!B:E,4,0)</f>
        <v>4200</v>
      </c>
    </row>
    <row r="13" spans="1:7" x14ac:dyDescent="0.3">
      <c r="A13" s="28" t="str">
        <f t="shared" si="0"/>
        <v>44287F02</v>
      </c>
      <c r="B13" s="29">
        <v>44287</v>
      </c>
      <c r="C13" s="29" t="str">
        <f t="shared" si="1"/>
        <v>Thursday</v>
      </c>
      <c r="D13" s="28" t="s">
        <v>34</v>
      </c>
      <c r="E13" s="28" t="s">
        <v>81</v>
      </c>
      <c r="F13" s="28">
        <v>5</v>
      </c>
      <c r="G13" s="28">
        <f>F13*VLOOKUP(D13,sku_master!B:E,4,0)</f>
        <v>1000</v>
      </c>
    </row>
    <row r="14" spans="1:7" x14ac:dyDescent="0.3">
      <c r="A14" s="28" t="str">
        <f t="shared" si="0"/>
        <v>44287F03</v>
      </c>
      <c r="B14" s="29">
        <v>44287</v>
      </c>
      <c r="C14" s="29" t="str">
        <f t="shared" si="1"/>
        <v>Thursday</v>
      </c>
      <c r="D14" s="28" t="s">
        <v>37</v>
      </c>
      <c r="E14" s="28" t="s">
        <v>81</v>
      </c>
      <c r="F14" s="28">
        <v>5</v>
      </c>
      <c r="G14" s="28">
        <f>F14*VLOOKUP(D14,sku_master!B:E,4,0)</f>
        <v>1450</v>
      </c>
    </row>
    <row r="15" spans="1:7" x14ac:dyDescent="0.3">
      <c r="A15" s="28" t="str">
        <f t="shared" si="0"/>
        <v>44287F04</v>
      </c>
      <c r="B15" s="29">
        <v>44287</v>
      </c>
      <c r="C15" s="29" t="str">
        <f t="shared" si="1"/>
        <v>Thursday</v>
      </c>
      <c r="D15" s="28" t="s">
        <v>39</v>
      </c>
      <c r="E15" s="28" t="s">
        <v>81</v>
      </c>
      <c r="F15" s="28">
        <v>10</v>
      </c>
      <c r="G15" s="28">
        <f>F15*VLOOKUP(D15,sku_master!B:E,4,0)</f>
        <v>3650</v>
      </c>
    </row>
    <row r="16" spans="1:7" x14ac:dyDescent="0.3">
      <c r="A16" s="28" t="str">
        <f t="shared" si="0"/>
        <v>44287F05</v>
      </c>
      <c r="B16" s="29">
        <v>44287</v>
      </c>
      <c r="C16" s="29" t="str">
        <f t="shared" si="1"/>
        <v>Thursday</v>
      </c>
      <c r="D16" s="28" t="s">
        <v>41</v>
      </c>
      <c r="E16" s="28" t="s">
        <v>81</v>
      </c>
      <c r="F16" s="28">
        <v>6</v>
      </c>
      <c r="G16" s="28">
        <f>F16*VLOOKUP(D16,sku_master!B:E,4,0)</f>
        <v>1140</v>
      </c>
    </row>
    <row r="17" spans="1:7" x14ac:dyDescent="0.3">
      <c r="A17" s="28" t="str">
        <f t="shared" si="0"/>
        <v>44287F06</v>
      </c>
      <c r="B17" s="29">
        <v>44287</v>
      </c>
      <c r="C17" s="29" t="str">
        <f t="shared" si="1"/>
        <v>Thursday</v>
      </c>
      <c r="D17" s="28" t="s">
        <v>43</v>
      </c>
      <c r="E17" s="28" t="s">
        <v>81</v>
      </c>
      <c r="F17" s="28">
        <v>6</v>
      </c>
      <c r="G17" s="28">
        <f>F17*VLOOKUP(D17,sku_master!B:E,4,0)</f>
        <v>2100</v>
      </c>
    </row>
    <row r="18" spans="1:7" x14ac:dyDescent="0.3">
      <c r="A18" s="28" t="str">
        <f t="shared" si="0"/>
        <v>44287F07</v>
      </c>
      <c r="B18" s="29">
        <v>44287</v>
      </c>
      <c r="C18" s="29" t="str">
        <f t="shared" si="1"/>
        <v>Thursday</v>
      </c>
      <c r="D18" s="28" t="s">
        <v>45</v>
      </c>
      <c r="E18" s="28" t="s">
        <v>81</v>
      </c>
      <c r="F18" s="28">
        <v>4</v>
      </c>
      <c r="G18" s="28">
        <f>F18*VLOOKUP(D18,sku_master!B:E,4,0)</f>
        <v>1600</v>
      </c>
    </row>
    <row r="19" spans="1:7" x14ac:dyDescent="0.3">
      <c r="A19" s="28" t="str">
        <f t="shared" si="0"/>
        <v>44287F08</v>
      </c>
      <c r="B19" s="29">
        <v>44287</v>
      </c>
      <c r="C19" s="29" t="str">
        <f t="shared" si="1"/>
        <v>Thursday</v>
      </c>
      <c r="D19" s="28" t="s">
        <v>48</v>
      </c>
      <c r="E19" s="28" t="s">
        <v>81</v>
      </c>
      <c r="F19" s="28">
        <v>4</v>
      </c>
      <c r="G19" s="28">
        <f>F19*VLOOKUP(D19,sku_master!B:E,4,0)</f>
        <v>1200</v>
      </c>
    </row>
    <row r="20" spans="1:7" x14ac:dyDescent="0.3">
      <c r="A20" s="28" t="str">
        <f t="shared" si="0"/>
        <v>44287F09</v>
      </c>
      <c r="B20" s="29">
        <v>44287</v>
      </c>
      <c r="C20" s="29" t="str">
        <f t="shared" si="1"/>
        <v>Thursday</v>
      </c>
      <c r="D20" s="28" t="s">
        <v>50</v>
      </c>
      <c r="E20" s="28" t="s">
        <v>81</v>
      </c>
      <c r="F20" s="28">
        <v>2</v>
      </c>
      <c r="G20" s="28">
        <f>F20*VLOOKUP(D20,sku_master!B:E,4,0)</f>
        <v>920</v>
      </c>
    </row>
    <row r="21" spans="1:7" x14ac:dyDescent="0.3">
      <c r="A21" s="28" t="str">
        <f t="shared" si="0"/>
        <v>44287F10</v>
      </c>
      <c r="B21" s="29">
        <v>44287</v>
      </c>
      <c r="C21" s="29" t="str">
        <f t="shared" si="1"/>
        <v>Thursday</v>
      </c>
      <c r="D21" s="28" t="s">
        <v>52</v>
      </c>
      <c r="E21" s="28" t="s">
        <v>81</v>
      </c>
      <c r="F21" s="28">
        <v>5</v>
      </c>
      <c r="G21" s="28">
        <f>F21*VLOOKUP(D21,sku_master!B:E,4,0)</f>
        <v>4995</v>
      </c>
    </row>
    <row r="22" spans="1:7" x14ac:dyDescent="0.3">
      <c r="A22" s="28" t="str">
        <f t="shared" si="0"/>
        <v>44287L01</v>
      </c>
      <c r="B22" s="29">
        <v>44287</v>
      </c>
      <c r="C22" s="29" t="str">
        <f t="shared" si="1"/>
        <v>Thursday</v>
      </c>
      <c r="D22" s="28" t="s">
        <v>55</v>
      </c>
      <c r="E22" s="28" t="s">
        <v>81</v>
      </c>
      <c r="F22" s="28">
        <v>11</v>
      </c>
      <c r="G22" s="28">
        <f>F22*VLOOKUP(D22,sku_master!B:E,4,0)</f>
        <v>3850</v>
      </c>
    </row>
    <row r="23" spans="1:7" x14ac:dyDescent="0.3">
      <c r="A23" s="28" t="str">
        <f t="shared" si="0"/>
        <v>44287L02</v>
      </c>
      <c r="B23" s="29">
        <v>44287</v>
      </c>
      <c r="C23" s="29" t="str">
        <f t="shared" si="1"/>
        <v>Thursday</v>
      </c>
      <c r="D23" s="28" t="s">
        <v>58</v>
      </c>
      <c r="E23" s="28" t="s">
        <v>81</v>
      </c>
      <c r="F23" s="28">
        <v>9</v>
      </c>
      <c r="G23" s="28">
        <f>F23*VLOOKUP(D23,sku_master!B:E,4,0)</f>
        <v>3600</v>
      </c>
    </row>
    <row r="24" spans="1:7" x14ac:dyDescent="0.3">
      <c r="A24" s="28" t="str">
        <f t="shared" si="0"/>
        <v>44287L03</v>
      </c>
      <c r="B24" s="29">
        <v>44287</v>
      </c>
      <c r="C24" s="29" t="str">
        <f t="shared" si="1"/>
        <v>Thursday</v>
      </c>
      <c r="D24" s="28" t="s">
        <v>60</v>
      </c>
      <c r="E24" s="28" t="s">
        <v>81</v>
      </c>
      <c r="F24" s="28">
        <v>8</v>
      </c>
      <c r="G24" s="28">
        <f>F24*VLOOKUP(D24,sku_master!B:E,4,0)</f>
        <v>6400</v>
      </c>
    </row>
    <row r="25" spans="1:7" x14ac:dyDescent="0.3">
      <c r="A25" s="28" t="str">
        <f t="shared" si="0"/>
        <v>44287L04</v>
      </c>
      <c r="B25" s="29">
        <v>44287</v>
      </c>
      <c r="C25" s="29" t="str">
        <f t="shared" si="1"/>
        <v>Thursday</v>
      </c>
      <c r="D25" s="28" t="s">
        <v>63</v>
      </c>
      <c r="E25" s="28" t="s">
        <v>81</v>
      </c>
      <c r="F25" s="28">
        <v>6</v>
      </c>
      <c r="G25" s="28">
        <f>F25*VLOOKUP(D25,sku_master!B:E,4,0)</f>
        <v>7200</v>
      </c>
    </row>
    <row r="26" spans="1:7" x14ac:dyDescent="0.3">
      <c r="A26" s="28" t="str">
        <f t="shared" si="0"/>
        <v>44287L05</v>
      </c>
      <c r="B26" s="29">
        <v>44287</v>
      </c>
      <c r="C26" s="29" t="str">
        <f t="shared" si="1"/>
        <v>Thursday</v>
      </c>
      <c r="D26" s="28" t="s">
        <v>65</v>
      </c>
      <c r="E26" s="28" t="s">
        <v>81</v>
      </c>
      <c r="F26" s="28">
        <v>6</v>
      </c>
      <c r="G26" s="28">
        <f>F26*VLOOKUP(D26,sku_master!B:E,4,0)</f>
        <v>11994</v>
      </c>
    </row>
    <row r="27" spans="1:7" x14ac:dyDescent="0.3">
      <c r="A27" s="28" t="str">
        <f t="shared" si="0"/>
        <v>44287L06</v>
      </c>
      <c r="B27" s="29">
        <v>44287</v>
      </c>
      <c r="C27" s="29" t="str">
        <f t="shared" si="1"/>
        <v>Thursday</v>
      </c>
      <c r="D27" s="28" t="s">
        <v>67</v>
      </c>
      <c r="E27" s="28" t="s">
        <v>81</v>
      </c>
      <c r="F27" s="28">
        <v>5</v>
      </c>
      <c r="G27" s="28">
        <f>F27*VLOOKUP(D27,sku_master!B:E,4,0)</f>
        <v>6000</v>
      </c>
    </row>
    <row r="28" spans="1:7" x14ac:dyDescent="0.3">
      <c r="A28" s="28" t="str">
        <f t="shared" si="0"/>
        <v>44287L07</v>
      </c>
      <c r="B28" s="29">
        <v>44287</v>
      </c>
      <c r="C28" s="29" t="str">
        <f t="shared" si="1"/>
        <v>Thursday</v>
      </c>
      <c r="D28" s="28" t="s">
        <v>69</v>
      </c>
      <c r="E28" s="28" t="s">
        <v>81</v>
      </c>
      <c r="F28" s="28">
        <v>6</v>
      </c>
      <c r="G28" s="28">
        <f>F28*VLOOKUP(D28,sku_master!B:E,4,0)</f>
        <v>15000</v>
      </c>
    </row>
    <row r="29" spans="1:7" x14ac:dyDescent="0.3">
      <c r="A29" s="28" t="str">
        <f t="shared" si="0"/>
        <v>44287L08</v>
      </c>
      <c r="B29" s="29">
        <v>44287</v>
      </c>
      <c r="C29" s="29" t="str">
        <f t="shared" si="1"/>
        <v>Thursday</v>
      </c>
      <c r="D29" s="28" t="s">
        <v>71</v>
      </c>
      <c r="E29" s="28" t="s">
        <v>81</v>
      </c>
      <c r="F29" s="28">
        <v>4</v>
      </c>
      <c r="G29" s="28">
        <f>F29*VLOOKUP(D29,sku_master!B:E,4,0)</f>
        <v>6000</v>
      </c>
    </row>
    <row r="30" spans="1:7" x14ac:dyDescent="0.3">
      <c r="A30" s="28" t="str">
        <f t="shared" si="0"/>
        <v>44287L09</v>
      </c>
      <c r="B30" s="29">
        <v>44287</v>
      </c>
      <c r="C30" s="29" t="str">
        <f t="shared" si="1"/>
        <v>Thursday</v>
      </c>
      <c r="D30" s="28" t="s">
        <v>73</v>
      </c>
      <c r="E30" s="28" t="s">
        <v>81</v>
      </c>
      <c r="F30" s="28">
        <v>2</v>
      </c>
      <c r="G30" s="28">
        <f>F30*VLOOKUP(D30,sku_master!B:E,4,0)</f>
        <v>3600</v>
      </c>
    </row>
    <row r="31" spans="1:7" x14ac:dyDescent="0.3">
      <c r="A31" s="28" t="str">
        <f t="shared" si="0"/>
        <v>44287L10</v>
      </c>
      <c r="B31" s="29">
        <v>44287</v>
      </c>
      <c r="C31" s="29" t="str">
        <f t="shared" si="1"/>
        <v>Thursday</v>
      </c>
      <c r="D31" s="28" t="s">
        <v>75</v>
      </c>
      <c r="E31" s="28" t="s">
        <v>81</v>
      </c>
      <c r="F31" s="28">
        <v>4</v>
      </c>
      <c r="G31" s="28">
        <f>F31*VLOOKUP(D31,sku_master!B:E,4,0)</f>
        <v>12000</v>
      </c>
    </row>
    <row r="32" spans="1:7" x14ac:dyDescent="0.3">
      <c r="A32" s="28" t="str">
        <f t="shared" si="0"/>
        <v>44288M01</v>
      </c>
      <c r="B32" s="29">
        <v>44288</v>
      </c>
      <c r="C32" s="29" t="str">
        <f t="shared" si="1"/>
        <v>Friday</v>
      </c>
      <c r="D32" s="28" t="s">
        <v>6</v>
      </c>
      <c r="E32" s="28" t="s">
        <v>81</v>
      </c>
      <c r="F32" s="28">
        <v>12</v>
      </c>
      <c r="G32" s="28">
        <f>F32*VLOOKUP(D32,sku_master!B:E,4,0)</f>
        <v>144000</v>
      </c>
    </row>
    <row r="33" spans="1:7" x14ac:dyDescent="0.3">
      <c r="A33" s="28" t="str">
        <f t="shared" si="0"/>
        <v>44288M02</v>
      </c>
      <c r="B33" s="29">
        <v>44288</v>
      </c>
      <c r="C33" s="29" t="str">
        <f t="shared" si="1"/>
        <v>Friday</v>
      </c>
      <c r="D33" s="28" t="s">
        <v>9</v>
      </c>
      <c r="E33" s="28" t="s">
        <v>81</v>
      </c>
      <c r="F33" s="28">
        <v>9</v>
      </c>
      <c r="G33" s="28">
        <f>F33*VLOOKUP(D33,sku_master!B:E,4,0)</f>
        <v>90000</v>
      </c>
    </row>
    <row r="34" spans="1:7" x14ac:dyDescent="0.3">
      <c r="A34" s="28" t="str">
        <f t="shared" si="0"/>
        <v>44288M03</v>
      </c>
      <c r="B34" s="29">
        <v>44288</v>
      </c>
      <c r="C34" s="29" t="str">
        <f t="shared" si="1"/>
        <v>Friday</v>
      </c>
      <c r="D34" s="28" t="s">
        <v>11</v>
      </c>
      <c r="E34" s="28" t="s">
        <v>81</v>
      </c>
      <c r="F34" s="28">
        <v>8</v>
      </c>
      <c r="G34" s="28">
        <f>F34*VLOOKUP(D34,sku_master!B:E,4,0)</f>
        <v>128000</v>
      </c>
    </row>
    <row r="35" spans="1:7" x14ac:dyDescent="0.3">
      <c r="A35" s="28" t="str">
        <f t="shared" si="0"/>
        <v>44288M04</v>
      </c>
      <c r="B35" s="29">
        <v>44288</v>
      </c>
      <c r="C35" s="29" t="str">
        <f t="shared" si="1"/>
        <v>Friday</v>
      </c>
      <c r="D35" s="28" t="s">
        <v>14</v>
      </c>
      <c r="E35" s="28" t="s">
        <v>81</v>
      </c>
      <c r="F35" s="28">
        <v>7</v>
      </c>
      <c r="G35" s="28">
        <f>F35*VLOOKUP(D35,sku_master!B:E,4,0)</f>
        <v>140000</v>
      </c>
    </row>
    <row r="36" spans="1:7" x14ac:dyDescent="0.3">
      <c r="A36" s="28" t="str">
        <f t="shared" si="0"/>
        <v>44288M05</v>
      </c>
      <c r="B36" s="29">
        <v>44288</v>
      </c>
      <c r="C36" s="29" t="str">
        <f t="shared" si="1"/>
        <v>Friday</v>
      </c>
      <c r="D36" s="28" t="s">
        <v>16</v>
      </c>
      <c r="E36" s="28" t="s">
        <v>81</v>
      </c>
      <c r="F36" s="28">
        <v>3</v>
      </c>
      <c r="G36" s="28">
        <f>F36*VLOOKUP(D36,sku_master!B:E,4,0)</f>
        <v>24000</v>
      </c>
    </row>
    <row r="37" spans="1:7" x14ac:dyDescent="0.3">
      <c r="A37" s="28" t="str">
        <f t="shared" si="0"/>
        <v>44288M06</v>
      </c>
      <c r="B37" s="29">
        <v>44288</v>
      </c>
      <c r="C37" s="29" t="str">
        <f t="shared" si="1"/>
        <v>Friday</v>
      </c>
      <c r="D37" s="28" t="s">
        <v>18</v>
      </c>
      <c r="E37" s="28" t="s">
        <v>81</v>
      </c>
      <c r="F37" s="28">
        <v>4</v>
      </c>
      <c r="G37" s="28">
        <f>F37*VLOOKUP(D37,sku_master!B:E,4,0)</f>
        <v>32000</v>
      </c>
    </row>
    <row r="38" spans="1:7" x14ac:dyDescent="0.3">
      <c r="A38" s="28" t="str">
        <f t="shared" si="0"/>
        <v>44288M07</v>
      </c>
      <c r="B38" s="29">
        <v>44288</v>
      </c>
      <c r="C38" s="29" t="str">
        <f t="shared" si="1"/>
        <v>Friday</v>
      </c>
      <c r="D38" s="28" t="s">
        <v>20</v>
      </c>
      <c r="E38" s="28" t="s">
        <v>81</v>
      </c>
      <c r="F38" s="28">
        <v>4</v>
      </c>
      <c r="G38" s="28">
        <f>F38*VLOOKUP(D38,sku_master!B:E,4,0)</f>
        <v>196000</v>
      </c>
    </row>
    <row r="39" spans="1:7" x14ac:dyDescent="0.3">
      <c r="A39" s="28" t="str">
        <f t="shared" si="0"/>
        <v>44288M08</v>
      </c>
      <c r="B39" s="29">
        <v>44288</v>
      </c>
      <c r="C39" s="29" t="str">
        <f t="shared" si="1"/>
        <v>Friday</v>
      </c>
      <c r="D39" s="28" t="s">
        <v>23</v>
      </c>
      <c r="E39" s="28" t="s">
        <v>81</v>
      </c>
      <c r="F39" s="28">
        <v>2</v>
      </c>
      <c r="G39" s="28">
        <f>F39*VLOOKUP(D39,sku_master!B:E,4,0)</f>
        <v>108000</v>
      </c>
    </row>
    <row r="40" spans="1:7" x14ac:dyDescent="0.3">
      <c r="A40" s="28" t="str">
        <f t="shared" si="0"/>
        <v>44288M09</v>
      </c>
      <c r="B40" s="29">
        <v>44288</v>
      </c>
      <c r="C40" s="29" t="str">
        <f t="shared" si="1"/>
        <v>Friday</v>
      </c>
      <c r="D40" s="28" t="s">
        <v>25</v>
      </c>
      <c r="E40" s="28" t="s">
        <v>81</v>
      </c>
      <c r="F40" s="28">
        <v>4</v>
      </c>
      <c r="G40" s="28">
        <f>F40*VLOOKUP(D40,sku_master!B:E,4,0)</f>
        <v>220000</v>
      </c>
    </row>
    <row r="41" spans="1:7" x14ac:dyDescent="0.3">
      <c r="A41" s="28" t="str">
        <f t="shared" si="0"/>
        <v>44288M10</v>
      </c>
      <c r="B41" s="29">
        <v>44288</v>
      </c>
      <c r="C41" s="29" t="str">
        <f t="shared" si="1"/>
        <v>Friday</v>
      </c>
      <c r="D41" s="28" t="s">
        <v>28</v>
      </c>
      <c r="E41" s="28" t="s">
        <v>81</v>
      </c>
      <c r="F41" s="28">
        <v>4</v>
      </c>
      <c r="G41" s="28">
        <f>F41*VLOOKUP(D41,sku_master!B:E,4,0)</f>
        <v>240000</v>
      </c>
    </row>
    <row r="42" spans="1:7" x14ac:dyDescent="0.3">
      <c r="A42" s="28" t="str">
        <f t="shared" si="0"/>
        <v>44288F01</v>
      </c>
      <c r="B42" s="29">
        <v>44288</v>
      </c>
      <c r="C42" s="29" t="str">
        <f t="shared" si="1"/>
        <v>Friday</v>
      </c>
      <c r="D42" s="28" t="s">
        <v>31</v>
      </c>
      <c r="E42" s="28" t="s">
        <v>81</v>
      </c>
      <c r="F42" s="28">
        <v>30</v>
      </c>
      <c r="G42" s="28">
        <f>F42*VLOOKUP(D42,sku_master!B:E,4,0)</f>
        <v>9000</v>
      </c>
    </row>
    <row r="43" spans="1:7" x14ac:dyDescent="0.3">
      <c r="A43" s="28" t="str">
        <f t="shared" si="0"/>
        <v>44288F02</v>
      </c>
      <c r="B43" s="29">
        <v>44288</v>
      </c>
      <c r="C43" s="29" t="str">
        <f t="shared" si="1"/>
        <v>Friday</v>
      </c>
      <c r="D43" s="28" t="s">
        <v>34</v>
      </c>
      <c r="E43" s="28" t="s">
        <v>81</v>
      </c>
      <c r="F43" s="28">
        <v>9</v>
      </c>
      <c r="G43" s="28">
        <f>F43*VLOOKUP(D43,sku_master!B:E,4,0)</f>
        <v>1800</v>
      </c>
    </row>
    <row r="44" spans="1:7" x14ac:dyDescent="0.3">
      <c r="A44" s="28" t="str">
        <f t="shared" si="0"/>
        <v>44288F03</v>
      </c>
      <c r="B44" s="29">
        <v>44288</v>
      </c>
      <c r="C44" s="29" t="str">
        <f t="shared" si="1"/>
        <v>Friday</v>
      </c>
      <c r="D44" s="28" t="s">
        <v>37</v>
      </c>
      <c r="E44" s="28" t="s">
        <v>81</v>
      </c>
      <c r="F44" s="28">
        <v>7</v>
      </c>
      <c r="G44" s="28">
        <f>F44*VLOOKUP(D44,sku_master!B:E,4,0)</f>
        <v>2030</v>
      </c>
    </row>
    <row r="45" spans="1:7" x14ac:dyDescent="0.3">
      <c r="A45" s="28" t="str">
        <f t="shared" si="0"/>
        <v>44288F04</v>
      </c>
      <c r="B45" s="29">
        <v>44288</v>
      </c>
      <c r="C45" s="29" t="str">
        <f t="shared" si="1"/>
        <v>Friday</v>
      </c>
      <c r="D45" s="28" t="s">
        <v>39</v>
      </c>
      <c r="E45" s="28" t="s">
        <v>81</v>
      </c>
      <c r="F45" s="28">
        <v>10</v>
      </c>
      <c r="G45" s="28">
        <f>F45*VLOOKUP(D45,sku_master!B:E,4,0)</f>
        <v>3650</v>
      </c>
    </row>
    <row r="46" spans="1:7" x14ac:dyDescent="0.3">
      <c r="A46" s="28" t="str">
        <f t="shared" si="0"/>
        <v>44288F05</v>
      </c>
      <c r="B46" s="29">
        <v>44288</v>
      </c>
      <c r="C46" s="29" t="str">
        <f t="shared" si="1"/>
        <v>Friday</v>
      </c>
      <c r="D46" s="28" t="s">
        <v>41</v>
      </c>
      <c r="E46" s="28" t="s">
        <v>81</v>
      </c>
      <c r="F46" s="28">
        <v>8</v>
      </c>
      <c r="G46" s="28">
        <f>F46*VLOOKUP(D46,sku_master!B:E,4,0)</f>
        <v>1520</v>
      </c>
    </row>
    <row r="47" spans="1:7" x14ac:dyDescent="0.3">
      <c r="A47" s="28" t="str">
        <f t="shared" si="0"/>
        <v>44288F06</v>
      </c>
      <c r="B47" s="29">
        <v>44288</v>
      </c>
      <c r="C47" s="29" t="str">
        <f t="shared" si="1"/>
        <v>Friday</v>
      </c>
      <c r="D47" s="28" t="s">
        <v>43</v>
      </c>
      <c r="E47" s="28" t="s">
        <v>81</v>
      </c>
      <c r="F47" s="28">
        <v>4</v>
      </c>
      <c r="G47" s="28">
        <f>F47*VLOOKUP(D47,sku_master!B:E,4,0)</f>
        <v>1400</v>
      </c>
    </row>
    <row r="48" spans="1:7" x14ac:dyDescent="0.3">
      <c r="A48" s="28" t="str">
        <f t="shared" si="0"/>
        <v>44288F07</v>
      </c>
      <c r="B48" s="29">
        <v>44288</v>
      </c>
      <c r="C48" s="29" t="str">
        <f t="shared" si="1"/>
        <v>Friday</v>
      </c>
      <c r="D48" s="28" t="s">
        <v>45</v>
      </c>
      <c r="E48" s="28" t="s">
        <v>81</v>
      </c>
      <c r="F48" s="28">
        <v>4</v>
      </c>
      <c r="G48" s="28">
        <f>F48*VLOOKUP(D48,sku_master!B:E,4,0)</f>
        <v>1600</v>
      </c>
    </row>
    <row r="49" spans="1:7" x14ac:dyDescent="0.3">
      <c r="A49" s="28" t="str">
        <f t="shared" si="0"/>
        <v>44288F08</v>
      </c>
      <c r="B49" s="29">
        <v>44288</v>
      </c>
      <c r="C49" s="29" t="str">
        <f t="shared" si="1"/>
        <v>Friday</v>
      </c>
      <c r="D49" s="28" t="s">
        <v>48</v>
      </c>
      <c r="E49" s="28" t="s">
        <v>81</v>
      </c>
      <c r="F49" s="28">
        <v>2</v>
      </c>
      <c r="G49" s="28">
        <f>F49*VLOOKUP(D49,sku_master!B:E,4,0)</f>
        <v>600</v>
      </c>
    </row>
    <row r="50" spans="1:7" x14ac:dyDescent="0.3">
      <c r="A50" s="28" t="str">
        <f t="shared" si="0"/>
        <v>44288F09</v>
      </c>
      <c r="B50" s="29">
        <v>44288</v>
      </c>
      <c r="C50" s="29" t="str">
        <f t="shared" si="1"/>
        <v>Friday</v>
      </c>
      <c r="D50" s="28" t="s">
        <v>50</v>
      </c>
      <c r="E50" s="28" t="s">
        <v>81</v>
      </c>
      <c r="F50" s="28">
        <v>3</v>
      </c>
      <c r="G50" s="28">
        <f>F50*VLOOKUP(D50,sku_master!B:E,4,0)</f>
        <v>1380</v>
      </c>
    </row>
    <row r="51" spans="1:7" x14ac:dyDescent="0.3">
      <c r="A51" s="28" t="str">
        <f t="shared" si="0"/>
        <v>44288F10</v>
      </c>
      <c r="B51" s="29">
        <v>44288</v>
      </c>
      <c r="C51" s="29" t="str">
        <f t="shared" si="1"/>
        <v>Friday</v>
      </c>
      <c r="D51" s="28" t="s">
        <v>52</v>
      </c>
      <c r="E51" s="28" t="s">
        <v>81</v>
      </c>
      <c r="F51" s="28">
        <v>4</v>
      </c>
      <c r="G51" s="28">
        <f>F51*VLOOKUP(D51,sku_master!B:E,4,0)</f>
        <v>3996</v>
      </c>
    </row>
    <row r="52" spans="1:7" x14ac:dyDescent="0.3">
      <c r="A52" s="28" t="str">
        <f t="shared" si="0"/>
        <v>44288L01</v>
      </c>
      <c r="B52" s="29">
        <v>44288</v>
      </c>
      <c r="C52" s="29" t="str">
        <f t="shared" si="1"/>
        <v>Friday</v>
      </c>
      <c r="D52" s="28" t="s">
        <v>55</v>
      </c>
      <c r="E52" s="28" t="s">
        <v>81</v>
      </c>
      <c r="F52" s="28">
        <v>14</v>
      </c>
      <c r="G52" s="28">
        <f>F52*VLOOKUP(D52,sku_master!B:E,4,0)</f>
        <v>4900</v>
      </c>
    </row>
    <row r="53" spans="1:7" x14ac:dyDescent="0.3">
      <c r="A53" s="28" t="str">
        <f t="shared" si="0"/>
        <v>44288L02</v>
      </c>
      <c r="B53" s="29">
        <v>44288</v>
      </c>
      <c r="C53" s="29" t="str">
        <f t="shared" si="1"/>
        <v>Friday</v>
      </c>
      <c r="D53" s="28" t="s">
        <v>58</v>
      </c>
      <c r="E53" s="28" t="s">
        <v>81</v>
      </c>
      <c r="F53" s="28">
        <v>4</v>
      </c>
      <c r="G53" s="28">
        <f>F53*VLOOKUP(D53,sku_master!B:E,4,0)</f>
        <v>1600</v>
      </c>
    </row>
    <row r="54" spans="1:7" x14ac:dyDescent="0.3">
      <c r="A54" s="28" t="str">
        <f t="shared" si="0"/>
        <v>44288L03</v>
      </c>
      <c r="B54" s="29">
        <v>44288</v>
      </c>
      <c r="C54" s="29" t="str">
        <f t="shared" si="1"/>
        <v>Friday</v>
      </c>
      <c r="D54" s="28" t="s">
        <v>60</v>
      </c>
      <c r="E54" s="28" t="s">
        <v>81</v>
      </c>
      <c r="F54" s="28">
        <v>5</v>
      </c>
      <c r="G54" s="28">
        <f>F54*VLOOKUP(D54,sku_master!B:E,4,0)</f>
        <v>4000</v>
      </c>
    </row>
    <row r="55" spans="1:7" x14ac:dyDescent="0.3">
      <c r="A55" s="28" t="str">
        <f t="shared" si="0"/>
        <v>44288L04</v>
      </c>
      <c r="B55" s="29">
        <v>44288</v>
      </c>
      <c r="C55" s="29" t="str">
        <f t="shared" si="1"/>
        <v>Friday</v>
      </c>
      <c r="D55" s="28" t="s">
        <v>63</v>
      </c>
      <c r="E55" s="28" t="s">
        <v>81</v>
      </c>
      <c r="F55" s="28">
        <v>7</v>
      </c>
      <c r="G55" s="28">
        <f>F55*VLOOKUP(D55,sku_master!B:E,4,0)</f>
        <v>8400</v>
      </c>
    </row>
    <row r="56" spans="1:7" x14ac:dyDescent="0.3">
      <c r="A56" s="28" t="str">
        <f t="shared" si="0"/>
        <v>44288L05</v>
      </c>
      <c r="B56" s="29">
        <v>44288</v>
      </c>
      <c r="C56" s="29" t="str">
        <f t="shared" si="1"/>
        <v>Friday</v>
      </c>
      <c r="D56" s="28" t="s">
        <v>65</v>
      </c>
      <c r="E56" s="28" t="s">
        <v>81</v>
      </c>
      <c r="F56" s="28">
        <v>8</v>
      </c>
      <c r="G56" s="28">
        <f>F56*VLOOKUP(D56,sku_master!B:E,4,0)</f>
        <v>15992</v>
      </c>
    </row>
    <row r="57" spans="1:7" x14ac:dyDescent="0.3">
      <c r="A57" s="28" t="str">
        <f t="shared" si="0"/>
        <v>44288L06</v>
      </c>
      <c r="B57" s="29">
        <v>44288</v>
      </c>
      <c r="C57" s="29" t="str">
        <f t="shared" si="1"/>
        <v>Friday</v>
      </c>
      <c r="D57" s="28" t="s">
        <v>67</v>
      </c>
      <c r="E57" s="28" t="s">
        <v>81</v>
      </c>
      <c r="F57" s="28">
        <v>7</v>
      </c>
      <c r="G57" s="28">
        <f>F57*VLOOKUP(D57,sku_master!B:E,4,0)</f>
        <v>8400</v>
      </c>
    </row>
    <row r="58" spans="1:7" x14ac:dyDescent="0.3">
      <c r="A58" s="28" t="str">
        <f t="shared" si="0"/>
        <v>44288L07</v>
      </c>
      <c r="B58" s="29">
        <v>44288</v>
      </c>
      <c r="C58" s="29" t="str">
        <f t="shared" si="1"/>
        <v>Friday</v>
      </c>
      <c r="D58" s="28" t="s">
        <v>69</v>
      </c>
      <c r="E58" s="28" t="s">
        <v>81</v>
      </c>
      <c r="F58" s="28">
        <v>5</v>
      </c>
      <c r="G58" s="28">
        <f>F58*VLOOKUP(D58,sku_master!B:E,4,0)</f>
        <v>12500</v>
      </c>
    </row>
    <row r="59" spans="1:7" x14ac:dyDescent="0.3">
      <c r="A59" s="28" t="str">
        <f t="shared" si="0"/>
        <v>44288L08</v>
      </c>
      <c r="B59" s="29">
        <v>44288</v>
      </c>
      <c r="C59" s="29" t="str">
        <f t="shared" si="1"/>
        <v>Friday</v>
      </c>
      <c r="D59" s="28" t="s">
        <v>71</v>
      </c>
      <c r="E59" s="28" t="s">
        <v>81</v>
      </c>
      <c r="F59" s="28">
        <v>4</v>
      </c>
      <c r="G59" s="28">
        <f>F59*VLOOKUP(D59,sku_master!B:E,4,0)</f>
        <v>6000</v>
      </c>
    </row>
    <row r="60" spans="1:7" x14ac:dyDescent="0.3">
      <c r="A60" s="28" t="str">
        <f t="shared" si="0"/>
        <v>44288L09</v>
      </c>
      <c r="B60" s="29">
        <v>44288</v>
      </c>
      <c r="C60" s="29" t="str">
        <f t="shared" si="1"/>
        <v>Friday</v>
      </c>
      <c r="D60" s="28" t="s">
        <v>73</v>
      </c>
      <c r="E60" s="28" t="s">
        <v>81</v>
      </c>
      <c r="F60" s="28">
        <v>2</v>
      </c>
      <c r="G60" s="28">
        <f>F60*VLOOKUP(D60,sku_master!B:E,4,0)</f>
        <v>3600</v>
      </c>
    </row>
    <row r="61" spans="1:7" x14ac:dyDescent="0.3">
      <c r="A61" s="28" t="str">
        <f t="shared" si="0"/>
        <v>44288L10</v>
      </c>
      <c r="B61" s="29">
        <v>44288</v>
      </c>
      <c r="C61" s="29" t="str">
        <f t="shared" si="1"/>
        <v>Friday</v>
      </c>
      <c r="D61" s="28" t="s">
        <v>75</v>
      </c>
      <c r="E61" s="28" t="s">
        <v>81</v>
      </c>
      <c r="F61" s="28">
        <v>3</v>
      </c>
      <c r="G61" s="28">
        <f>F61*VLOOKUP(D61,sku_master!B:E,4,0)</f>
        <v>9000</v>
      </c>
    </row>
    <row r="62" spans="1:7" x14ac:dyDescent="0.3">
      <c r="A62" s="28" t="str">
        <f t="shared" si="0"/>
        <v>44289M01</v>
      </c>
      <c r="B62" s="29">
        <v>44289</v>
      </c>
      <c r="C62" s="29" t="str">
        <f t="shared" si="1"/>
        <v>Saturday</v>
      </c>
      <c r="D62" s="28" t="s">
        <v>6</v>
      </c>
      <c r="E62" s="28" t="s">
        <v>81</v>
      </c>
      <c r="F62" s="28">
        <v>6</v>
      </c>
      <c r="G62" s="28">
        <f>F62*VLOOKUP(D62,sku_master!B:E,4,0)</f>
        <v>72000</v>
      </c>
    </row>
    <row r="63" spans="1:7" x14ac:dyDescent="0.3">
      <c r="A63" s="28" t="str">
        <f t="shared" si="0"/>
        <v>44289M02</v>
      </c>
      <c r="B63" s="29">
        <v>44289</v>
      </c>
      <c r="C63" s="29" t="str">
        <f t="shared" si="1"/>
        <v>Saturday</v>
      </c>
      <c r="D63" s="28" t="s">
        <v>9</v>
      </c>
      <c r="E63" s="28" t="s">
        <v>81</v>
      </c>
      <c r="F63" s="28">
        <v>6</v>
      </c>
      <c r="G63" s="28">
        <f>F63*VLOOKUP(D63,sku_master!B:E,4,0)</f>
        <v>60000</v>
      </c>
    </row>
    <row r="64" spans="1:7" x14ac:dyDescent="0.3">
      <c r="A64" s="28" t="str">
        <f t="shared" si="0"/>
        <v>44289M03</v>
      </c>
      <c r="B64" s="29">
        <v>44289</v>
      </c>
      <c r="C64" s="29" t="str">
        <f t="shared" si="1"/>
        <v>Saturday</v>
      </c>
      <c r="D64" s="28" t="s">
        <v>11</v>
      </c>
      <c r="E64" s="28" t="s">
        <v>81</v>
      </c>
      <c r="F64" s="28">
        <v>6</v>
      </c>
      <c r="G64" s="28">
        <f>F64*VLOOKUP(D64,sku_master!B:E,4,0)</f>
        <v>96000</v>
      </c>
    </row>
    <row r="65" spans="1:7" x14ac:dyDescent="0.3">
      <c r="A65" s="28" t="str">
        <f t="shared" si="0"/>
        <v>44289M04</v>
      </c>
      <c r="B65" s="29">
        <v>44289</v>
      </c>
      <c r="C65" s="29" t="str">
        <f t="shared" si="1"/>
        <v>Saturday</v>
      </c>
      <c r="D65" s="28" t="s">
        <v>14</v>
      </c>
      <c r="E65" s="28" t="s">
        <v>81</v>
      </c>
      <c r="F65" s="28">
        <v>6</v>
      </c>
      <c r="G65" s="28">
        <f>F65*VLOOKUP(D65,sku_master!B:E,4,0)</f>
        <v>120000</v>
      </c>
    </row>
    <row r="66" spans="1:7" x14ac:dyDescent="0.3">
      <c r="A66" s="28" t="str">
        <f t="shared" si="0"/>
        <v>44289M05</v>
      </c>
      <c r="B66" s="29">
        <v>44289</v>
      </c>
      <c r="C66" s="29" t="str">
        <f t="shared" si="1"/>
        <v>Saturday</v>
      </c>
      <c r="D66" s="28" t="s">
        <v>16</v>
      </c>
      <c r="E66" s="28" t="s">
        <v>81</v>
      </c>
      <c r="F66" s="28">
        <v>5</v>
      </c>
      <c r="G66" s="28">
        <f>F66*VLOOKUP(D66,sku_master!B:E,4,0)</f>
        <v>40000</v>
      </c>
    </row>
    <row r="67" spans="1:7" x14ac:dyDescent="0.3">
      <c r="A67" s="28" t="str">
        <f t="shared" ref="A67:A130" si="2">B67&amp;D67</f>
        <v>44289M06</v>
      </c>
      <c r="B67" s="29">
        <v>44289</v>
      </c>
      <c r="C67" s="29" t="str">
        <f t="shared" ref="C67:C130" si="3">TEXT(B67,"dddd")</f>
        <v>Saturday</v>
      </c>
      <c r="D67" s="28" t="s">
        <v>18</v>
      </c>
      <c r="E67" s="28" t="s">
        <v>81</v>
      </c>
      <c r="F67" s="28">
        <v>3</v>
      </c>
      <c r="G67" s="28">
        <f>F67*VLOOKUP(D67,sku_master!B:E,4,0)</f>
        <v>24000</v>
      </c>
    </row>
    <row r="68" spans="1:7" x14ac:dyDescent="0.3">
      <c r="A68" s="28" t="str">
        <f t="shared" si="2"/>
        <v>44289M07</v>
      </c>
      <c r="B68" s="29">
        <v>44289</v>
      </c>
      <c r="C68" s="29" t="str">
        <f t="shared" si="3"/>
        <v>Saturday</v>
      </c>
      <c r="D68" s="28" t="s">
        <v>20</v>
      </c>
      <c r="E68" s="28" t="s">
        <v>81</v>
      </c>
      <c r="F68" s="28">
        <v>5</v>
      </c>
      <c r="G68" s="28">
        <f>F68*VLOOKUP(D68,sku_master!B:E,4,0)</f>
        <v>245000</v>
      </c>
    </row>
    <row r="69" spans="1:7" x14ac:dyDescent="0.3">
      <c r="A69" s="28" t="str">
        <f t="shared" si="2"/>
        <v>44289M08</v>
      </c>
      <c r="B69" s="29">
        <v>44289</v>
      </c>
      <c r="C69" s="29" t="str">
        <f t="shared" si="3"/>
        <v>Saturday</v>
      </c>
      <c r="D69" s="28" t="s">
        <v>23</v>
      </c>
      <c r="E69" s="28" t="s">
        <v>81</v>
      </c>
      <c r="F69" s="28">
        <v>2</v>
      </c>
      <c r="G69" s="28">
        <f>F69*VLOOKUP(D69,sku_master!B:E,4,0)</f>
        <v>108000</v>
      </c>
    </row>
    <row r="70" spans="1:7" x14ac:dyDescent="0.3">
      <c r="A70" s="28" t="str">
        <f t="shared" si="2"/>
        <v>44289M09</v>
      </c>
      <c r="B70" s="29">
        <v>44289</v>
      </c>
      <c r="C70" s="29" t="str">
        <f t="shared" si="3"/>
        <v>Saturday</v>
      </c>
      <c r="D70" s="28" t="s">
        <v>25</v>
      </c>
      <c r="E70" s="28" t="s">
        <v>81</v>
      </c>
      <c r="F70" s="28">
        <v>2</v>
      </c>
      <c r="G70" s="28">
        <f>F70*VLOOKUP(D70,sku_master!B:E,4,0)</f>
        <v>110000</v>
      </c>
    </row>
    <row r="71" spans="1:7" x14ac:dyDescent="0.3">
      <c r="A71" s="28" t="str">
        <f t="shared" si="2"/>
        <v>44289M10</v>
      </c>
      <c r="B71" s="29">
        <v>44289</v>
      </c>
      <c r="C71" s="29" t="str">
        <f t="shared" si="3"/>
        <v>Saturday</v>
      </c>
      <c r="D71" s="28" t="s">
        <v>28</v>
      </c>
      <c r="E71" s="28" t="s">
        <v>81</v>
      </c>
      <c r="F71" s="28">
        <v>3</v>
      </c>
      <c r="G71" s="28">
        <f>F71*VLOOKUP(D71,sku_master!B:E,4,0)</f>
        <v>180000</v>
      </c>
    </row>
    <row r="72" spans="1:7" x14ac:dyDescent="0.3">
      <c r="A72" s="28" t="str">
        <f t="shared" si="2"/>
        <v>44289F01</v>
      </c>
      <c r="B72" s="29">
        <v>44289</v>
      </c>
      <c r="C72" s="29" t="str">
        <f t="shared" si="3"/>
        <v>Saturday</v>
      </c>
      <c r="D72" s="28" t="s">
        <v>31</v>
      </c>
      <c r="E72" s="28" t="s">
        <v>81</v>
      </c>
      <c r="F72" s="28">
        <v>25</v>
      </c>
      <c r="G72" s="28">
        <f>F72*VLOOKUP(D72,sku_master!B:E,4,0)</f>
        <v>7500</v>
      </c>
    </row>
    <row r="73" spans="1:7" x14ac:dyDescent="0.3">
      <c r="A73" s="28" t="str">
        <f t="shared" si="2"/>
        <v>44289F02</v>
      </c>
      <c r="B73" s="29">
        <v>44289</v>
      </c>
      <c r="C73" s="29" t="str">
        <f t="shared" si="3"/>
        <v>Saturday</v>
      </c>
      <c r="D73" s="28" t="s">
        <v>34</v>
      </c>
      <c r="E73" s="28" t="s">
        <v>81</v>
      </c>
      <c r="F73" s="28">
        <v>15</v>
      </c>
      <c r="G73" s="28">
        <f>F73*VLOOKUP(D73,sku_master!B:E,4,0)</f>
        <v>3000</v>
      </c>
    </row>
    <row r="74" spans="1:7" x14ac:dyDescent="0.3">
      <c r="A74" s="28" t="str">
        <f t="shared" si="2"/>
        <v>44289F03</v>
      </c>
      <c r="B74" s="29">
        <v>44289</v>
      </c>
      <c r="C74" s="29" t="str">
        <f t="shared" si="3"/>
        <v>Saturday</v>
      </c>
      <c r="D74" s="28" t="s">
        <v>37</v>
      </c>
      <c r="E74" s="28" t="s">
        <v>81</v>
      </c>
      <c r="F74" s="28">
        <v>5</v>
      </c>
      <c r="G74" s="28">
        <f>F74*VLOOKUP(D74,sku_master!B:E,4,0)</f>
        <v>1450</v>
      </c>
    </row>
    <row r="75" spans="1:7" x14ac:dyDescent="0.3">
      <c r="A75" s="28" t="str">
        <f t="shared" si="2"/>
        <v>44289F04</v>
      </c>
      <c r="B75" s="29">
        <v>44289</v>
      </c>
      <c r="C75" s="29" t="str">
        <f t="shared" si="3"/>
        <v>Saturday</v>
      </c>
      <c r="D75" s="28" t="s">
        <v>39</v>
      </c>
      <c r="E75" s="28" t="s">
        <v>81</v>
      </c>
      <c r="F75" s="28">
        <v>7</v>
      </c>
      <c r="G75" s="28">
        <f>F75*VLOOKUP(D75,sku_master!B:E,4,0)</f>
        <v>2555</v>
      </c>
    </row>
    <row r="76" spans="1:7" x14ac:dyDescent="0.3">
      <c r="A76" s="28" t="str">
        <f t="shared" si="2"/>
        <v>44289F05</v>
      </c>
      <c r="B76" s="29">
        <v>44289</v>
      </c>
      <c r="C76" s="29" t="str">
        <f t="shared" si="3"/>
        <v>Saturday</v>
      </c>
      <c r="D76" s="28" t="s">
        <v>41</v>
      </c>
      <c r="E76" s="28" t="s">
        <v>81</v>
      </c>
      <c r="F76" s="28">
        <v>7</v>
      </c>
      <c r="G76" s="28">
        <f>F76*VLOOKUP(D76,sku_master!B:E,4,0)</f>
        <v>1330</v>
      </c>
    </row>
    <row r="77" spans="1:7" x14ac:dyDescent="0.3">
      <c r="A77" s="28" t="str">
        <f t="shared" si="2"/>
        <v>44289F06</v>
      </c>
      <c r="B77" s="29">
        <v>44289</v>
      </c>
      <c r="C77" s="29" t="str">
        <f t="shared" si="3"/>
        <v>Saturday</v>
      </c>
      <c r="D77" s="28" t="s">
        <v>43</v>
      </c>
      <c r="E77" s="28" t="s">
        <v>81</v>
      </c>
      <c r="F77" s="28">
        <v>7</v>
      </c>
      <c r="G77" s="28">
        <f>F77*VLOOKUP(D77,sku_master!B:E,4,0)</f>
        <v>2450</v>
      </c>
    </row>
    <row r="78" spans="1:7" x14ac:dyDescent="0.3">
      <c r="A78" s="28" t="str">
        <f t="shared" si="2"/>
        <v>44289F07</v>
      </c>
      <c r="B78" s="29">
        <v>44289</v>
      </c>
      <c r="C78" s="29" t="str">
        <f t="shared" si="3"/>
        <v>Saturday</v>
      </c>
      <c r="D78" s="28" t="s">
        <v>45</v>
      </c>
      <c r="E78" s="28" t="s">
        <v>81</v>
      </c>
      <c r="F78" s="28">
        <v>6</v>
      </c>
      <c r="G78" s="28">
        <f>F78*VLOOKUP(D78,sku_master!B:E,4,0)</f>
        <v>2400</v>
      </c>
    </row>
    <row r="79" spans="1:7" x14ac:dyDescent="0.3">
      <c r="A79" s="28" t="str">
        <f t="shared" si="2"/>
        <v>44289F08</v>
      </c>
      <c r="B79" s="29">
        <v>44289</v>
      </c>
      <c r="C79" s="29" t="str">
        <f t="shared" si="3"/>
        <v>Saturday</v>
      </c>
      <c r="D79" s="28" t="s">
        <v>48</v>
      </c>
      <c r="E79" s="28" t="s">
        <v>81</v>
      </c>
      <c r="F79" s="28">
        <v>4</v>
      </c>
      <c r="G79" s="28">
        <f>F79*VLOOKUP(D79,sku_master!B:E,4,0)</f>
        <v>1200</v>
      </c>
    </row>
    <row r="80" spans="1:7" x14ac:dyDescent="0.3">
      <c r="A80" s="28" t="str">
        <f t="shared" si="2"/>
        <v>44289F09</v>
      </c>
      <c r="B80" s="29">
        <v>44289</v>
      </c>
      <c r="C80" s="29" t="str">
        <f t="shared" si="3"/>
        <v>Saturday</v>
      </c>
      <c r="D80" s="28" t="s">
        <v>50</v>
      </c>
      <c r="E80" s="28" t="s">
        <v>81</v>
      </c>
      <c r="F80" s="28">
        <v>3</v>
      </c>
      <c r="G80" s="28">
        <f>F80*VLOOKUP(D80,sku_master!B:E,4,0)</f>
        <v>1380</v>
      </c>
    </row>
    <row r="81" spans="1:7" x14ac:dyDescent="0.3">
      <c r="A81" s="28" t="str">
        <f t="shared" si="2"/>
        <v>44289F10</v>
      </c>
      <c r="B81" s="29">
        <v>44289</v>
      </c>
      <c r="C81" s="29" t="str">
        <f t="shared" si="3"/>
        <v>Saturday</v>
      </c>
      <c r="D81" s="28" t="s">
        <v>52</v>
      </c>
      <c r="E81" s="28" t="s">
        <v>81</v>
      </c>
      <c r="F81" s="28">
        <v>5</v>
      </c>
      <c r="G81" s="28">
        <f>F81*VLOOKUP(D81,sku_master!B:E,4,0)</f>
        <v>4995</v>
      </c>
    </row>
    <row r="82" spans="1:7" x14ac:dyDescent="0.3">
      <c r="A82" s="28" t="str">
        <f t="shared" si="2"/>
        <v>44289L01</v>
      </c>
      <c r="B82" s="29">
        <v>44289</v>
      </c>
      <c r="C82" s="29" t="str">
        <f t="shared" si="3"/>
        <v>Saturday</v>
      </c>
      <c r="D82" s="28" t="s">
        <v>55</v>
      </c>
      <c r="E82" s="28" t="s">
        <v>81</v>
      </c>
      <c r="F82" s="28">
        <v>13</v>
      </c>
      <c r="G82" s="28">
        <f>F82*VLOOKUP(D82,sku_master!B:E,4,0)</f>
        <v>4550</v>
      </c>
    </row>
    <row r="83" spans="1:7" x14ac:dyDescent="0.3">
      <c r="A83" s="28" t="str">
        <f t="shared" si="2"/>
        <v>44289L02</v>
      </c>
      <c r="B83" s="29">
        <v>44289</v>
      </c>
      <c r="C83" s="29" t="str">
        <f t="shared" si="3"/>
        <v>Saturday</v>
      </c>
      <c r="D83" s="28" t="s">
        <v>58</v>
      </c>
      <c r="E83" s="28" t="s">
        <v>81</v>
      </c>
      <c r="F83" s="28">
        <v>10</v>
      </c>
      <c r="G83" s="28">
        <f>F83*VLOOKUP(D83,sku_master!B:E,4,0)</f>
        <v>4000</v>
      </c>
    </row>
    <row r="84" spans="1:7" x14ac:dyDescent="0.3">
      <c r="A84" s="28" t="str">
        <f t="shared" si="2"/>
        <v>44289L03</v>
      </c>
      <c r="B84" s="29">
        <v>44289</v>
      </c>
      <c r="C84" s="29" t="str">
        <f t="shared" si="3"/>
        <v>Saturday</v>
      </c>
      <c r="D84" s="28" t="s">
        <v>60</v>
      </c>
      <c r="E84" s="28" t="s">
        <v>81</v>
      </c>
      <c r="F84" s="28">
        <v>6</v>
      </c>
      <c r="G84" s="28">
        <f>F84*VLOOKUP(D84,sku_master!B:E,4,0)</f>
        <v>4800</v>
      </c>
    </row>
    <row r="85" spans="1:7" x14ac:dyDescent="0.3">
      <c r="A85" s="28" t="str">
        <f t="shared" si="2"/>
        <v>44289L04</v>
      </c>
      <c r="B85" s="29">
        <v>44289</v>
      </c>
      <c r="C85" s="29" t="str">
        <f t="shared" si="3"/>
        <v>Saturday</v>
      </c>
      <c r="D85" s="28" t="s">
        <v>63</v>
      </c>
      <c r="E85" s="28" t="s">
        <v>81</v>
      </c>
      <c r="F85" s="28">
        <v>6</v>
      </c>
      <c r="G85" s="28">
        <f>F85*VLOOKUP(D85,sku_master!B:E,4,0)</f>
        <v>7200</v>
      </c>
    </row>
    <row r="86" spans="1:7" x14ac:dyDescent="0.3">
      <c r="A86" s="28" t="str">
        <f t="shared" si="2"/>
        <v>44289L05</v>
      </c>
      <c r="B86" s="29">
        <v>44289</v>
      </c>
      <c r="C86" s="29" t="str">
        <f t="shared" si="3"/>
        <v>Saturday</v>
      </c>
      <c r="D86" s="28" t="s">
        <v>65</v>
      </c>
      <c r="E86" s="28" t="s">
        <v>81</v>
      </c>
      <c r="F86" s="28">
        <v>4</v>
      </c>
      <c r="G86" s="28">
        <f>F86*VLOOKUP(D86,sku_master!B:E,4,0)</f>
        <v>7996</v>
      </c>
    </row>
    <row r="87" spans="1:7" x14ac:dyDescent="0.3">
      <c r="A87" s="28" t="str">
        <f t="shared" si="2"/>
        <v>44289L06</v>
      </c>
      <c r="B87" s="29">
        <v>44289</v>
      </c>
      <c r="C87" s="29" t="str">
        <f t="shared" si="3"/>
        <v>Saturday</v>
      </c>
      <c r="D87" s="28" t="s">
        <v>67</v>
      </c>
      <c r="E87" s="28" t="s">
        <v>81</v>
      </c>
      <c r="F87" s="28">
        <v>4</v>
      </c>
      <c r="G87" s="28">
        <f>F87*VLOOKUP(D87,sku_master!B:E,4,0)</f>
        <v>4800</v>
      </c>
    </row>
    <row r="88" spans="1:7" x14ac:dyDescent="0.3">
      <c r="A88" s="28" t="str">
        <f t="shared" si="2"/>
        <v>44289L07</v>
      </c>
      <c r="B88" s="29">
        <v>44289</v>
      </c>
      <c r="C88" s="29" t="str">
        <f t="shared" si="3"/>
        <v>Saturday</v>
      </c>
      <c r="D88" s="28" t="s">
        <v>69</v>
      </c>
      <c r="E88" s="28" t="s">
        <v>81</v>
      </c>
      <c r="F88" s="28">
        <v>7</v>
      </c>
      <c r="G88" s="28">
        <f>F88*VLOOKUP(D88,sku_master!B:E,4,0)</f>
        <v>17500</v>
      </c>
    </row>
    <row r="89" spans="1:7" x14ac:dyDescent="0.3">
      <c r="A89" s="28" t="str">
        <f t="shared" si="2"/>
        <v>44289L08</v>
      </c>
      <c r="B89" s="29">
        <v>44289</v>
      </c>
      <c r="C89" s="29" t="str">
        <f t="shared" si="3"/>
        <v>Saturday</v>
      </c>
      <c r="D89" s="28" t="s">
        <v>71</v>
      </c>
      <c r="E89" s="28" t="s">
        <v>81</v>
      </c>
      <c r="F89" s="28">
        <v>4</v>
      </c>
      <c r="G89" s="28">
        <f>F89*VLOOKUP(D89,sku_master!B:E,4,0)</f>
        <v>6000</v>
      </c>
    </row>
    <row r="90" spans="1:7" x14ac:dyDescent="0.3">
      <c r="A90" s="28" t="str">
        <f t="shared" si="2"/>
        <v>44289L09</v>
      </c>
      <c r="B90" s="29">
        <v>44289</v>
      </c>
      <c r="C90" s="29" t="str">
        <f t="shared" si="3"/>
        <v>Saturday</v>
      </c>
      <c r="D90" s="28" t="s">
        <v>73</v>
      </c>
      <c r="E90" s="28" t="s">
        <v>81</v>
      </c>
      <c r="F90" s="28">
        <v>4</v>
      </c>
      <c r="G90" s="28">
        <f>F90*VLOOKUP(D90,sku_master!B:E,4,0)</f>
        <v>7200</v>
      </c>
    </row>
    <row r="91" spans="1:7" x14ac:dyDescent="0.3">
      <c r="A91" s="28" t="str">
        <f t="shared" si="2"/>
        <v>44289L10</v>
      </c>
      <c r="B91" s="29">
        <v>44289</v>
      </c>
      <c r="C91" s="29" t="str">
        <f t="shared" si="3"/>
        <v>Saturday</v>
      </c>
      <c r="D91" s="28" t="s">
        <v>75</v>
      </c>
      <c r="E91" s="28" t="s">
        <v>81</v>
      </c>
      <c r="F91" s="28">
        <v>2</v>
      </c>
      <c r="G91" s="28">
        <f>F91*VLOOKUP(D91,sku_master!B:E,4,0)</f>
        <v>6000</v>
      </c>
    </row>
    <row r="92" spans="1:7" x14ac:dyDescent="0.3">
      <c r="A92" s="28" t="str">
        <f t="shared" si="2"/>
        <v>44290M01</v>
      </c>
      <c r="B92" s="29">
        <v>44290</v>
      </c>
      <c r="C92" s="29" t="str">
        <f t="shared" si="3"/>
        <v>Sunday</v>
      </c>
      <c r="D92" s="28" t="s">
        <v>6</v>
      </c>
      <c r="E92" s="28" t="s">
        <v>81</v>
      </c>
      <c r="F92" s="28">
        <v>10</v>
      </c>
      <c r="G92" s="28">
        <f>F92*VLOOKUP(D92,sku_master!B:E,4,0)</f>
        <v>120000</v>
      </c>
    </row>
    <row r="93" spans="1:7" x14ac:dyDescent="0.3">
      <c r="A93" s="28" t="str">
        <f t="shared" si="2"/>
        <v>44290M02</v>
      </c>
      <c r="B93" s="29">
        <v>44290</v>
      </c>
      <c r="C93" s="29" t="str">
        <f t="shared" si="3"/>
        <v>Sunday</v>
      </c>
      <c r="D93" s="28" t="s">
        <v>9</v>
      </c>
      <c r="E93" s="28" t="s">
        <v>81</v>
      </c>
      <c r="F93" s="28">
        <v>10</v>
      </c>
      <c r="G93" s="28">
        <f>F93*VLOOKUP(D93,sku_master!B:E,4,0)</f>
        <v>100000</v>
      </c>
    </row>
    <row r="94" spans="1:7" x14ac:dyDescent="0.3">
      <c r="A94" s="28" t="str">
        <f t="shared" si="2"/>
        <v>44290M03</v>
      </c>
      <c r="B94" s="29">
        <v>44290</v>
      </c>
      <c r="C94" s="29" t="str">
        <f t="shared" si="3"/>
        <v>Sunday</v>
      </c>
      <c r="D94" s="28" t="s">
        <v>11</v>
      </c>
      <c r="E94" s="28" t="s">
        <v>81</v>
      </c>
      <c r="F94" s="28">
        <v>4</v>
      </c>
      <c r="G94" s="28">
        <f>F94*VLOOKUP(D94,sku_master!B:E,4,0)</f>
        <v>64000</v>
      </c>
    </row>
    <row r="95" spans="1:7" x14ac:dyDescent="0.3">
      <c r="A95" s="28" t="str">
        <f t="shared" si="2"/>
        <v>44290M04</v>
      </c>
      <c r="B95" s="29">
        <v>44290</v>
      </c>
      <c r="C95" s="29" t="str">
        <f t="shared" si="3"/>
        <v>Sunday</v>
      </c>
      <c r="D95" s="28" t="s">
        <v>14</v>
      </c>
      <c r="E95" s="28" t="s">
        <v>81</v>
      </c>
      <c r="F95" s="28">
        <v>7</v>
      </c>
      <c r="G95" s="28">
        <f>F95*VLOOKUP(D95,sku_master!B:E,4,0)</f>
        <v>140000</v>
      </c>
    </row>
    <row r="96" spans="1:7" x14ac:dyDescent="0.3">
      <c r="A96" s="28" t="str">
        <f t="shared" si="2"/>
        <v>44290M05</v>
      </c>
      <c r="B96" s="29">
        <v>44290</v>
      </c>
      <c r="C96" s="29" t="str">
        <f t="shared" si="3"/>
        <v>Sunday</v>
      </c>
      <c r="D96" s="28" t="s">
        <v>16</v>
      </c>
      <c r="E96" s="28" t="s">
        <v>81</v>
      </c>
      <c r="F96" s="28">
        <v>4</v>
      </c>
      <c r="G96" s="28">
        <f>F96*VLOOKUP(D96,sku_master!B:E,4,0)</f>
        <v>32000</v>
      </c>
    </row>
    <row r="97" spans="1:7" x14ac:dyDescent="0.3">
      <c r="A97" s="28" t="str">
        <f t="shared" si="2"/>
        <v>44290M06</v>
      </c>
      <c r="B97" s="29">
        <v>44290</v>
      </c>
      <c r="C97" s="29" t="str">
        <f t="shared" si="3"/>
        <v>Sunday</v>
      </c>
      <c r="D97" s="28" t="s">
        <v>18</v>
      </c>
      <c r="E97" s="28" t="s">
        <v>81</v>
      </c>
      <c r="F97" s="28">
        <v>3</v>
      </c>
      <c r="G97" s="28">
        <f>F97*VLOOKUP(D97,sku_master!B:E,4,0)</f>
        <v>24000</v>
      </c>
    </row>
    <row r="98" spans="1:7" x14ac:dyDescent="0.3">
      <c r="A98" s="28" t="str">
        <f t="shared" si="2"/>
        <v>44290M07</v>
      </c>
      <c r="B98" s="29">
        <v>44290</v>
      </c>
      <c r="C98" s="29" t="str">
        <f t="shared" si="3"/>
        <v>Sunday</v>
      </c>
      <c r="D98" s="28" t="s">
        <v>20</v>
      </c>
      <c r="E98" s="28" t="s">
        <v>81</v>
      </c>
      <c r="F98" s="28">
        <v>4</v>
      </c>
      <c r="G98" s="28">
        <f>F98*VLOOKUP(D98,sku_master!B:E,4,0)</f>
        <v>196000</v>
      </c>
    </row>
    <row r="99" spans="1:7" x14ac:dyDescent="0.3">
      <c r="A99" s="28" t="str">
        <f t="shared" si="2"/>
        <v>44290M08</v>
      </c>
      <c r="B99" s="29">
        <v>44290</v>
      </c>
      <c r="C99" s="29" t="str">
        <f t="shared" si="3"/>
        <v>Sunday</v>
      </c>
      <c r="D99" s="28" t="s">
        <v>23</v>
      </c>
      <c r="E99" s="28" t="s">
        <v>81</v>
      </c>
      <c r="F99" s="28">
        <v>3</v>
      </c>
      <c r="G99" s="28">
        <f>F99*VLOOKUP(D99,sku_master!B:E,4,0)</f>
        <v>162000</v>
      </c>
    </row>
    <row r="100" spans="1:7" x14ac:dyDescent="0.3">
      <c r="A100" s="28" t="str">
        <f t="shared" si="2"/>
        <v>44290M09</v>
      </c>
      <c r="B100" s="29">
        <v>44290</v>
      </c>
      <c r="C100" s="29" t="str">
        <f t="shared" si="3"/>
        <v>Sunday</v>
      </c>
      <c r="D100" s="28" t="s">
        <v>25</v>
      </c>
      <c r="E100" s="28" t="s">
        <v>81</v>
      </c>
      <c r="F100" s="28">
        <v>3</v>
      </c>
      <c r="G100" s="28">
        <f>F100*VLOOKUP(D100,sku_master!B:E,4,0)</f>
        <v>165000</v>
      </c>
    </row>
    <row r="101" spans="1:7" x14ac:dyDescent="0.3">
      <c r="A101" s="28" t="str">
        <f t="shared" si="2"/>
        <v>44290M10</v>
      </c>
      <c r="B101" s="29">
        <v>44290</v>
      </c>
      <c r="C101" s="29" t="str">
        <f t="shared" si="3"/>
        <v>Sunday</v>
      </c>
      <c r="D101" s="28" t="s">
        <v>28</v>
      </c>
      <c r="E101" s="28" t="s">
        <v>81</v>
      </c>
      <c r="F101" s="28">
        <v>3</v>
      </c>
      <c r="G101" s="28">
        <f>F101*VLOOKUP(D101,sku_master!B:E,4,0)</f>
        <v>180000</v>
      </c>
    </row>
    <row r="102" spans="1:7" x14ac:dyDescent="0.3">
      <c r="A102" s="28" t="str">
        <f t="shared" si="2"/>
        <v>44290F01</v>
      </c>
      <c r="B102" s="29">
        <v>44290</v>
      </c>
      <c r="C102" s="29" t="str">
        <f t="shared" si="3"/>
        <v>Sunday</v>
      </c>
      <c r="D102" s="28" t="s">
        <v>31</v>
      </c>
      <c r="E102" s="28" t="s">
        <v>81</v>
      </c>
      <c r="F102" s="28">
        <v>26</v>
      </c>
      <c r="G102" s="28">
        <f>F102*VLOOKUP(D102,sku_master!B:E,4,0)</f>
        <v>7800</v>
      </c>
    </row>
    <row r="103" spans="1:7" x14ac:dyDescent="0.3">
      <c r="A103" s="28" t="str">
        <f t="shared" si="2"/>
        <v>44290F02</v>
      </c>
      <c r="B103" s="29">
        <v>44290</v>
      </c>
      <c r="C103" s="29" t="str">
        <f t="shared" si="3"/>
        <v>Sunday</v>
      </c>
      <c r="D103" s="28" t="s">
        <v>34</v>
      </c>
      <c r="E103" s="28" t="s">
        <v>81</v>
      </c>
      <c r="F103" s="28">
        <v>16</v>
      </c>
      <c r="G103" s="28">
        <f>F103*VLOOKUP(D103,sku_master!B:E,4,0)</f>
        <v>3200</v>
      </c>
    </row>
    <row r="104" spans="1:7" x14ac:dyDescent="0.3">
      <c r="A104" s="28" t="str">
        <f t="shared" si="2"/>
        <v>44290F03</v>
      </c>
      <c r="B104" s="29">
        <v>44290</v>
      </c>
      <c r="C104" s="29" t="str">
        <f t="shared" si="3"/>
        <v>Sunday</v>
      </c>
      <c r="D104" s="28" t="s">
        <v>37</v>
      </c>
      <c r="E104" s="28" t="s">
        <v>81</v>
      </c>
      <c r="F104" s="28">
        <v>12</v>
      </c>
      <c r="G104" s="28">
        <f>F104*VLOOKUP(D104,sku_master!B:E,4,0)</f>
        <v>3480</v>
      </c>
    </row>
    <row r="105" spans="1:7" x14ac:dyDescent="0.3">
      <c r="A105" s="28" t="str">
        <f t="shared" si="2"/>
        <v>44290F04</v>
      </c>
      <c r="B105" s="29">
        <v>44290</v>
      </c>
      <c r="C105" s="29" t="str">
        <f t="shared" si="3"/>
        <v>Sunday</v>
      </c>
      <c r="D105" s="28" t="s">
        <v>39</v>
      </c>
      <c r="E105" s="28" t="s">
        <v>81</v>
      </c>
      <c r="F105" s="28">
        <v>8</v>
      </c>
      <c r="G105" s="28">
        <f>F105*VLOOKUP(D105,sku_master!B:E,4,0)</f>
        <v>2920</v>
      </c>
    </row>
    <row r="106" spans="1:7" x14ac:dyDescent="0.3">
      <c r="A106" s="28" t="str">
        <f t="shared" si="2"/>
        <v>44290F05</v>
      </c>
      <c r="B106" s="29">
        <v>44290</v>
      </c>
      <c r="C106" s="29" t="str">
        <f t="shared" si="3"/>
        <v>Sunday</v>
      </c>
      <c r="D106" s="28" t="s">
        <v>41</v>
      </c>
      <c r="E106" s="28" t="s">
        <v>81</v>
      </c>
      <c r="F106" s="28">
        <v>7</v>
      </c>
      <c r="G106" s="28">
        <f>F106*VLOOKUP(D106,sku_master!B:E,4,0)</f>
        <v>1330</v>
      </c>
    </row>
    <row r="107" spans="1:7" x14ac:dyDescent="0.3">
      <c r="A107" s="28" t="str">
        <f t="shared" si="2"/>
        <v>44290F06</v>
      </c>
      <c r="B107" s="29">
        <v>44290</v>
      </c>
      <c r="C107" s="29" t="str">
        <f t="shared" si="3"/>
        <v>Sunday</v>
      </c>
      <c r="D107" s="28" t="s">
        <v>43</v>
      </c>
      <c r="E107" s="28" t="s">
        <v>81</v>
      </c>
      <c r="F107" s="28">
        <v>5</v>
      </c>
      <c r="G107" s="28">
        <f>F107*VLOOKUP(D107,sku_master!B:E,4,0)</f>
        <v>1750</v>
      </c>
    </row>
    <row r="108" spans="1:7" x14ac:dyDescent="0.3">
      <c r="A108" s="28" t="str">
        <f t="shared" si="2"/>
        <v>44290F07</v>
      </c>
      <c r="B108" s="29">
        <v>44290</v>
      </c>
      <c r="C108" s="29" t="str">
        <f t="shared" si="3"/>
        <v>Sunday</v>
      </c>
      <c r="D108" s="28" t="s">
        <v>45</v>
      </c>
      <c r="E108" s="28" t="s">
        <v>81</v>
      </c>
      <c r="F108" s="28">
        <v>5</v>
      </c>
      <c r="G108" s="28">
        <f>F108*VLOOKUP(D108,sku_master!B:E,4,0)</f>
        <v>2000</v>
      </c>
    </row>
    <row r="109" spans="1:7" x14ac:dyDescent="0.3">
      <c r="A109" s="28" t="str">
        <f t="shared" si="2"/>
        <v>44290F08</v>
      </c>
      <c r="B109" s="29">
        <v>44290</v>
      </c>
      <c r="C109" s="29" t="str">
        <f t="shared" si="3"/>
        <v>Sunday</v>
      </c>
      <c r="D109" s="28" t="s">
        <v>48</v>
      </c>
      <c r="E109" s="28" t="s">
        <v>81</v>
      </c>
      <c r="F109" s="28">
        <v>5</v>
      </c>
      <c r="G109" s="28">
        <f>F109*VLOOKUP(D109,sku_master!B:E,4,0)</f>
        <v>1500</v>
      </c>
    </row>
    <row r="110" spans="1:7" x14ac:dyDescent="0.3">
      <c r="A110" s="28" t="str">
        <f t="shared" si="2"/>
        <v>44290F09</v>
      </c>
      <c r="B110" s="29">
        <v>44290</v>
      </c>
      <c r="C110" s="29" t="str">
        <f t="shared" si="3"/>
        <v>Sunday</v>
      </c>
      <c r="D110" s="28" t="s">
        <v>50</v>
      </c>
      <c r="E110" s="28" t="s">
        <v>81</v>
      </c>
      <c r="F110" s="28">
        <v>4</v>
      </c>
      <c r="G110" s="28">
        <f>F110*VLOOKUP(D110,sku_master!B:E,4,0)</f>
        <v>1840</v>
      </c>
    </row>
    <row r="111" spans="1:7" x14ac:dyDescent="0.3">
      <c r="A111" s="28" t="str">
        <f t="shared" si="2"/>
        <v>44290F10</v>
      </c>
      <c r="B111" s="29">
        <v>44290</v>
      </c>
      <c r="C111" s="29" t="str">
        <f t="shared" si="3"/>
        <v>Sunday</v>
      </c>
      <c r="D111" s="28" t="s">
        <v>52</v>
      </c>
      <c r="E111" s="28" t="s">
        <v>81</v>
      </c>
      <c r="F111" s="28">
        <v>2</v>
      </c>
      <c r="G111" s="28">
        <f>F111*VLOOKUP(D111,sku_master!B:E,4,0)</f>
        <v>1998</v>
      </c>
    </row>
    <row r="112" spans="1:7" x14ac:dyDescent="0.3">
      <c r="A112" s="28" t="str">
        <f t="shared" si="2"/>
        <v>44290L01</v>
      </c>
      <c r="B112" s="29">
        <v>44290</v>
      </c>
      <c r="C112" s="29" t="str">
        <f t="shared" si="3"/>
        <v>Sunday</v>
      </c>
      <c r="D112" s="28" t="s">
        <v>55</v>
      </c>
      <c r="E112" s="28" t="s">
        <v>81</v>
      </c>
      <c r="F112" s="28">
        <v>11</v>
      </c>
      <c r="G112" s="28">
        <f>F112*VLOOKUP(D112,sku_master!B:E,4,0)</f>
        <v>3850</v>
      </c>
    </row>
    <row r="113" spans="1:7" x14ac:dyDescent="0.3">
      <c r="A113" s="28" t="str">
        <f t="shared" si="2"/>
        <v>44290L02</v>
      </c>
      <c r="B113" s="29">
        <v>44290</v>
      </c>
      <c r="C113" s="29" t="str">
        <f t="shared" si="3"/>
        <v>Sunday</v>
      </c>
      <c r="D113" s="28" t="s">
        <v>58</v>
      </c>
      <c r="E113" s="28" t="s">
        <v>81</v>
      </c>
      <c r="F113" s="28">
        <v>11</v>
      </c>
      <c r="G113" s="28">
        <f>F113*VLOOKUP(D113,sku_master!B:E,4,0)</f>
        <v>4400</v>
      </c>
    </row>
    <row r="114" spans="1:7" x14ac:dyDescent="0.3">
      <c r="A114" s="28" t="str">
        <f t="shared" si="2"/>
        <v>44290L03</v>
      </c>
      <c r="B114" s="29">
        <v>44290</v>
      </c>
      <c r="C114" s="29" t="str">
        <f t="shared" si="3"/>
        <v>Sunday</v>
      </c>
      <c r="D114" s="28" t="s">
        <v>60</v>
      </c>
      <c r="E114" s="28" t="s">
        <v>81</v>
      </c>
      <c r="F114" s="28">
        <v>4</v>
      </c>
      <c r="G114" s="28">
        <f>F114*VLOOKUP(D114,sku_master!B:E,4,0)</f>
        <v>3200</v>
      </c>
    </row>
    <row r="115" spans="1:7" x14ac:dyDescent="0.3">
      <c r="A115" s="28" t="str">
        <f t="shared" si="2"/>
        <v>44290L04</v>
      </c>
      <c r="B115" s="29">
        <v>44290</v>
      </c>
      <c r="C115" s="29" t="str">
        <f t="shared" si="3"/>
        <v>Sunday</v>
      </c>
      <c r="D115" s="28" t="s">
        <v>63</v>
      </c>
      <c r="E115" s="28" t="s">
        <v>81</v>
      </c>
      <c r="F115" s="28">
        <v>4</v>
      </c>
      <c r="G115" s="28">
        <f>F115*VLOOKUP(D115,sku_master!B:E,4,0)</f>
        <v>4800</v>
      </c>
    </row>
    <row r="116" spans="1:7" x14ac:dyDescent="0.3">
      <c r="A116" s="28" t="str">
        <f t="shared" si="2"/>
        <v>44290L05</v>
      </c>
      <c r="B116" s="29">
        <v>44290</v>
      </c>
      <c r="C116" s="29" t="str">
        <f t="shared" si="3"/>
        <v>Sunday</v>
      </c>
      <c r="D116" s="28" t="s">
        <v>65</v>
      </c>
      <c r="E116" s="28" t="s">
        <v>81</v>
      </c>
      <c r="F116" s="28">
        <v>8</v>
      </c>
      <c r="G116" s="28">
        <f>F116*VLOOKUP(D116,sku_master!B:E,4,0)</f>
        <v>15992</v>
      </c>
    </row>
    <row r="117" spans="1:7" x14ac:dyDescent="0.3">
      <c r="A117" s="28" t="str">
        <f t="shared" si="2"/>
        <v>44290L06</v>
      </c>
      <c r="B117" s="29">
        <v>44290</v>
      </c>
      <c r="C117" s="29" t="str">
        <f t="shared" si="3"/>
        <v>Sunday</v>
      </c>
      <c r="D117" s="28" t="s">
        <v>67</v>
      </c>
      <c r="E117" s="28" t="s">
        <v>81</v>
      </c>
      <c r="F117" s="28">
        <v>6</v>
      </c>
      <c r="G117" s="28">
        <f>F117*VLOOKUP(D117,sku_master!B:E,4,0)</f>
        <v>7200</v>
      </c>
    </row>
    <row r="118" spans="1:7" x14ac:dyDescent="0.3">
      <c r="A118" s="28" t="str">
        <f t="shared" si="2"/>
        <v>44290L07</v>
      </c>
      <c r="B118" s="29">
        <v>44290</v>
      </c>
      <c r="C118" s="29" t="str">
        <f t="shared" si="3"/>
        <v>Sunday</v>
      </c>
      <c r="D118" s="28" t="s">
        <v>69</v>
      </c>
      <c r="E118" s="28" t="s">
        <v>81</v>
      </c>
      <c r="F118" s="28">
        <v>5</v>
      </c>
      <c r="G118" s="28">
        <f>F118*VLOOKUP(D118,sku_master!B:E,4,0)</f>
        <v>12500</v>
      </c>
    </row>
    <row r="119" spans="1:7" x14ac:dyDescent="0.3">
      <c r="A119" s="28" t="str">
        <f t="shared" si="2"/>
        <v>44290L08</v>
      </c>
      <c r="B119" s="29">
        <v>44290</v>
      </c>
      <c r="C119" s="29" t="str">
        <f t="shared" si="3"/>
        <v>Sunday</v>
      </c>
      <c r="D119" s="28" t="s">
        <v>71</v>
      </c>
      <c r="E119" s="28" t="s">
        <v>81</v>
      </c>
      <c r="F119" s="28">
        <v>3</v>
      </c>
      <c r="G119" s="28">
        <f>F119*VLOOKUP(D119,sku_master!B:E,4,0)</f>
        <v>4500</v>
      </c>
    </row>
    <row r="120" spans="1:7" x14ac:dyDescent="0.3">
      <c r="A120" s="28" t="str">
        <f t="shared" si="2"/>
        <v>44290L09</v>
      </c>
      <c r="B120" s="29">
        <v>44290</v>
      </c>
      <c r="C120" s="29" t="str">
        <f t="shared" si="3"/>
        <v>Sunday</v>
      </c>
      <c r="D120" s="28" t="s">
        <v>73</v>
      </c>
      <c r="E120" s="28" t="s">
        <v>81</v>
      </c>
      <c r="F120" s="28">
        <v>2</v>
      </c>
      <c r="G120" s="28">
        <f>F120*VLOOKUP(D120,sku_master!B:E,4,0)</f>
        <v>3600</v>
      </c>
    </row>
    <row r="121" spans="1:7" x14ac:dyDescent="0.3">
      <c r="A121" s="28" t="str">
        <f t="shared" si="2"/>
        <v>44290L10</v>
      </c>
      <c r="B121" s="29">
        <v>44290</v>
      </c>
      <c r="C121" s="29" t="str">
        <f t="shared" si="3"/>
        <v>Sunday</v>
      </c>
      <c r="D121" s="28" t="s">
        <v>75</v>
      </c>
      <c r="E121" s="28" t="s">
        <v>81</v>
      </c>
      <c r="F121" s="28">
        <v>4</v>
      </c>
      <c r="G121" s="28">
        <f>F121*VLOOKUP(D121,sku_master!B:E,4,0)</f>
        <v>12000</v>
      </c>
    </row>
    <row r="122" spans="1:7" x14ac:dyDescent="0.3">
      <c r="A122" s="28" t="str">
        <f t="shared" si="2"/>
        <v>44291M01</v>
      </c>
      <c r="B122" s="29">
        <v>44291</v>
      </c>
      <c r="C122" s="29" t="str">
        <f t="shared" si="3"/>
        <v>Monday</v>
      </c>
      <c r="D122" s="28" t="s">
        <v>6</v>
      </c>
      <c r="E122" s="28" t="s">
        <v>81</v>
      </c>
      <c r="F122" s="28">
        <v>4</v>
      </c>
      <c r="G122" s="28">
        <f>F122*VLOOKUP(D122,sku_master!B:E,4,0)</f>
        <v>48000</v>
      </c>
    </row>
    <row r="123" spans="1:7" x14ac:dyDescent="0.3">
      <c r="A123" s="28" t="str">
        <f t="shared" si="2"/>
        <v>44291M02</v>
      </c>
      <c r="B123" s="29">
        <v>44291</v>
      </c>
      <c r="C123" s="29" t="str">
        <f t="shared" si="3"/>
        <v>Monday</v>
      </c>
      <c r="D123" s="28" t="s">
        <v>9</v>
      </c>
      <c r="E123" s="28" t="s">
        <v>81</v>
      </c>
      <c r="F123" s="28">
        <v>7</v>
      </c>
      <c r="G123" s="28">
        <f>F123*VLOOKUP(D123,sku_master!B:E,4,0)</f>
        <v>70000</v>
      </c>
    </row>
    <row r="124" spans="1:7" x14ac:dyDescent="0.3">
      <c r="A124" s="28" t="str">
        <f t="shared" si="2"/>
        <v>44291M03</v>
      </c>
      <c r="B124" s="29">
        <v>44291</v>
      </c>
      <c r="C124" s="29" t="str">
        <f t="shared" si="3"/>
        <v>Monday</v>
      </c>
      <c r="D124" s="28" t="s">
        <v>11</v>
      </c>
      <c r="E124" s="28" t="s">
        <v>81</v>
      </c>
      <c r="F124" s="28">
        <v>6</v>
      </c>
      <c r="G124" s="28">
        <f>F124*VLOOKUP(D124,sku_master!B:E,4,0)</f>
        <v>96000</v>
      </c>
    </row>
    <row r="125" spans="1:7" x14ac:dyDescent="0.3">
      <c r="A125" s="28" t="str">
        <f t="shared" si="2"/>
        <v>44291M04</v>
      </c>
      <c r="B125" s="29">
        <v>44291</v>
      </c>
      <c r="C125" s="29" t="str">
        <f t="shared" si="3"/>
        <v>Monday</v>
      </c>
      <c r="D125" s="28" t="s">
        <v>14</v>
      </c>
      <c r="E125" s="28" t="s">
        <v>81</v>
      </c>
      <c r="F125" s="28">
        <v>4</v>
      </c>
      <c r="G125" s="28">
        <f>F125*VLOOKUP(D125,sku_master!B:E,4,0)</f>
        <v>80000</v>
      </c>
    </row>
    <row r="126" spans="1:7" x14ac:dyDescent="0.3">
      <c r="A126" s="28" t="str">
        <f t="shared" si="2"/>
        <v>44291M05</v>
      </c>
      <c r="B126" s="29">
        <v>44291</v>
      </c>
      <c r="C126" s="29" t="str">
        <f t="shared" si="3"/>
        <v>Monday</v>
      </c>
      <c r="D126" s="28" t="s">
        <v>16</v>
      </c>
      <c r="E126" s="28" t="s">
        <v>81</v>
      </c>
      <c r="F126" s="28">
        <v>4</v>
      </c>
      <c r="G126" s="28">
        <f>F126*VLOOKUP(D126,sku_master!B:E,4,0)</f>
        <v>32000</v>
      </c>
    </row>
    <row r="127" spans="1:7" x14ac:dyDescent="0.3">
      <c r="A127" s="28" t="str">
        <f t="shared" si="2"/>
        <v>44291M06</v>
      </c>
      <c r="B127" s="29">
        <v>44291</v>
      </c>
      <c r="C127" s="29" t="str">
        <f t="shared" si="3"/>
        <v>Monday</v>
      </c>
      <c r="D127" s="28" t="s">
        <v>18</v>
      </c>
      <c r="E127" s="28" t="s">
        <v>81</v>
      </c>
      <c r="F127" s="28">
        <v>4</v>
      </c>
      <c r="G127" s="28">
        <f>F127*VLOOKUP(D127,sku_master!B:E,4,0)</f>
        <v>32000</v>
      </c>
    </row>
    <row r="128" spans="1:7" x14ac:dyDescent="0.3">
      <c r="A128" s="28" t="str">
        <f t="shared" si="2"/>
        <v>44291M07</v>
      </c>
      <c r="B128" s="29">
        <v>44291</v>
      </c>
      <c r="C128" s="29" t="str">
        <f t="shared" si="3"/>
        <v>Monday</v>
      </c>
      <c r="D128" s="28" t="s">
        <v>20</v>
      </c>
      <c r="E128" s="28" t="s">
        <v>81</v>
      </c>
      <c r="F128" s="28">
        <v>4</v>
      </c>
      <c r="G128" s="28">
        <f>F128*VLOOKUP(D128,sku_master!B:E,4,0)</f>
        <v>196000</v>
      </c>
    </row>
    <row r="129" spans="1:7" x14ac:dyDescent="0.3">
      <c r="A129" s="28" t="str">
        <f t="shared" si="2"/>
        <v>44291M08</v>
      </c>
      <c r="B129" s="29">
        <v>44291</v>
      </c>
      <c r="C129" s="29" t="str">
        <f t="shared" si="3"/>
        <v>Monday</v>
      </c>
      <c r="D129" s="28" t="s">
        <v>23</v>
      </c>
      <c r="E129" s="28" t="s">
        <v>81</v>
      </c>
      <c r="F129" s="28">
        <v>4</v>
      </c>
      <c r="G129" s="28">
        <f>F129*VLOOKUP(D129,sku_master!B:E,4,0)</f>
        <v>216000</v>
      </c>
    </row>
    <row r="130" spans="1:7" x14ac:dyDescent="0.3">
      <c r="A130" s="28" t="str">
        <f t="shared" si="2"/>
        <v>44291M09</v>
      </c>
      <c r="B130" s="29">
        <v>44291</v>
      </c>
      <c r="C130" s="29" t="str">
        <f t="shared" si="3"/>
        <v>Monday</v>
      </c>
      <c r="D130" s="28" t="s">
        <v>25</v>
      </c>
      <c r="E130" s="28" t="s">
        <v>81</v>
      </c>
      <c r="F130" s="28">
        <v>3</v>
      </c>
      <c r="G130" s="28">
        <f>F130*VLOOKUP(D130,sku_master!B:E,4,0)</f>
        <v>165000</v>
      </c>
    </row>
    <row r="131" spans="1:7" x14ac:dyDescent="0.3">
      <c r="A131" s="28" t="str">
        <f t="shared" ref="A131:A194" si="4">B131&amp;D131</f>
        <v>44291M10</v>
      </c>
      <c r="B131" s="29">
        <v>44291</v>
      </c>
      <c r="C131" s="29" t="str">
        <f t="shared" ref="C131:C194" si="5">TEXT(B131,"dddd")</f>
        <v>Monday</v>
      </c>
      <c r="D131" s="28" t="s">
        <v>28</v>
      </c>
      <c r="E131" s="28" t="s">
        <v>81</v>
      </c>
      <c r="F131" s="28">
        <v>3</v>
      </c>
      <c r="G131" s="28">
        <f>F131*VLOOKUP(D131,sku_master!B:E,4,0)</f>
        <v>180000</v>
      </c>
    </row>
    <row r="132" spans="1:7" x14ac:dyDescent="0.3">
      <c r="A132" s="28" t="str">
        <f t="shared" si="4"/>
        <v>44291F01</v>
      </c>
      <c r="B132" s="29">
        <v>44291</v>
      </c>
      <c r="C132" s="29" t="str">
        <f t="shared" si="5"/>
        <v>Monday</v>
      </c>
      <c r="D132" s="28" t="s">
        <v>31</v>
      </c>
      <c r="E132" s="28" t="s">
        <v>81</v>
      </c>
      <c r="F132" s="28">
        <v>16</v>
      </c>
      <c r="G132" s="28">
        <f>F132*VLOOKUP(D132,sku_master!B:E,4,0)</f>
        <v>4800</v>
      </c>
    </row>
    <row r="133" spans="1:7" x14ac:dyDescent="0.3">
      <c r="A133" s="28" t="str">
        <f t="shared" si="4"/>
        <v>44291F02</v>
      </c>
      <c r="B133" s="29">
        <v>44291</v>
      </c>
      <c r="C133" s="29" t="str">
        <f t="shared" si="5"/>
        <v>Monday</v>
      </c>
      <c r="D133" s="28" t="s">
        <v>34</v>
      </c>
      <c r="E133" s="28" t="s">
        <v>81</v>
      </c>
      <c r="F133" s="28">
        <v>8</v>
      </c>
      <c r="G133" s="28">
        <f>F133*VLOOKUP(D133,sku_master!B:E,4,0)</f>
        <v>1600</v>
      </c>
    </row>
    <row r="134" spans="1:7" x14ac:dyDescent="0.3">
      <c r="A134" s="28" t="str">
        <f t="shared" si="4"/>
        <v>44291F03</v>
      </c>
      <c r="B134" s="29">
        <v>44291</v>
      </c>
      <c r="C134" s="29" t="str">
        <f t="shared" si="5"/>
        <v>Monday</v>
      </c>
      <c r="D134" s="28" t="s">
        <v>37</v>
      </c>
      <c r="E134" s="28" t="s">
        <v>81</v>
      </c>
      <c r="F134" s="28">
        <v>11</v>
      </c>
      <c r="G134" s="28">
        <f>F134*VLOOKUP(D134,sku_master!B:E,4,0)</f>
        <v>3190</v>
      </c>
    </row>
    <row r="135" spans="1:7" x14ac:dyDescent="0.3">
      <c r="A135" s="28" t="str">
        <f t="shared" si="4"/>
        <v>44291F04</v>
      </c>
      <c r="B135" s="29">
        <v>44291</v>
      </c>
      <c r="C135" s="29" t="str">
        <f t="shared" si="5"/>
        <v>Monday</v>
      </c>
      <c r="D135" s="28" t="s">
        <v>39</v>
      </c>
      <c r="E135" s="28" t="s">
        <v>81</v>
      </c>
      <c r="F135" s="28">
        <v>9</v>
      </c>
      <c r="G135" s="28">
        <f>F135*VLOOKUP(D135,sku_master!B:E,4,0)</f>
        <v>3285</v>
      </c>
    </row>
    <row r="136" spans="1:7" x14ac:dyDescent="0.3">
      <c r="A136" s="28" t="str">
        <f t="shared" si="4"/>
        <v>44291F05</v>
      </c>
      <c r="B136" s="29">
        <v>44291</v>
      </c>
      <c r="C136" s="29" t="str">
        <f t="shared" si="5"/>
        <v>Monday</v>
      </c>
      <c r="D136" s="28" t="s">
        <v>41</v>
      </c>
      <c r="E136" s="28" t="s">
        <v>81</v>
      </c>
      <c r="F136" s="28">
        <v>5</v>
      </c>
      <c r="G136" s="28">
        <f>F136*VLOOKUP(D136,sku_master!B:E,4,0)</f>
        <v>950</v>
      </c>
    </row>
    <row r="137" spans="1:7" x14ac:dyDescent="0.3">
      <c r="A137" s="28" t="str">
        <f t="shared" si="4"/>
        <v>44291F06</v>
      </c>
      <c r="B137" s="29">
        <v>44291</v>
      </c>
      <c r="C137" s="29" t="str">
        <f t="shared" si="5"/>
        <v>Monday</v>
      </c>
      <c r="D137" s="28" t="s">
        <v>43</v>
      </c>
      <c r="E137" s="28" t="s">
        <v>81</v>
      </c>
      <c r="F137" s="28">
        <v>5</v>
      </c>
      <c r="G137" s="28">
        <f>F137*VLOOKUP(D137,sku_master!B:E,4,0)</f>
        <v>1750</v>
      </c>
    </row>
    <row r="138" spans="1:7" x14ac:dyDescent="0.3">
      <c r="A138" s="28" t="str">
        <f t="shared" si="4"/>
        <v>44291F07</v>
      </c>
      <c r="B138" s="29">
        <v>44291</v>
      </c>
      <c r="C138" s="29" t="str">
        <f t="shared" si="5"/>
        <v>Monday</v>
      </c>
      <c r="D138" s="28" t="s">
        <v>45</v>
      </c>
      <c r="E138" s="28" t="s">
        <v>81</v>
      </c>
      <c r="F138" s="28">
        <v>5</v>
      </c>
      <c r="G138" s="28">
        <f>F138*VLOOKUP(D138,sku_master!B:E,4,0)</f>
        <v>2000</v>
      </c>
    </row>
    <row r="139" spans="1:7" x14ac:dyDescent="0.3">
      <c r="A139" s="28" t="str">
        <f t="shared" si="4"/>
        <v>44291F08</v>
      </c>
      <c r="B139" s="29">
        <v>44291</v>
      </c>
      <c r="C139" s="29" t="str">
        <f t="shared" si="5"/>
        <v>Monday</v>
      </c>
      <c r="D139" s="28" t="s">
        <v>48</v>
      </c>
      <c r="E139" s="28" t="s">
        <v>81</v>
      </c>
      <c r="F139" s="28">
        <v>3</v>
      </c>
      <c r="G139" s="28">
        <f>F139*VLOOKUP(D139,sku_master!B:E,4,0)</f>
        <v>900</v>
      </c>
    </row>
    <row r="140" spans="1:7" x14ac:dyDescent="0.3">
      <c r="A140" s="28" t="str">
        <f t="shared" si="4"/>
        <v>44291F09</v>
      </c>
      <c r="B140" s="29">
        <v>44291</v>
      </c>
      <c r="C140" s="29" t="str">
        <f t="shared" si="5"/>
        <v>Monday</v>
      </c>
      <c r="D140" s="28" t="s">
        <v>50</v>
      </c>
      <c r="E140" s="28" t="s">
        <v>81</v>
      </c>
      <c r="F140" s="28">
        <v>3</v>
      </c>
      <c r="G140" s="28">
        <f>F140*VLOOKUP(D140,sku_master!B:E,4,0)</f>
        <v>1380</v>
      </c>
    </row>
    <row r="141" spans="1:7" x14ac:dyDescent="0.3">
      <c r="A141" s="28" t="str">
        <f t="shared" si="4"/>
        <v>44291F10</v>
      </c>
      <c r="B141" s="29">
        <v>44291</v>
      </c>
      <c r="C141" s="29" t="str">
        <f t="shared" si="5"/>
        <v>Monday</v>
      </c>
      <c r="D141" s="28" t="s">
        <v>52</v>
      </c>
      <c r="E141" s="28" t="s">
        <v>81</v>
      </c>
      <c r="F141" s="28">
        <v>3</v>
      </c>
      <c r="G141" s="28">
        <f>F141*VLOOKUP(D141,sku_master!B:E,4,0)</f>
        <v>2997</v>
      </c>
    </row>
    <row r="142" spans="1:7" x14ac:dyDescent="0.3">
      <c r="A142" s="28" t="str">
        <f t="shared" si="4"/>
        <v>44291L01</v>
      </c>
      <c r="B142" s="29">
        <v>44291</v>
      </c>
      <c r="C142" s="29" t="str">
        <f t="shared" si="5"/>
        <v>Monday</v>
      </c>
      <c r="D142" s="28" t="s">
        <v>55</v>
      </c>
      <c r="E142" s="28" t="s">
        <v>81</v>
      </c>
      <c r="F142" s="28">
        <v>15</v>
      </c>
      <c r="G142" s="28">
        <f>F142*VLOOKUP(D142,sku_master!B:E,4,0)</f>
        <v>5250</v>
      </c>
    </row>
    <row r="143" spans="1:7" x14ac:dyDescent="0.3">
      <c r="A143" s="28" t="str">
        <f t="shared" si="4"/>
        <v>44291L02</v>
      </c>
      <c r="B143" s="29">
        <v>44291</v>
      </c>
      <c r="C143" s="29" t="str">
        <f t="shared" si="5"/>
        <v>Monday</v>
      </c>
      <c r="D143" s="28" t="s">
        <v>58</v>
      </c>
      <c r="E143" s="28" t="s">
        <v>81</v>
      </c>
      <c r="F143" s="28">
        <v>4</v>
      </c>
      <c r="G143" s="28">
        <f>F143*VLOOKUP(D143,sku_master!B:E,4,0)</f>
        <v>1600</v>
      </c>
    </row>
    <row r="144" spans="1:7" x14ac:dyDescent="0.3">
      <c r="A144" s="28" t="str">
        <f t="shared" si="4"/>
        <v>44291L03</v>
      </c>
      <c r="B144" s="29">
        <v>44291</v>
      </c>
      <c r="C144" s="29" t="str">
        <f t="shared" si="5"/>
        <v>Monday</v>
      </c>
      <c r="D144" s="28" t="s">
        <v>60</v>
      </c>
      <c r="E144" s="28" t="s">
        <v>81</v>
      </c>
      <c r="F144" s="28">
        <v>3</v>
      </c>
      <c r="G144" s="28">
        <f>F144*VLOOKUP(D144,sku_master!B:E,4,0)</f>
        <v>2400</v>
      </c>
    </row>
    <row r="145" spans="1:7" x14ac:dyDescent="0.3">
      <c r="A145" s="28" t="str">
        <f t="shared" si="4"/>
        <v>44291L04</v>
      </c>
      <c r="B145" s="29">
        <v>44291</v>
      </c>
      <c r="C145" s="29" t="str">
        <f t="shared" si="5"/>
        <v>Monday</v>
      </c>
      <c r="D145" s="28" t="s">
        <v>63</v>
      </c>
      <c r="E145" s="28" t="s">
        <v>81</v>
      </c>
      <c r="F145" s="28">
        <v>6</v>
      </c>
      <c r="G145" s="28">
        <f>F145*VLOOKUP(D145,sku_master!B:E,4,0)</f>
        <v>7200</v>
      </c>
    </row>
    <row r="146" spans="1:7" x14ac:dyDescent="0.3">
      <c r="A146" s="28" t="str">
        <f t="shared" si="4"/>
        <v>44291L05</v>
      </c>
      <c r="B146" s="29">
        <v>44291</v>
      </c>
      <c r="C146" s="29" t="str">
        <f t="shared" si="5"/>
        <v>Monday</v>
      </c>
      <c r="D146" s="28" t="s">
        <v>65</v>
      </c>
      <c r="E146" s="28" t="s">
        <v>81</v>
      </c>
      <c r="F146" s="28">
        <v>5</v>
      </c>
      <c r="G146" s="28">
        <f>F146*VLOOKUP(D146,sku_master!B:E,4,0)</f>
        <v>9995</v>
      </c>
    </row>
    <row r="147" spans="1:7" x14ac:dyDescent="0.3">
      <c r="A147" s="28" t="str">
        <f t="shared" si="4"/>
        <v>44291L06</v>
      </c>
      <c r="B147" s="29">
        <v>44291</v>
      </c>
      <c r="C147" s="29" t="str">
        <f t="shared" si="5"/>
        <v>Monday</v>
      </c>
      <c r="D147" s="28" t="s">
        <v>67</v>
      </c>
      <c r="E147" s="28" t="s">
        <v>81</v>
      </c>
      <c r="F147" s="28">
        <v>5</v>
      </c>
      <c r="G147" s="28">
        <f>F147*VLOOKUP(D147,sku_master!B:E,4,0)</f>
        <v>6000</v>
      </c>
    </row>
    <row r="148" spans="1:7" x14ac:dyDescent="0.3">
      <c r="A148" s="28" t="str">
        <f t="shared" si="4"/>
        <v>44291L07</v>
      </c>
      <c r="B148" s="29">
        <v>44291</v>
      </c>
      <c r="C148" s="29" t="str">
        <f t="shared" si="5"/>
        <v>Monday</v>
      </c>
      <c r="D148" s="28" t="s">
        <v>69</v>
      </c>
      <c r="E148" s="28" t="s">
        <v>81</v>
      </c>
      <c r="F148" s="28">
        <v>5</v>
      </c>
      <c r="G148" s="28">
        <f>F148*VLOOKUP(D148,sku_master!B:E,4,0)</f>
        <v>12500</v>
      </c>
    </row>
    <row r="149" spans="1:7" x14ac:dyDescent="0.3">
      <c r="A149" s="28" t="str">
        <f t="shared" si="4"/>
        <v>44291L08</v>
      </c>
      <c r="B149" s="29">
        <v>44291</v>
      </c>
      <c r="C149" s="29" t="str">
        <f t="shared" si="5"/>
        <v>Monday</v>
      </c>
      <c r="D149" s="28" t="s">
        <v>71</v>
      </c>
      <c r="E149" s="28" t="s">
        <v>81</v>
      </c>
      <c r="F149" s="28">
        <v>3</v>
      </c>
      <c r="G149" s="28">
        <f>F149*VLOOKUP(D149,sku_master!B:E,4,0)</f>
        <v>4500</v>
      </c>
    </row>
    <row r="150" spans="1:7" x14ac:dyDescent="0.3">
      <c r="A150" s="28" t="str">
        <f t="shared" si="4"/>
        <v>44291L09</v>
      </c>
      <c r="B150" s="29">
        <v>44291</v>
      </c>
      <c r="C150" s="29" t="str">
        <f t="shared" si="5"/>
        <v>Monday</v>
      </c>
      <c r="D150" s="28" t="s">
        <v>73</v>
      </c>
      <c r="E150" s="28" t="s">
        <v>81</v>
      </c>
      <c r="F150" s="28">
        <v>4</v>
      </c>
      <c r="G150" s="28">
        <f>F150*VLOOKUP(D150,sku_master!B:E,4,0)</f>
        <v>7200</v>
      </c>
    </row>
    <row r="151" spans="1:7" x14ac:dyDescent="0.3">
      <c r="A151" s="28" t="str">
        <f t="shared" si="4"/>
        <v>44291L10</v>
      </c>
      <c r="B151" s="29">
        <v>44291</v>
      </c>
      <c r="C151" s="29" t="str">
        <f t="shared" si="5"/>
        <v>Monday</v>
      </c>
      <c r="D151" s="28" t="s">
        <v>75</v>
      </c>
      <c r="E151" s="28" t="s">
        <v>81</v>
      </c>
      <c r="F151" s="28">
        <v>2</v>
      </c>
      <c r="G151" s="28">
        <f>F151*VLOOKUP(D151,sku_master!B:E,4,0)</f>
        <v>6000</v>
      </c>
    </row>
    <row r="152" spans="1:7" x14ac:dyDescent="0.3">
      <c r="A152" s="28" t="str">
        <f t="shared" si="4"/>
        <v>44292M01</v>
      </c>
      <c r="B152" s="29">
        <v>44292</v>
      </c>
      <c r="C152" s="29" t="str">
        <f t="shared" si="5"/>
        <v>Tuesday</v>
      </c>
      <c r="D152" s="28" t="s">
        <v>6</v>
      </c>
      <c r="E152" s="28" t="s">
        <v>81</v>
      </c>
      <c r="F152" s="28">
        <v>8</v>
      </c>
      <c r="G152" s="28">
        <f>F152*VLOOKUP(D152,sku_master!B:E,4,0)</f>
        <v>96000</v>
      </c>
    </row>
    <row r="153" spans="1:7" x14ac:dyDescent="0.3">
      <c r="A153" s="28" t="str">
        <f t="shared" si="4"/>
        <v>44292M02</v>
      </c>
      <c r="B153" s="29">
        <v>44292</v>
      </c>
      <c r="C153" s="29" t="str">
        <f t="shared" si="5"/>
        <v>Tuesday</v>
      </c>
      <c r="D153" s="28" t="s">
        <v>9</v>
      </c>
      <c r="E153" s="28" t="s">
        <v>81</v>
      </c>
      <c r="F153" s="28">
        <v>7</v>
      </c>
      <c r="G153" s="28">
        <f>F153*VLOOKUP(D153,sku_master!B:E,4,0)</f>
        <v>70000</v>
      </c>
    </row>
    <row r="154" spans="1:7" x14ac:dyDescent="0.3">
      <c r="A154" s="28" t="str">
        <f t="shared" si="4"/>
        <v>44292M03</v>
      </c>
      <c r="B154" s="29">
        <v>44292</v>
      </c>
      <c r="C154" s="29" t="str">
        <f t="shared" si="5"/>
        <v>Tuesday</v>
      </c>
      <c r="D154" s="28" t="s">
        <v>11</v>
      </c>
      <c r="E154" s="28" t="s">
        <v>81</v>
      </c>
      <c r="F154" s="28">
        <v>5</v>
      </c>
      <c r="G154" s="28">
        <f>F154*VLOOKUP(D154,sku_master!B:E,4,0)</f>
        <v>80000</v>
      </c>
    </row>
    <row r="155" spans="1:7" x14ac:dyDescent="0.3">
      <c r="A155" s="28" t="str">
        <f t="shared" si="4"/>
        <v>44292M04</v>
      </c>
      <c r="B155" s="29">
        <v>44292</v>
      </c>
      <c r="C155" s="29" t="str">
        <f t="shared" si="5"/>
        <v>Tuesday</v>
      </c>
      <c r="D155" s="28" t="s">
        <v>14</v>
      </c>
      <c r="E155" s="28" t="s">
        <v>81</v>
      </c>
      <c r="F155" s="28">
        <v>7</v>
      </c>
      <c r="G155" s="28">
        <f>F155*VLOOKUP(D155,sku_master!B:E,4,0)</f>
        <v>140000</v>
      </c>
    </row>
    <row r="156" spans="1:7" x14ac:dyDescent="0.3">
      <c r="A156" s="28" t="str">
        <f t="shared" si="4"/>
        <v>44292M05</v>
      </c>
      <c r="B156" s="29">
        <v>44292</v>
      </c>
      <c r="C156" s="29" t="str">
        <f t="shared" si="5"/>
        <v>Tuesday</v>
      </c>
      <c r="D156" s="28" t="s">
        <v>16</v>
      </c>
      <c r="E156" s="28" t="s">
        <v>81</v>
      </c>
      <c r="F156" s="28">
        <v>6</v>
      </c>
      <c r="G156" s="28">
        <f>F156*VLOOKUP(D156,sku_master!B:E,4,0)</f>
        <v>48000</v>
      </c>
    </row>
    <row r="157" spans="1:7" x14ac:dyDescent="0.3">
      <c r="A157" s="28" t="str">
        <f t="shared" si="4"/>
        <v>44292M06</v>
      </c>
      <c r="B157" s="29">
        <v>44292</v>
      </c>
      <c r="C157" s="29" t="str">
        <f t="shared" si="5"/>
        <v>Tuesday</v>
      </c>
      <c r="D157" s="28" t="s">
        <v>18</v>
      </c>
      <c r="E157" s="28" t="s">
        <v>81</v>
      </c>
      <c r="F157" s="28">
        <v>3</v>
      </c>
      <c r="G157" s="28">
        <f>F157*VLOOKUP(D157,sku_master!B:E,4,0)</f>
        <v>24000</v>
      </c>
    </row>
    <row r="158" spans="1:7" x14ac:dyDescent="0.3">
      <c r="A158" s="28" t="str">
        <f t="shared" si="4"/>
        <v>44292M07</v>
      </c>
      <c r="B158" s="29">
        <v>44292</v>
      </c>
      <c r="C158" s="29" t="str">
        <f t="shared" si="5"/>
        <v>Tuesday</v>
      </c>
      <c r="D158" s="28" t="s">
        <v>20</v>
      </c>
      <c r="E158" s="28" t="s">
        <v>81</v>
      </c>
      <c r="F158" s="28">
        <v>3</v>
      </c>
      <c r="G158" s="28">
        <f>F158*VLOOKUP(D158,sku_master!B:E,4,0)</f>
        <v>147000</v>
      </c>
    </row>
    <row r="159" spans="1:7" x14ac:dyDescent="0.3">
      <c r="A159" s="28" t="str">
        <f t="shared" si="4"/>
        <v>44292M08</v>
      </c>
      <c r="B159" s="29">
        <v>44292</v>
      </c>
      <c r="C159" s="29" t="str">
        <f t="shared" si="5"/>
        <v>Tuesday</v>
      </c>
      <c r="D159" s="28" t="s">
        <v>23</v>
      </c>
      <c r="E159" s="28" t="s">
        <v>81</v>
      </c>
      <c r="F159" s="28">
        <v>4</v>
      </c>
      <c r="G159" s="28">
        <f>F159*VLOOKUP(D159,sku_master!B:E,4,0)</f>
        <v>216000</v>
      </c>
    </row>
    <row r="160" spans="1:7" x14ac:dyDescent="0.3">
      <c r="A160" s="28" t="str">
        <f t="shared" si="4"/>
        <v>44292M09</v>
      </c>
      <c r="B160" s="29">
        <v>44292</v>
      </c>
      <c r="C160" s="29" t="str">
        <f t="shared" si="5"/>
        <v>Tuesday</v>
      </c>
      <c r="D160" s="28" t="s">
        <v>25</v>
      </c>
      <c r="E160" s="28" t="s">
        <v>81</v>
      </c>
      <c r="F160" s="28">
        <v>3</v>
      </c>
      <c r="G160" s="28">
        <f>F160*VLOOKUP(D160,sku_master!B:E,4,0)</f>
        <v>165000</v>
      </c>
    </row>
    <row r="161" spans="1:7" x14ac:dyDescent="0.3">
      <c r="A161" s="28" t="str">
        <f t="shared" si="4"/>
        <v>44292M10</v>
      </c>
      <c r="B161" s="29">
        <v>44292</v>
      </c>
      <c r="C161" s="29" t="str">
        <f t="shared" si="5"/>
        <v>Tuesday</v>
      </c>
      <c r="D161" s="28" t="s">
        <v>28</v>
      </c>
      <c r="E161" s="28" t="s">
        <v>81</v>
      </c>
      <c r="F161" s="28">
        <v>3</v>
      </c>
      <c r="G161" s="28">
        <f>F161*VLOOKUP(D161,sku_master!B:E,4,0)</f>
        <v>180000</v>
      </c>
    </row>
    <row r="162" spans="1:7" x14ac:dyDescent="0.3">
      <c r="A162" s="28" t="str">
        <f t="shared" si="4"/>
        <v>44292F01</v>
      </c>
      <c r="B162" s="29">
        <v>44292</v>
      </c>
      <c r="C162" s="29" t="str">
        <f t="shared" si="5"/>
        <v>Tuesday</v>
      </c>
      <c r="D162" s="28" t="s">
        <v>31</v>
      </c>
      <c r="E162" s="28" t="s">
        <v>81</v>
      </c>
      <c r="F162" s="28">
        <v>10</v>
      </c>
      <c r="G162" s="28">
        <f>F162*VLOOKUP(D162,sku_master!B:E,4,0)</f>
        <v>3000</v>
      </c>
    </row>
    <row r="163" spans="1:7" x14ac:dyDescent="0.3">
      <c r="A163" s="28" t="str">
        <f t="shared" si="4"/>
        <v>44292F02</v>
      </c>
      <c r="B163" s="29">
        <v>44292</v>
      </c>
      <c r="C163" s="29" t="str">
        <f t="shared" si="5"/>
        <v>Tuesday</v>
      </c>
      <c r="D163" s="28" t="s">
        <v>34</v>
      </c>
      <c r="E163" s="28" t="s">
        <v>81</v>
      </c>
      <c r="F163" s="28">
        <v>13</v>
      </c>
      <c r="G163" s="28">
        <f>F163*VLOOKUP(D163,sku_master!B:E,4,0)</f>
        <v>2600</v>
      </c>
    </row>
    <row r="164" spans="1:7" x14ac:dyDescent="0.3">
      <c r="A164" s="28" t="str">
        <f t="shared" si="4"/>
        <v>44292F03</v>
      </c>
      <c r="B164" s="29">
        <v>44292</v>
      </c>
      <c r="C164" s="29" t="str">
        <f t="shared" si="5"/>
        <v>Tuesday</v>
      </c>
      <c r="D164" s="28" t="s">
        <v>37</v>
      </c>
      <c r="E164" s="28" t="s">
        <v>81</v>
      </c>
      <c r="F164" s="28">
        <v>9</v>
      </c>
      <c r="G164" s="28">
        <f>F164*VLOOKUP(D164,sku_master!B:E,4,0)</f>
        <v>2610</v>
      </c>
    </row>
    <row r="165" spans="1:7" x14ac:dyDescent="0.3">
      <c r="A165" s="28" t="str">
        <f t="shared" si="4"/>
        <v>44292F04</v>
      </c>
      <c r="B165" s="29">
        <v>44292</v>
      </c>
      <c r="C165" s="29" t="str">
        <f t="shared" si="5"/>
        <v>Tuesday</v>
      </c>
      <c r="D165" s="28" t="s">
        <v>39</v>
      </c>
      <c r="E165" s="28" t="s">
        <v>81</v>
      </c>
      <c r="F165" s="28">
        <v>3</v>
      </c>
      <c r="G165" s="28">
        <f>F165*VLOOKUP(D165,sku_master!B:E,4,0)</f>
        <v>1095</v>
      </c>
    </row>
    <row r="166" spans="1:7" x14ac:dyDescent="0.3">
      <c r="A166" s="28" t="str">
        <f t="shared" si="4"/>
        <v>44292F05</v>
      </c>
      <c r="B166" s="29">
        <v>44292</v>
      </c>
      <c r="C166" s="29" t="str">
        <f t="shared" si="5"/>
        <v>Tuesday</v>
      </c>
      <c r="D166" s="28" t="s">
        <v>41</v>
      </c>
      <c r="E166" s="28" t="s">
        <v>81</v>
      </c>
      <c r="F166" s="28">
        <v>4</v>
      </c>
      <c r="G166" s="28">
        <f>F166*VLOOKUP(D166,sku_master!B:E,4,0)</f>
        <v>760</v>
      </c>
    </row>
    <row r="167" spans="1:7" x14ac:dyDescent="0.3">
      <c r="A167" s="28" t="str">
        <f t="shared" si="4"/>
        <v>44292F06</v>
      </c>
      <c r="B167" s="29">
        <v>44292</v>
      </c>
      <c r="C167" s="29" t="str">
        <f t="shared" si="5"/>
        <v>Tuesday</v>
      </c>
      <c r="D167" s="28" t="s">
        <v>43</v>
      </c>
      <c r="E167" s="28" t="s">
        <v>81</v>
      </c>
      <c r="F167" s="28">
        <v>7</v>
      </c>
      <c r="G167" s="28">
        <f>F167*VLOOKUP(D167,sku_master!B:E,4,0)</f>
        <v>2450</v>
      </c>
    </row>
    <row r="168" spans="1:7" x14ac:dyDescent="0.3">
      <c r="A168" s="28" t="str">
        <f t="shared" si="4"/>
        <v>44292F07</v>
      </c>
      <c r="B168" s="29">
        <v>44292</v>
      </c>
      <c r="C168" s="29" t="str">
        <f t="shared" si="5"/>
        <v>Tuesday</v>
      </c>
      <c r="D168" s="28" t="s">
        <v>45</v>
      </c>
      <c r="E168" s="28" t="s">
        <v>81</v>
      </c>
      <c r="F168" s="28">
        <v>3</v>
      </c>
      <c r="G168" s="28">
        <f>F168*VLOOKUP(D168,sku_master!B:E,4,0)</f>
        <v>1200</v>
      </c>
    </row>
    <row r="169" spans="1:7" x14ac:dyDescent="0.3">
      <c r="A169" s="28" t="str">
        <f t="shared" si="4"/>
        <v>44292F08</v>
      </c>
      <c r="B169" s="29">
        <v>44292</v>
      </c>
      <c r="C169" s="29" t="str">
        <f t="shared" si="5"/>
        <v>Tuesday</v>
      </c>
      <c r="D169" s="28" t="s">
        <v>48</v>
      </c>
      <c r="E169" s="28" t="s">
        <v>81</v>
      </c>
      <c r="F169" s="28">
        <v>2</v>
      </c>
      <c r="G169" s="28">
        <f>F169*VLOOKUP(D169,sku_master!B:E,4,0)</f>
        <v>600</v>
      </c>
    </row>
    <row r="170" spans="1:7" x14ac:dyDescent="0.3">
      <c r="A170" s="28" t="str">
        <f t="shared" si="4"/>
        <v>44292F09</v>
      </c>
      <c r="B170" s="29">
        <v>44292</v>
      </c>
      <c r="C170" s="29" t="str">
        <f t="shared" si="5"/>
        <v>Tuesday</v>
      </c>
      <c r="D170" s="28" t="s">
        <v>50</v>
      </c>
      <c r="E170" s="28" t="s">
        <v>81</v>
      </c>
      <c r="F170" s="28">
        <v>3</v>
      </c>
      <c r="G170" s="28">
        <f>F170*VLOOKUP(D170,sku_master!B:E,4,0)</f>
        <v>1380</v>
      </c>
    </row>
    <row r="171" spans="1:7" x14ac:dyDescent="0.3">
      <c r="A171" s="28" t="str">
        <f t="shared" si="4"/>
        <v>44292F10</v>
      </c>
      <c r="B171" s="29">
        <v>44292</v>
      </c>
      <c r="C171" s="29" t="str">
        <f t="shared" si="5"/>
        <v>Tuesday</v>
      </c>
      <c r="D171" s="28" t="s">
        <v>52</v>
      </c>
      <c r="E171" s="28" t="s">
        <v>81</v>
      </c>
      <c r="F171" s="28">
        <v>4</v>
      </c>
      <c r="G171" s="28">
        <f>F171*VLOOKUP(D171,sku_master!B:E,4,0)</f>
        <v>3996</v>
      </c>
    </row>
    <row r="172" spans="1:7" x14ac:dyDescent="0.3">
      <c r="A172" s="28" t="str">
        <f t="shared" si="4"/>
        <v>44292L01</v>
      </c>
      <c r="B172" s="29">
        <v>44292</v>
      </c>
      <c r="C172" s="29" t="str">
        <f t="shared" si="5"/>
        <v>Tuesday</v>
      </c>
      <c r="D172" s="28" t="s">
        <v>55</v>
      </c>
      <c r="E172" s="28" t="s">
        <v>81</v>
      </c>
      <c r="F172" s="28">
        <v>13</v>
      </c>
      <c r="G172" s="28">
        <f>F172*VLOOKUP(D172,sku_master!B:E,4,0)</f>
        <v>4550</v>
      </c>
    </row>
    <row r="173" spans="1:7" x14ac:dyDescent="0.3">
      <c r="A173" s="28" t="str">
        <f t="shared" si="4"/>
        <v>44292L02</v>
      </c>
      <c r="B173" s="29">
        <v>44292</v>
      </c>
      <c r="C173" s="29" t="str">
        <f t="shared" si="5"/>
        <v>Tuesday</v>
      </c>
      <c r="D173" s="28" t="s">
        <v>58</v>
      </c>
      <c r="E173" s="28" t="s">
        <v>81</v>
      </c>
      <c r="F173" s="28">
        <v>7</v>
      </c>
      <c r="G173" s="28">
        <f>F173*VLOOKUP(D173,sku_master!B:E,4,0)</f>
        <v>2800</v>
      </c>
    </row>
    <row r="174" spans="1:7" x14ac:dyDescent="0.3">
      <c r="A174" s="28" t="str">
        <f t="shared" si="4"/>
        <v>44292L03</v>
      </c>
      <c r="B174" s="29">
        <v>44292</v>
      </c>
      <c r="C174" s="29" t="str">
        <f t="shared" si="5"/>
        <v>Tuesday</v>
      </c>
      <c r="D174" s="28" t="s">
        <v>60</v>
      </c>
      <c r="E174" s="28" t="s">
        <v>81</v>
      </c>
      <c r="F174" s="28">
        <v>7</v>
      </c>
      <c r="G174" s="28">
        <f>F174*VLOOKUP(D174,sku_master!B:E,4,0)</f>
        <v>5600</v>
      </c>
    </row>
    <row r="175" spans="1:7" x14ac:dyDescent="0.3">
      <c r="A175" s="28" t="str">
        <f t="shared" si="4"/>
        <v>44292L04</v>
      </c>
      <c r="B175" s="29">
        <v>44292</v>
      </c>
      <c r="C175" s="29" t="str">
        <f t="shared" si="5"/>
        <v>Tuesday</v>
      </c>
      <c r="D175" s="28" t="s">
        <v>63</v>
      </c>
      <c r="E175" s="28" t="s">
        <v>81</v>
      </c>
      <c r="F175" s="28">
        <v>7</v>
      </c>
      <c r="G175" s="28">
        <f>F175*VLOOKUP(D175,sku_master!B:E,4,0)</f>
        <v>8400</v>
      </c>
    </row>
    <row r="176" spans="1:7" x14ac:dyDescent="0.3">
      <c r="A176" s="28" t="str">
        <f t="shared" si="4"/>
        <v>44292L05</v>
      </c>
      <c r="B176" s="29">
        <v>44292</v>
      </c>
      <c r="C176" s="29" t="str">
        <f t="shared" si="5"/>
        <v>Tuesday</v>
      </c>
      <c r="D176" s="28" t="s">
        <v>65</v>
      </c>
      <c r="E176" s="28" t="s">
        <v>81</v>
      </c>
      <c r="F176" s="28">
        <v>8</v>
      </c>
      <c r="G176" s="28">
        <f>F176*VLOOKUP(D176,sku_master!B:E,4,0)</f>
        <v>15992</v>
      </c>
    </row>
    <row r="177" spans="1:7" x14ac:dyDescent="0.3">
      <c r="A177" s="28" t="str">
        <f t="shared" si="4"/>
        <v>44292L06</v>
      </c>
      <c r="B177" s="29">
        <v>44292</v>
      </c>
      <c r="C177" s="29" t="str">
        <f t="shared" si="5"/>
        <v>Tuesday</v>
      </c>
      <c r="D177" s="28" t="s">
        <v>67</v>
      </c>
      <c r="E177" s="28" t="s">
        <v>81</v>
      </c>
      <c r="F177" s="28">
        <v>4</v>
      </c>
      <c r="G177" s="28">
        <f>F177*VLOOKUP(D177,sku_master!B:E,4,0)</f>
        <v>4800</v>
      </c>
    </row>
    <row r="178" spans="1:7" x14ac:dyDescent="0.3">
      <c r="A178" s="28" t="str">
        <f t="shared" si="4"/>
        <v>44292L07</v>
      </c>
      <c r="B178" s="29">
        <v>44292</v>
      </c>
      <c r="C178" s="29" t="str">
        <f t="shared" si="5"/>
        <v>Tuesday</v>
      </c>
      <c r="D178" s="28" t="s">
        <v>69</v>
      </c>
      <c r="E178" s="28" t="s">
        <v>81</v>
      </c>
      <c r="F178" s="28">
        <v>6</v>
      </c>
      <c r="G178" s="28">
        <f>F178*VLOOKUP(D178,sku_master!B:E,4,0)</f>
        <v>15000</v>
      </c>
    </row>
    <row r="179" spans="1:7" x14ac:dyDescent="0.3">
      <c r="A179" s="28" t="str">
        <f t="shared" si="4"/>
        <v>44292L08</v>
      </c>
      <c r="B179" s="29">
        <v>44292</v>
      </c>
      <c r="C179" s="29" t="str">
        <f t="shared" si="5"/>
        <v>Tuesday</v>
      </c>
      <c r="D179" s="28" t="s">
        <v>71</v>
      </c>
      <c r="E179" s="28" t="s">
        <v>81</v>
      </c>
      <c r="F179" s="28">
        <v>4</v>
      </c>
      <c r="G179" s="28">
        <f>F179*VLOOKUP(D179,sku_master!B:E,4,0)</f>
        <v>6000</v>
      </c>
    </row>
    <row r="180" spans="1:7" x14ac:dyDescent="0.3">
      <c r="A180" s="28" t="str">
        <f t="shared" si="4"/>
        <v>44292L09</v>
      </c>
      <c r="B180" s="29">
        <v>44292</v>
      </c>
      <c r="C180" s="29" t="str">
        <f t="shared" si="5"/>
        <v>Tuesday</v>
      </c>
      <c r="D180" s="28" t="s">
        <v>73</v>
      </c>
      <c r="E180" s="28" t="s">
        <v>81</v>
      </c>
      <c r="F180" s="28">
        <v>4</v>
      </c>
      <c r="G180" s="28">
        <f>F180*VLOOKUP(D180,sku_master!B:E,4,0)</f>
        <v>7200</v>
      </c>
    </row>
    <row r="181" spans="1:7" x14ac:dyDescent="0.3">
      <c r="A181" s="28" t="str">
        <f t="shared" si="4"/>
        <v>44292L10</v>
      </c>
      <c r="B181" s="29">
        <v>44292</v>
      </c>
      <c r="C181" s="29" t="str">
        <f t="shared" si="5"/>
        <v>Tuesday</v>
      </c>
      <c r="D181" s="28" t="s">
        <v>75</v>
      </c>
      <c r="E181" s="28" t="s">
        <v>81</v>
      </c>
      <c r="F181" s="28">
        <v>2</v>
      </c>
      <c r="G181" s="28">
        <f>F181*VLOOKUP(D181,sku_master!B:E,4,0)</f>
        <v>6000</v>
      </c>
    </row>
    <row r="182" spans="1:7" x14ac:dyDescent="0.3">
      <c r="A182" s="28" t="str">
        <f t="shared" si="4"/>
        <v>44293M01</v>
      </c>
      <c r="B182" s="29">
        <v>44293</v>
      </c>
      <c r="C182" s="29" t="str">
        <f t="shared" si="5"/>
        <v>Wednesday</v>
      </c>
      <c r="D182" s="28" t="s">
        <v>6</v>
      </c>
      <c r="E182" s="28" t="s">
        <v>81</v>
      </c>
      <c r="F182" s="28">
        <v>13</v>
      </c>
      <c r="G182" s="28">
        <f>F182*VLOOKUP(D182,sku_master!B:E,4,0)</f>
        <v>156000</v>
      </c>
    </row>
    <row r="183" spans="1:7" x14ac:dyDescent="0.3">
      <c r="A183" s="28" t="str">
        <f t="shared" si="4"/>
        <v>44293M02</v>
      </c>
      <c r="B183" s="29">
        <v>44293</v>
      </c>
      <c r="C183" s="29" t="str">
        <f t="shared" si="5"/>
        <v>Wednesday</v>
      </c>
      <c r="D183" s="28" t="s">
        <v>9</v>
      </c>
      <c r="E183" s="28" t="s">
        <v>81</v>
      </c>
      <c r="F183" s="28">
        <v>3</v>
      </c>
      <c r="G183" s="28">
        <f>F183*VLOOKUP(D183,sku_master!B:E,4,0)</f>
        <v>30000</v>
      </c>
    </row>
    <row r="184" spans="1:7" x14ac:dyDescent="0.3">
      <c r="A184" s="28" t="str">
        <f t="shared" si="4"/>
        <v>44293M03</v>
      </c>
      <c r="B184" s="29">
        <v>44293</v>
      </c>
      <c r="C184" s="29" t="str">
        <f t="shared" si="5"/>
        <v>Wednesday</v>
      </c>
      <c r="D184" s="28" t="s">
        <v>11</v>
      </c>
      <c r="E184" s="28" t="s">
        <v>81</v>
      </c>
      <c r="F184" s="28">
        <v>8</v>
      </c>
      <c r="G184" s="28">
        <f>F184*VLOOKUP(D184,sku_master!B:E,4,0)</f>
        <v>128000</v>
      </c>
    </row>
    <row r="185" spans="1:7" x14ac:dyDescent="0.3">
      <c r="A185" s="28" t="str">
        <f t="shared" si="4"/>
        <v>44293M04</v>
      </c>
      <c r="B185" s="29">
        <v>44293</v>
      </c>
      <c r="C185" s="29" t="str">
        <f t="shared" si="5"/>
        <v>Wednesday</v>
      </c>
      <c r="D185" s="28" t="s">
        <v>14</v>
      </c>
      <c r="E185" s="28" t="s">
        <v>81</v>
      </c>
      <c r="F185" s="28">
        <v>5</v>
      </c>
      <c r="G185" s="28">
        <f>F185*VLOOKUP(D185,sku_master!B:E,4,0)</f>
        <v>100000</v>
      </c>
    </row>
    <row r="186" spans="1:7" x14ac:dyDescent="0.3">
      <c r="A186" s="28" t="str">
        <f t="shared" si="4"/>
        <v>44293M05</v>
      </c>
      <c r="B186" s="29">
        <v>44293</v>
      </c>
      <c r="C186" s="29" t="str">
        <f t="shared" si="5"/>
        <v>Wednesday</v>
      </c>
      <c r="D186" s="28" t="s">
        <v>16</v>
      </c>
      <c r="E186" s="28" t="s">
        <v>81</v>
      </c>
      <c r="F186" s="28">
        <v>5</v>
      </c>
      <c r="G186" s="28">
        <f>F186*VLOOKUP(D186,sku_master!B:E,4,0)</f>
        <v>40000</v>
      </c>
    </row>
    <row r="187" spans="1:7" x14ac:dyDescent="0.3">
      <c r="A187" s="28" t="str">
        <f t="shared" si="4"/>
        <v>44293M06</v>
      </c>
      <c r="B187" s="29">
        <v>44293</v>
      </c>
      <c r="C187" s="29" t="str">
        <f t="shared" si="5"/>
        <v>Wednesday</v>
      </c>
      <c r="D187" s="28" t="s">
        <v>18</v>
      </c>
      <c r="E187" s="28" t="s">
        <v>81</v>
      </c>
      <c r="F187" s="28">
        <v>4</v>
      </c>
      <c r="G187" s="28">
        <f>F187*VLOOKUP(D187,sku_master!B:E,4,0)</f>
        <v>32000</v>
      </c>
    </row>
    <row r="188" spans="1:7" x14ac:dyDescent="0.3">
      <c r="A188" s="28" t="str">
        <f t="shared" si="4"/>
        <v>44293M07</v>
      </c>
      <c r="B188" s="29">
        <v>44293</v>
      </c>
      <c r="C188" s="29" t="str">
        <f t="shared" si="5"/>
        <v>Wednesday</v>
      </c>
      <c r="D188" s="28" t="s">
        <v>20</v>
      </c>
      <c r="E188" s="28" t="s">
        <v>81</v>
      </c>
      <c r="F188" s="28">
        <v>4</v>
      </c>
      <c r="G188" s="28">
        <f>F188*VLOOKUP(D188,sku_master!B:E,4,0)</f>
        <v>196000</v>
      </c>
    </row>
    <row r="189" spans="1:7" x14ac:dyDescent="0.3">
      <c r="A189" s="28" t="str">
        <f t="shared" si="4"/>
        <v>44293M08</v>
      </c>
      <c r="B189" s="29">
        <v>44293</v>
      </c>
      <c r="C189" s="29" t="str">
        <f t="shared" si="5"/>
        <v>Wednesday</v>
      </c>
      <c r="D189" s="28" t="s">
        <v>23</v>
      </c>
      <c r="E189" s="28" t="s">
        <v>81</v>
      </c>
      <c r="F189" s="28">
        <v>4</v>
      </c>
      <c r="G189" s="28">
        <f>F189*VLOOKUP(D189,sku_master!B:E,4,0)</f>
        <v>216000</v>
      </c>
    </row>
    <row r="190" spans="1:7" x14ac:dyDescent="0.3">
      <c r="A190" s="28" t="str">
        <f t="shared" si="4"/>
        <v>44293M09</v>
      </c>
      <c r="B190" s="29">
        <v>44293</v>
      </c>
      <c r="C190" s="29" t="str">
        <f t="shared" si="5"/>
        <v>Wednesday</v>
      </c>
      <c r="D190" s="28" t="s">
        <v>25</v>
      </c>
      <c r="E190" s="28" t="s">
        <v>81</v>
      </c>
      <c r="F190" s="28">
        <v>4</v>
      </c>
      <c r="G190" s="28">
        <f>F190*VLOOKUP(D190,sku_master!B:E,4,0)</f>
        <v>220000</v>
      </c>
    </row>
    <row r="191" spans="1:7" x14ac:dyDescent="0.3">
      <c r="A191" s="28" t="str">
        <f t="shared" si="4"/>
        <v>44293M10</v>
      </c>
      <c r="B191" s="29">
        <v>44293</v>
      </c>
      <c r="C191" s="29" t="str">
        <f t="shared" si="5"/>
        <v>Wednesday</v>
      </c>
      <c r="D191" s="28" t="s">
        <v>28</v>
      </c>
      <c r="E191" s="28" t="s">
        <v>81</v>
      </c>
      <c r="F191" s="28">
        <v>4</v>
      </c>
      <c r="G191" s="28">
        <f>F191*VLOOKUP(D191,sku_master!B:E,4,0)</f>
        <v>240000</v>
      </c>
    </row>
    <row r="192" spans="1:7" x14ac:dyDescent="0.3">
      <c r="A192" s="28" t="str">
        <f t="shared" si="4"/>
        <v>44293F01</v>
      </c>
      <c r="B192" s="29">
        <v>44293</v>
      </c>
      <c r="C192" s="29" t="str">
        <f t="shared" si="5"/>
        <v>Wednesday</v>
      </c>
      <c r="D192" s="28" t="s">
        <v>31</v>
      </c>
      <c r="E192" s="28" t="s">
        <v>81</v>
      </c>
      <c r="F192" s="28">
        <v>23</v>
      </c>
      <c r="G192" s="28">
        <f>F192*VLOOKUP(D192,sku_master!B:E,4,0)</f>
        <v>6900</v>
      </c>
    </row>
    <row r="193" spans="1:7" x14ac:dyDescent="0.3">
      <c r="A193" s="28" t="str">
        <f t="shared" si="4"/>
        <v>44293F02</v>
      </c>
      <c r="B193" s="29">
        <v>44293</v>
      </c>
      <c r="C193" s="29" t="str">
        <f t="shared" si="5"/>
        <v>Wednesday</v>
      </c>
      <c r="D193" s="28" t="s">
        <v>34</v>
      </c>
      <c r="E193" s="28" t="s">
        <v>81</v>
      </c>
      <c r="F193" s="28">
        <v>11</v>
      </c>
      <c r="G193" s="28">
        <f>F193*VLOOKUP(D193,sku_master!B:E,4,0)</f>
        <v>2200</v>
      </c>
    </row>
    <row r="194" spans="1:7" x14ac:dyDescent="0.3">
      <c r="A194" s="28" t="str">
        <f t="shared" si="4"/>
        <v>44293F03</v>
      </c>
      <c r="B194" s="29">
        <v>44293</v>
      </c>
      <c r="C194" s="29" t="str">
        <f t="shared" si="5"/>
        <v>Wednesday</v>
      </c>
      <c r="D194" s="28" t="s">
        <v>37</v>
      </c>
      <c r="E194" s="28" t="s">
        <v>81</v>
      </c>
      <c r="F194" s="28">
        <v>12</v>
      </c>
      <c r="G194" s="28">
        <f>F194*VLOOKUP(D194,sku_master!B:E,4,0)</f>
        <v>3480</v>
      </c>
    </row>
    <row r="195" spans="1:7" x14ac:dyDescent="0.3">
      <c r="A195" s="28" t="str">
        <f t="shared" ref="A195:A258" si="6">B195&amp;D195</f>
        <v>44293F04</v>
      </c>
      <c r="B195" s="29">
        <v>44293</v>
      </c>
      <c r="C195" s="29" t="str">
        <f t="shared" ref="C195:C258" si="7">TEXT(B195,"dddd")</f>
        <v>Wednesday</v>
      </c>
      <c r="D195" s="28" t="s">
        <v>39</v>
      </c>
      <c r="E195" s="28" t="s">
        <v>81</v>
      </c>
      <c r="F195" s="28">
        <v>12</v>
      </c>
      <c r="G195" s="28">
        <f>F195*VLOOKUP(D195,sku_master!B:E,4,0)</f>
        <v>4380</v>
      </c>
    </row>
    <row r="196" spans="1:7" x14ac:dyDescent="0.3">
      <c r="A196" s="28" t="str">
        <f t="shared" si="6"/>
        <v>44293F05</v>
      </c>
      <c r="B196" s="29">
        <v>44293</v>
      </c>
      <c r="C196" s="29" t="str">
        <f t="shared" si="7"/>
        <v>Wednesday</v>
      </c>
      <c r="D196" s="28" t="s">
        <v>41</v>
      </c>
      <c r="E196" s="28" t="s">
        <v>81</v>
      </c>
      <c r="F196" s="28">
        <v>3</v>
      </c>
      <c r="G196" s="28">
        <f>F196*VLOOKUP(D196,sku_master!B:E,4,0)</f>
        <v>570</v>
      </c>
    </row>
    <row r="197" spans="1:7" x14ac:dyDescent="0.3">
      <c r="A197" s="28" t="str">
        <f t="shared" si="6"/>
        <v>44293F06</v>
      </c>
      <c r="B197" s="29">
        <v>44293</v>
      </c>
      <c r="C197" s="29" t="str">
        <f t="shared" si="7"/>
        <v>Wednesday</v>
      </c>
      <c r="D197" s="28" t="s">
        <v>43</v>
      </c>
      <c r="E197" s="28" t="s">
        <v>81</v>
      </c>
      <c r="F197" s="28">
        <v>4</v>
      </c>
      <c r="G197" s="28">
        <f>F197*VLOOKUP(D197,sku_master!B:E,4,0)</f>
        <v>1400</v>
      </c>
    </row>
    <row r="198" spans="1:7" x14ac:dyDescent="0.3">
      <c r="A198" s="28" t="str">
        <f t="shared" si="6"/>
        <v>44293F07</v>
      </c>
      <c r="B198" s="29">
        <v>44293</v>
      </c>
      <c r="C198" s="29" t="str">
        <f t="shared" si="7"/>
        <v>Wednesday</v>
      </c>
      <c r="D198" s="28" t="s">
        <v>45</v>
      </c>
      <c r="E198" s="28" t="s">
        <v>81</v>
      </c>
      <c r="F198" s="28">
        <v>3</v>
      </c>
      <c r="G198" s="28">
        <f>F198*VLOOKUP(D198,sku_master!B:E,4,0)</f>
        <v>1200</v>
      </c>
    </row>
    <row r="199" spans="1:7" x14ac:dyDescent="0.3">
      <c r="A199" s="28" t="str">
        <f t="shared" si="6"/>
        <v>44293F08</v>
      </c>
      <c r="B199" s="29">
        <v>44293</v>
      </c>
      <c r="C199" s="29" t="str">
        <f t="shared" si="7"/>
        <v>Wednesday</v>
      </c>
      <c r="D199" s="28" t="s">
        <v>48</v>
      </c>
      <c r="E199" s="28" t="s">
        <v>81</v>
      </c>
      <c r="F199" s="28">
        <v>3</v>
      </c>
      <c r="G199" s="28">
        <f>F199*VLOOKUP(D199,sku_master!B:E,4,0)</f>
        <v>900</v>
      </c>
    </row>
    <row r="200" spans="1:7" x14ac:dyDescent="0.3">
      <c r="A200" s="28" t="str">
        <f t="shared" si="6"/>
        <v>44293F09</v>
      </c>
      <c r="B200" s="29">
        <v>44293</v>
      </c>
      <c r="C200" s="29" t="str">
        <f t="shared" si="7"/>
        <v>Wednesday</v>
      </c>
      <c r="D200" s="28" t="s">
        <v>50</v>
      </c>
      <c r="E200" s="28" t="s">
        <v>81</v>
      </c>
      <c r="F200" s="28">
        <v>5</v>
      </c>
      <c r="G200" s="28">
        <f>F200*VLOOKUP(D200,sku_master!B:E,4,0)</f>
        <v>2300</v>
      </c>
    </row>
    <row r="201" spans="1:7" x14ac:dyDescent="0.3">
      <c r="A201" s="28" t="str">
        <f t="shared" si="6"/>
        <v>44293F10</v>
      </c>
      <c r="B201" s="29">
        <v>44293</v>
      </c>
      <c r="C201" s="29" t="str">
        <f t="shared" si="7"/>
        <v>Wednesday</v>
      </c>
      <c r="D201" s="28" t="s">
        <v>52</v>
      </c>
      <c r="E201" s="28" t="s">
        <v>81</v>
      </c>
      <c r="F201" s="28">
        <v>4</v>
      </c>
      <c r="G201" s="28">
        <f>F201*VLOOKUP(D201,sku_master!B:E,4,0)</f>
        <v>3996</v>
      </c>
    </row>
    <row r="202" spans="1:7" x14ac:dyDescent="0.3">
      <c r="A202" s="28" t="str">
        <f t="shared" si="6"/>
        <v>44293L01</v>
      </c>
      <c r="B202" s="29">
        <v>44293</v>
      </c>
      <c r="C202" s="29" t="str">
        <f t="shared" si="7"/>
        <v>Wednesday</v>
      </c>
      <c r="D202" s="28" t="s">
        <v>55</v>
      </c>
      <c r="E202" s="28" t="s">
        <v>81</v>
      </c>
      <c r="F202" s="28">
        <v>13</v>
      </c>
      <c r="G202" s="28">
        <f>F202*VLOOKUP(D202,sku_master!B:E,4,0)</f>
        <v>4550</v>
      </c>
    </row>
    <row r="203" spans="1:7" x14ac:dyDescent="0.3">
      <c r="A203" s="28" t="str">
        <f t="shared" si="6"/>
        <v>44293L02</v>
      </c>
      <c r="B203" s="29">
        <v>44293</v>
      </c>
      <c r="C203" s="29" t="str">
        <f t="shared" si="7"/>
        <v>Wednesday</v>
      </c>
      <c r="D203" s="28" t="s">
        <v>58</v>
      </c>
      <c r="E203" s="28" t="s">
        <v>81</v>
      </c>
      <c r="F203" s="28">
        <v>13</v>
      </c>
      <c r="G203" s="28">
        <f>F203*VLOOKUP(D203,sku_master!B:E,4,0)</f>
        <v>5200</v>
      </c>
    </row>
    <row r="204" spans="1:7" x14ac:dyDescent="0.3">
      <c r="A204" s="28" t="str">
        <f t="shared" si="6"/>
        <v>44293L03</v>
      </c>
      <c r="B204" s="29">
        <v>44293</v>
      </c>
      <c r="C204" s="29" t="str">
        <f t="shared" si="7"/>
        <v>Wednesday</v>
      </c>
      <c r="D204" s="28" t="s">
        <v>60</v>
      </c>
      <c r="E204" s="28" t="s">
        <v>81</v>
      </c>
      <c r="F204" s="28">
        <v>8</v>
      </c>
      <c r="G204" s="28">
        <f>F204*VLOOKUP(D204,sku_master!B:E,4,0)</f>
        <v>6400</v>
      </c>
    </row>
    <row r="205" spans="1:7" x14ac:dyDescent="0.3">
      <c r="A205" s="28" t="str">
        <f t="shared" si="6"/>
        <v>44293L04</v>
      </c>
      <c r="B205" s="29">
        <v>44293</v>
      </c>
      <c r="C205" s="29" t="str">
        <f t="shared" si="7"/>
        <v>Wednesday</v>
      </c>
      <c r="D205" s="28" t="s">
        <v>63</v>
      </c>
      <c r="E205" s="28" t="s">
        <v>81</v>
      </c>
      <c r="F205" s="28">
        <v>4</v>
      </c>
      <c r="G205" s="28">
        <f>F205*VLOOKUP(D205,sku_master!B:E,4,0)</f>
        <v>4800</v>
      </c>
    </row>
    <row r="206" spans="1:7" x14ac:dyDescent="0.3">
      <c r="A206" s="28" t="str">
        <f t="shared" si="6"/>
        <v>44293L05</v>
      </c>
      <c r="B206" s="29">
        <v>44293</v>
      </c>
      <c r="C206" s="29" t="str">
        <f t="shared" si="7"/>
        <v>Wednesday</v>
      </c>
      <c r="D206" s="28" t="s">
        <v>65</v>
      </c>
      <c r="E206" s="28" t="s">
        <v>81</v>
      </c>
      <c r="F206" s="28">
        <v>4</v>
      </c>
      <c r="G206" s="28">
        <f>F206*VLOOKUP(D206,sku_master!B:E,4,0)</f>
        <v>7996</v>
      </c>
    </row>
    <row r="207" spans="1:7" x14ac:dyDescent="0.3">
      <c r="A207" s="28" t="str">
        <f t="shared" si="6"/>
        <v>44293L06</v>
      </c>
      <c r="B207" s="29">
        <v>44293</v>
      </c>
      <c r="C207" s="29" t="str">
        <f t="shared" si="7"/>
        <v>Wednesday</v>
      </c>
      <c r="D207" s="28" t="s">
        <v>67</v>
      </c>
      <c r="E207" s="28" t="s">
        <v>81</v>
      </c>
      <c r="F207" s="28">
        <v>5</v>
      </c>
      <c r="G207" s="28">
        <f>F207*VLOOKUP(D207,sku_master!B:E,4,0)</f>
        <v>6000</v>
      </c>
    </row>
    <row r="208" spans="1:7" x14ac:dyDescent="0.3">
      <c r="A208" s="28" t="str">
        <f t="shared" si="6"/>
        <v>44293L07</v>
      </c>
      <c r="B208" s="29">
        <v>44293</v>
      </c>
      <c r="C208" s="29" t="str">
        <f t="shared" si="7"/>
        <v>Wednesday</v>
      </c>
      <c r="D208" s="28" t="s">
        <v>69</v>
      </c>
      <c r="E208" s="28" t="s">
        <v>81</v>
      </c>
      <c r="F208" s="28">
        <v>5</v>
      </c>
      <c r="G208" s="28">
        <f>F208*VLOOKUP(D208,sku_master!B:E,4,0)</f>
        <v>12500</v>
      </c>
    </row>
    <row r="209" spans="1:7" x14ac:dyDescent="0.3">
      <c r="A209" s="28" t="str">
        <f t="shared" si="6"/>
        <v>44293L08</v>
      </c>
      <c r="B209" s="29">
        <v>44293</v>
      </c>
      <c r="C209" s="29" t="str">
        <f t="shared" si="7"/>
        <v>Wednesday</v>
      </c>
      <c r="D209" s="28" t="s">
        <v>71</v>
      </c>
      <c r="E209" s="28" t="s">
        <v>81</v>
      </c>
      <c r="F209" s="28">
        <v>4</v>
      </c>
      <c r="G209" s="28">
        <f>F209*VLOOKUP(D209,sku_master!B:E,4,0)</f>
        <v>6000</v>
      </c>
    </row>
    <row r="210" spans="1:7" x14ac:dyDescent="0.3">
      <c r="A210" s="28" t="str">
        <f t="shared" si="6"/>
        <v>44293L09</v>
      </c>
      <c r="B210" s="29">
        <v>44293</v>
      </c>
      <c r="C210" s="29" t="str">
        <f t="shared" si="7"/>
        <v>Wednesday</v>
      </c>
      <c r="D210" s="28" t="s">
        <v>73</v>
      </c>
      <c r="E210" s="28" t="s">
        <v>81</v>
      </c>
      <c r="F210" s="28">
        <v>3</v>
      </c>
      <c r="G210" s="28">
        <f>F210*VLOOKUP(D210,sku_master!B:E,4,0)</f>
        <v>5400</v>
      </c>
    </row>
    <row r="211" spans="1:7" x14ac:dyDescent="0.3">
      <c r="A211" s="28" t="str">
        <f t="shared" si="6"/>
        <v>44293L10</v>
      </c>
      <c r="B211" s="29">
        <v>44293</v>
      </c>
      <c r="C211" s="29" t="str">
        <f t="shared" si="7"/>
        <v>Wednesday</v>
      </c>
      <c r="D211" s="28" t="s">
        <v>75</v>
      </c>
      <c r="E211" s="28" t="s">
        <v>81</v>
      </c>
      <c r="F211" s="28">
        <v>2</v>
      </c>
      <c r="G211" s="28">
        <f>F211*VLOOKUP(D211,sku_master!B:E,4,0)</f>
        <v>6000</v>
      </c>
    </row>
    <row r="212" spans="1:7" x14ac:dyDescent="0.3">
      <c r="A212" s="28" t="str">
        <f t="shared" si="6"/>
        <v>44294M01</v>
      </c>
      <c r="B212" s="29">
        <v>44294</v>
      </c>
      <c r="C212" s="29" t="str">
        <f t="shared" si="7"/>
        <v>Thursday</v>
      </c>
      <c r="D212" s="28" t="s">
        <v>6</v>
      </c>
      <c r="E212" s="28" t="s">
        <v>81</v>
      </c>
      <c r="F212" s="28">
        <v>15</v>
      </c>
      <c r="G212" s="28">
        <f>F212*VLOOKUP(D212,sku_master!B:E,4,0)</f>
        <v>180000</v>
      </c>
    </row>
    <row r="213" spans="1:7" x14ac:dyDescent="0.3">
      <c r="A213" s="28" t="str">
        <f t="shared" si="6"/>
        <v>44294M02</v>
      </c>
      <c r="B213" s="29">
        <v>44294</v>
      </c>
      <c r="C213" s="29" t="str">
        <f t="shared" si="7"/>
        <v>Thursday</v>
      </c>
      <c r="D213" s="28" t="s">
        <v>9</v>
      </c>
      <c r="E213" s="28" t="s">
        <v>81</v>
      </c>
      <c r="F213" s="28">
        <v>8</v>
      </c>
      <c r="G213" s="28">
        <f>F213*VLOOKUP(D213,sku_master!B:E,4,0)</f>
        <v>80000</v>
      </c>
    </row>
    <row r="214" spans="1:7" x14ac:dyDescent="0.3">
      <c r="A214" s="28" t="str">
        <f t="shared" si="6"/>
        <v>44294M03</v>
      </c>
      <c r="B214" s="29">
        <v>44294</v>
      </c>
      <c r="C214" s="29" t="str">
        <f t="shared" si="7"/>
        <v>Thursday</v>
      </c>
      <c r="D214" s="28" t="s">
        <v>11</v>
      </c>
      <c r="E214" s="28" t="s">
        <v>81</v>
      </c>
      <c r="F214" s="28">
        <v>8</v>
      </c>
      <c r="G214" s="28">
        <f>F214*VLOOKUP(D214,sku_master!B:E,4,0)</f>
        <v>128000</v>
      </c>
    </row>
    <row r="215" spans="1:7" x14ac:dyDescent="0.3">
      <c r="A215" s="28" t="str">
        <f t="shared" si="6"/>
        <v>44294M04</v>
      </c>
      <c r="B215" s="29">
        <v>44294</v>
      </c>
      <c r="C215" s="29" t="str">
        <f t="shared" si="7"/>
        <v>Thursday</v>
      </c>
      <c r="D215" s="28" t="s">
        <v>14</v>
      </c>
      <c r="E215" s="28" t="s">
        <v>81</v>
      </c>
      <c r="F215" s="28">
        <v>6</v>
      </c>
      <c r="G215" s="28">
        <f>F215*VLOOKUP(D215,sku_master!B:E,4,0)</f>
        <v>120000</v>
      </c>
    </row>
    <row r="216" spans="1:7" x14ac:dyDescent="0.3">
      <c r="A216" s="28" t="str">
        <f t="shared" si="6"/>
        <v>44294M05</v>
      </c>
      <c r="B216" s="29">
        <v>44294</v>
      </c>
      <c r="C216" s="29" t="str">
        <f t="shared" si="7"/>
        <v>Thursday</v>
      </c>
      <c r="D216" s="28" t="s">
        <v>16</v>
      </c>
      <c r="E216" s="28" t="s">
        <v>81</v>
      </c>
      <c r="F216" s="28">
        <v>7</v>
      </c>
      <c r="G216" s="28">
        <f>F216*VLOOKUP(D216,sku_master!B:E,4,0)</f>
        <v>56000</v>
      </c>
    </row>
    <row r="217" spans="1:7" x14ac:dyDescent="0.3">
      <c r="A217" s="28" t="str">
        <f t="shared" si="6"/>
        <v>44294M06</v>
      </c>
      <c r="B217" s="29">
        <v>44294</v>
      </c>
      <c r="C217" s="29" t="str">
        <f t="shared" si="7"/>
        <v>Thursday</v>
      </c>
      <c r="D217" s="28" t="s">
        <v>18</v>
      </c>
      <c r="E217" s="28" t="s">
        <v>81</v>
      </c>
      <c r="F217" s="28">
        <v>4</v>
      </c>
      <c r="G217" s="28">
        <f>F217*VLOOKUP(D217,sku_master!B:E,4,0)</f>
        <v>32000</v>
      </c>
    </row>
    <row r="218" spans="1:7" x14ac:dyDescent="0.3">
      <c r="A218" s="28" t="str">
        <f t="shared" si="6"/>
        <v>44294M07</v>
      </c>
      <c r="B218" s="29">
        <v>44294</v>
      </c>
      <c r="C218" s="29" t="str">
        <f t="shared" si="7"/>
        <v>Thursday</v>
      </c>
      <c r="D218" s="28" t="s">
        <v>20</v>
      </c>
      <c r="E218" s="28" t="s">
        <v>81</v>
      </c>
      <c r="F218" s="28">
        <v>4</v>
      </c>
      <c r="G218" s="28">
        <f>F218*VLOOKUP(D218,sku_master!B:E,4,0)</f>
        <v>196000</v>
      </c>
    </row>
    <row r="219" spans="1:7" x14ac:dyDescent="0.3">
      <c r="A219" s="28" t="str">
        <f t="shared" si="6"/>
        <v>44294M08</v>
      </c>
      <c r="B219" s="29">
        <v>44294</v>
      </c>
      <c r="C219" s="29" t="str">
        <f t="shared" si="7"/>
        <v>Thursday</v>
      </c>
      <c r="D219" s="28" t="s">
        <v>23</v>
      </c>
      <c r="E219" s="28" t="s">
        <v>81</v>
      </c>
      <c r="F219" s="28">
        <v>3</v>
      </c>
      <c r="G219" s="28">
        <f>F219*VLOOKUP(D219,sku_master!B:E,4,0)</f>
        <v>162000</v>
      </c>
    </row>
    <row r="220" spans="1:7" x14ac:dyDescent="0.3">
      <c r="A220" s="28" t="str">
        <f t="shared" si="6"/>
        <v>44294M09</v>
      </c>
      <c r="B220" s="29">
        <v>44294</v>
      </c>
      <c r="C220" s="29" t="str">
        <f t="shared" si="7"/>
        <v>Thursday</v>
      </c>
      <c r="D220" s="28" t="s">
        <v>25</v>
      </c>
      <c r="E220" s="28" t="s">
        <v>81</v>
      </c>
      <c r="F220" s="28">
        <v>3</v>
      </c>
      <c r="G220" s="28">
        <f>F220*VLOOKUP(D220,sku_master!B:E,4,0)</f>
        <v>165000</v>
      </c>
    </row>
    <row r="221" spans="1:7" x14ac:dyDescent="0.3">
      <c r="A221" s="28" t="str">
        <f t="shared" si="6"/>
        <v>44294M10</v>
      </c>
      <c r="B221" s="29">
        <v>44294</v>
      </c>
      <c r="C221" s="29" t="str">
        <f t="shared" si="7"/>
        <v>Thursday</v>
      </c>
      <c r="D221" s="28" t="s">
        <v>28</v>
      </c>
      <c r="E221" s="28" t="s">
        <v>81</v>
      </c>
      <c r="F221" s="28">
        <v>2</v>
      </c>
      <c r="G221" s="28">
        <f>F221*VLOOKUP(D221,sku_master!B:E,4,0)</f>
        <v>120000</v>
      </c>
    </row>
    <row r="222" spans="1:7" x14ac:dyDescent="0.3">
      <c r="A222" s="28" t="str">
        <f t="shared" si="6"/>
        <v>44294F01</v>
      </c>
      <c r="B222" s="29">
        <v>44294</v>
      </c>
      <c r="C222" s="29" t="str">
        <f t="shared" si="7"/>
        <v>Thursday</v>
      </c>
      <c r="D222" s="28" t="s">
        <v>31</v>
      </c>
      <c r="E222" s="28" t="s">
        <v>81</v>
      </c>
      <c r="F222" s="28">
        <v>3</v>
      </c>
      <c r="G222" s="28">
        <f>F222*VLOOKUP(D222,sku_master!B:E,4,0)</f>
        <v>900</v>
      </c>
    </row>
    <row r="223" spans="1:7" x14ac:dyDescent="0.3">
      <c r="A223" s="28" t="str">
        <f t="shared" si="6"/>
        <v>44294F02</v>
      </c>
      <c r="B223" s="29">
        <v>44294</v>
      </c>
      <c r="C223" s="29" t="str">
        <f t="shared" si="7"/>
        <v>Thursday</v>
      </c>
      <c r="D223" s="28" t="s">
        <v>34</v>
      </c>
      <c r="E223" s="28" t="s">
        <v>81</v>
      </c>
      <c r="F223" s="28">
        <v>12</v>
      </c>
      <c r="G223" s="28">
        <f>F223*VLOOKUP(D223,sku_master!B:E,4,0)</f>
        <v>2400</v>
      </c>
    </row>
    <row r="224" spans="1:7" x14ac:dyDescent="0.3">
      <c r="A224" s="28" t="str">
        <f t="shared" si="6"/>
        <v>44294F03</v>
      </c>
      <c r="B224" s="29">
        <v>44294</v>
      </c>
      <c r="C224" s="29" t="str">
        <f t="shared" si="7"/>
        <v>Thursday</v>
      </c>
      <c r="D224" s="28" t="s">
        <v>37</v>
      </c>
      <c r="E224" s="28" t="s">
        <v>81</v>
      </c>
      <c r="F224" s="28">
        <v>12</v>
      </c>
      <c r="G224" s="28">
        <f>F224*VLOOKUP(D224,sku_master!B:E,4,0)</f>
        <v>3480</v>
      </c>
    </row>
    <row r="225" spans="1:7" x14ac:dyDescent="0.3">
      <c r="A225" s="28" t="str">
        <f t="shared" si="6"/>
        <v>44294F04</v>
      </c>
      <c r="B225" s="29">
        <v>44294</v>
      </c>
      <c r="C225" s="29" t="str">
        <f t="shared" si="7"/>
        <v>Thursday</v>
      </c>
      <c r="D225" s="28" t="s">
        <v>39</v>
      </c>
      <c r="E225" s="28" t="s">
        <v>81</v>
      </c>
      <c r="F225" s="28">
        <v>3</v>
      </c>
      <c r="G225" s="28">
        <f>F225*VLOOKUP(D225,sku_master!B:E,4,0)</f>
        <v>1095</v>
      </c>
    </row>
    <row r="226" spans="1:7" x14ac:dyDescent="0.3">
      <c r="A226" s="28" t="str">
        <f t="shared" si="6"/>
        <v>44294F05</v>
      </c>
      <c r="B226" s="29">
        <v>44294</v>
      </c>
      <c r="C226" s="29" t="str">
        <f t="shared" si="7"/>
        <v>Thursday</v>
      </c>
      <c r="D226" s="28" t="s">
        <v>41</v>
      </c>
      <c r="E226" s="28" t="s">
        <v>81</v>
      </c>
      <c r="F226" s="28">
        <v>6</v>
      </c>
      <c r="G226" s="28">
        <f>F226*VLOOKUP(D226,sku_master!B:E,4,0)</f>
        <v>1140</v>
      </c>
    </row>
    <row r="227" spans="1:7" x14ac:dyDescent="0.3">
      <c r="A227" s="28" t="str">
        <f t="shared" si="6"/>
        <v>44294F06</v>
      </c>
      <c r="B227" s="29">
        <v>44294</v>
      </c>
      <c r="C227" s="29" t="str">
        <f t="shared" si="7"/>
        <v>Thursday</v>
      </c>
      <c r="D227" s="28" t="s">
        <v>43</v>
      </c>
      <c r="E227" s="28" t="s">
        <v>81</v>
      </c>
      <c r="F227" s="28">
        <v>5</v>
      </c>
      <c r="G227" s="28">
        <f>F227*VLOOKUP(D227,sku_master!B:E,4,0)</f>
        <v>1750</v>
      </c>
    </row>
    <row r="228" spans="1:7" x14ac:dyDescent="0.3">
      <c r="A228" s="28" t="str">
        <f t="shared" si="6"/>
        <v>44294F07</v>
      </c>
      <c r="B228" s="29">
        <v>44294</v>
      </c>
      <c r="C228" s="29" t="str">
        <f t="shared" si="7"/>
        <v>Thursday</v>
      </c>
      <c r="D228" s="28" t="s">
        <v>45</v>
      </c>
      <c r="E228" s="28" t="s">
        <v>81</v>
      </c>
      <c r="F228" s="28">
        <v>4</v>
      </c>
      <c r="G228" s="28">
        <f>F228*VLOOKUP(D228,sku_master!B:E,4,0)</f>
        <v>1600</v>
      </c>
    </row>
    <row r="229" spans="1:7" x14ac:dyDescent="0.3">
      <c r="A229" s="28" t="str">
        <f t="shared" si="6"/>
        <v>44294F08</v>
      </c>
      <c r="B229" s="29">
        <v>44294</v>
      </c>
      <c r="C229" s="29" t="str">
        <f t="shared" si="7"/>
        <v>Thursday</v>
      </c>
      <c r="D229" s="28" t="s">
        <v>48</v>
      </c>
      <c r="E229" s="28" t="s">
        <v>81</v>
      </c>
      <c r="F229" s="28">
        <v>3</v>
      </c>
      <c r="G229" s="28">
        <f>F229*VLOOKUP(D229,sku_master!B:E,4,0)</f>
        <v>900</v>
      </c>
    </row>
    <row r="230" spans="1:7" x14ac:dyDescent="0.3">
      <c r="A230" s="28" t="str">
        <f t="shared" si="6"/>
        <v>44294F09</v>
      </c>
      <c r="B230" s="29">
        <v>44294</v>
      </c>
      <c r="C230" s="29" t="str">
        <f t="shared" si="7"/>
        <v>Thursday</v>
      </c>
      <c r="D230" s="28" t="s">
        <v>50</v>
      </c>
      <c r="E230" s="28" t="s">
        <v>81</v>
      </c>
      <c r="F230" s="28">
        <v>4</v>
      </c>
      <c r="G230" s="28">
        <f>F230*VLOOKUP(D230,sku_master!B:E,4,0)</f>
        <v>1840</v>
      </c>
    </row>
    <row r="231" spans="1:7" x14ac:dyDescent="0.3">
      <c r="A231" s="28" t="str">
        <f t="shared" si="6"/>
        <v>44294F10</v>
      </c>
      <c r="B231" s="29">
        <v>44294</v>
      </c>
      <c r="C231" s="29" t="str">
        <f t="shared" si="7"/>
        <v>Thursday</v>
      </c>
      <c r="D231" s="28" t="s">
        <v>52</v>
      </c>
      <c r="E231" s="28" t="s">
        <v>81</v>
      </c>
      <c r="F231" s="28">
        <v>4</v>
      </c>
      <c r="G231" s="28">
        <f>F231*VLOOKUP(D231,sku_master!B:E,4,0)</f>
        <v>3996</v>
      </c>
    </row>
    <row r="232" spans="1:7" x14ac:dyDescent="0.3">
      <c r="A232" s="28" t="str">
        <f t="shared" si="6"/>
        <v>44294L01</v>
      </c>
      <c r="B232" s="29">
        <v>44294</v>
      </c>
      <c r="C232" s="29" t="str">
        <f t="shared" si="7"/>
        <v>Thursday</v>
      </c>
      <c r="D232" s="28" t="s">
        <v>55</v>
      </c>
      <c r="E232" s="28" t="s">
        <v>81</v>
      </c>
      <c r="F232" s="28">
        <v>8</v>
      </c>
      <c r="G232" s="28">
        <f>F232*VLOOKUP(D232,sku_master!B:E,4,0)</f>
        <v>2800</v>
      </c>
    </row>
    <row r="233" spans="1:7" x14ac:dyDescent="0.3">
      <c r="A233" s="28" t="str">
        <f t="shared" si="6"/>
        <v>44294L02</v>
      </c>
      <c r="B233" s="29">
        <v>44294</v>
      </c>
      <c r="C233" s="29" t="str">
        <f t="shared" si="7"/>
        <v>Thursday</v>
      </c>
      <c r="D233" s="28" t="s">
        <v>58</v>
      </c>
      <c r="E233" s="28" t="s">
        <v>81</v>
      </c>
      <c r="F233" s="28">
        <v>10</v>
      </c>
      <c r="G233" s="28">
        <f>F233*VLOOKUP(D233,sku_master!B:E,4,0)</f>
        <v>4000</v>
      </c>
    </row>
    <row r="234" spans="1:7" x14ac:dyDescent="0.3">
      <c r="A234" s="28" t="str">
        <f t="shared" si="6"/>
        <v>44294L03</v>
      </c>
      <c r="B234" s="29">
        <v>44294</v>
      </c>
      <c r="C234" s="29" t="str">
        <f t="shared" si="7"/>
        <v>Thursday</v>
      </c>
      <c r="D234" s="28" t="s">
        <v>60</v>
      </c>
      <c r="E234" s="28" t="s">
        <v>81</v>
      </c>
      <c r="F234" s="28">
        <v>8</v>
      </c>
      <c r="G234" s="28">
        <f>F234*VLOOKUP(D234,sku_master!B:E,4,0)</f>
        <v>6400</v>
      </c>
    </row>
    <row r="235" spans="1:7" x14ac:dyDescent="0.3">
      <c r="A235" s="28" t="str">
        <f t="shared" si="6"/>
        <v>44294L04</v>
      </c>
      <c r="B235" s="29">
        <v>44294</v>
      </c>
      <c r="C235" s="29" t="str">
        <f t="shared" si="7"/>
        <v>Thursday</v>
      </c>
      <c r="D235" s="28" t="s">
        <v>63</v>
      </c>
      <c r="E235" s="28" t="s">
        <v>81</v>
      </c>
      <c r="F235" s="28">
        <v>4</v>
      </c>
      <c r="G235" s="28">
        <f>F235*VLOOKUP(D235,sku_master!B:E,4,0)</f>
        <v>4800</v>
      </c>
    </row>
    <row r="236" spans="1:7" x14ac:dyDescent="0.3">
      <c r="A236" s="28" t="str">
        <f t="shared" si="6"/>
        <v>44294L05</v>
      </c>
      <c r="B236" s="29">
        <v>44294</v>
      </c>
      <c r="C236" s="29" t="str">
        <f t="shared" si="7"/>
        <v>Thursday</v>
      </c>
      <c r="D236" s="28" t="s">
        <v>65</v>
      </c>
      <c r="E236" s="28" t="s">
        <v>81</v>
      </c>
      <c r="F236" s="28">
        <v>7</v>
      </c>
      <c r="G236" s="28">
        <f>F236*VLOOKUP(D236,sku_master!B:E,4,0)</f>
        <v>13993</v>
      </c>
    </row>
    <row r="237" spans="1:7" x14ac:dyDescent="0.3">
      <c r="A237" s="28" t="str">
        <f t="shared" si="6"/>
        <v>44294L06</v>
      </c>
      <c r="B237" s="29">
        <v>44294</v>
      </c>
      <c r="C237" s="29" t="str">
        <f t="shared" si="7"/>
        <v>Thursday</v>
      </c>
      <c r="D237" s="28" t="s">
        <v>67</v>
      </c>
      <c r="E237" s="28" t="s">
        <v>81</v>
      </c>
      <c r="F237" s="28">
        <v>4</v>
      </c>
      <c r="G237" s="28">
        <f>F237*VLOOKUP(D237,sku_master!B:E,4,0)</f>
        <v>4800</v>
      </c>
    </row>
    <row r="238" spans="1:7" x14ac:dyDescent="0.3">
      <c r="A238" s="28" t="str">
        <f t="shared" si="6"/>
        <v>44294L07</v>
      </c>
      <c r="B238" s="29">
        <v>44294</v>
      </c>
      <c r="C238" s="29" t="str">
        <f t="shared" si="7"/>
        <v>Thursday</v>
      </c>
      <c r="D238" s="28" t="s">
        <v>69</v>
      </c>
      <c r="E238" s="28" t="s">
        <v>81</v>
      </c>
      <c r="F238" s="28">
        <v>6</v>
      </c>
      <c r="G238" s="28">
        <f>F238*VLOOKUP(D238,sku_master!B:E,4,0)</f>
        <v>15000</v>
      </c>
    </row>
    <row r="239" spans="1:7" x14ac:dyDescent="0.3">
      <c r="A239" s="28" t="str">
        <f t="shared" si="6"/>
        <v>44294L08</v>
      </c>
      <c r="B239" s="29">
        <v>44294</v>
      </c>
      <c r="C239" s="29" t="str">
        <f t="shared" si="7"/>
        <v>Thursday</v>
      </c>
      <c r="D239" s="28" t="s">
        <v>71</v>
      </c>
      <c r="E239" s="28" t="s">
        <v>81</v>
      </c>
      <c r="F239" s="28">
        <v>3</v>
      </c>
      <c r="G239" s="28">
        <f>F239*VLOOKUP(D239,sku_master!B:E,4,0)</f>
        <v>4500</v>
      </c>
    </row>
    <row r="240" spans="1:7" x14ac:dyDescent="0.3">
      <c r="A240" s="28" t="str">
        <f t="shared" si="6"/>
        <v>44294L09</v>
      </c>
      <c r="B240" s="29">
        <v>44294</v>
      </c>
      <c r="C240" s="29" t="str">
        <f t="shared" si="7"/>
        <v>Thursday</v>
      </c>
      <c r="D240" s="28" t="s">
        <v>73</v>
      </c>
      <c r="E240" s="28" t="s">
        <v>81</v>
      </c>
      <c r="F240" s="28">
        <v>4</v>
      </c>
      <c r="G240" s="28">
        <f>F240*VLOOKUP(D240,sku_master!B:E,4,0)</f>
        <v>7200</v>
      </c>
    </row>
    <row r="241" spans="1:7" x14ac:dyDescent="0.3">
      <c r="A241" s="28" t="str">
        <f t="shared" si="6"/>
        <v>44294L10</v>
      </c>
      <c r="B241" s="29">
        <v>44294</v>
      </c>
      <c r="C241" s="29" t="str">
        <f t="shared" si="7"/>
        <v>Thursday</v>
      </c>
      <c r="D241" s="28" t="s">
        <v>75</v>
      </c>
      <c r="E241" s="28" t="s">
        <v>81</v>
      </c>
      <c r="F241" s="28">
        <v>3</v>
      </c>
      <c r="G241" s="28">
        <f>F241*VLOOKUP(D241,sku_master!B:E,4,0)</f>
        <v>9000</v>
      </c>
    </row>
    <row r="242" spans="1:7" x14ac:dyDescent="0.3">
      <c r="A242" s="28" t="str">
        <f t="shared" si="6"/>
        <v>44295M01</v>
      </c>
      <c r="B242" s="29">
        <v>44295</v>
      </c>
      <c r="C242" s="29" t="str">
        <f t="shared" si="7"/>
        <v>Friday</v>
      </c>
      <c r="D242" s="28" t="s">
        <v>6</v>
      </c>
      <c r="E242" s="28" t="s">
        <v>81</v>
      </c>
      <c r="F242" s="28">
        <v>16</v>
      </c>
      <c r="G242" s="28">
        <f>F242*VLOOKUP(D242,sku_master!B:E,4,0)</f>
        <v>192000</v>
      </c>
    </row>
    <row r="243" spans="1:7" x14ac:dyDescent="0.3">
      <c r="A243" s="28" t="str">
        <f t="shared" si="6"/>
        <v>44295M02</v>
      </c>
      <c r="B243" s="29">
        <v>44295</v>
      </c>
      <c r="C243" s="29" t="str">
        <f t="shared" si="7"/>
        <v>Friday</v>
      </c>
      <c r="D243" s="28" t="s">
        <v>9</v>
      </c>
      <c r="E243" s="28" t="s">
        <v>81</v>
      </c>
      <c r="F243" s="28">
        <v>8</v>
      </c>
      <c r="G243" s="28">
        <f>F243*VLOOKUP(D243,sku_master!B:E,4,0)</f>
        <v>80000</v>
      </c>
    </row>
    <row r="244" spans="1:7" x14ac:dyDescent="0.3">
      <c r="A244" s="28" t="str">
        <f t="shared" si="6"/>
        <v>44295M03</v>
      </c>
      <c r="B244" s="29">
        <v>44295</v>
      </c>
      <c r="C244" s="29" t="str">
        <f t="shared" si="7"/>
        <v>Friday</v>
      </c>
      <c r="D244" s="28" t="s">
        <v>11</v>
      </c>
      <c r="E244" s="28" t="s">
        <v>81</v>
      </c>
      <c r="F244" s="28">
        <v>8</v>
      </c>
      <c r="G244" s="28">
        <f>F244*VLOOKUP(D244,sku_master!B:E,4,0)</f>
        <v>128000</v>
      </c>
    </row>
    <row r="245" spans="1:7" x14ac:dyDescent="0.3">
      <c r="A245" s="28" t="str">
        <f t="shared" si="6"/>
        <v>44295M04</v>
      </c>
      <c r="B245" s="29">
        <v>44295</v>
      </c>
      <c r="C245" s="29" t="str">
        <f t="shared" si="7"/>
        <v>Friday</v>
      </c>
      <c r="D245" s="28" t="s">
        <v>14</v>
      </c>
      <c r="E245" s="28" t="s">
        <v>81</v>
      </c>
      <c r="F245" s="28">
        <v>8</v>
      </c>
      <c r="G245" s="28">
        <f>F245*VLOOKUP(D245,sku_master!B:E,4,0)</f>
        <v>160000</v>
      </c>
    </row>
    <row r="246" spans="1:7" x14ac:dyDescent="0.3">
      <c r="A246" s="28" t="str">
        <f t="shared" si="6"/>
        <v>44295M05</v>
      </c>
      <c r="B246" s="29">
        <v>44295</v>
      </c>
      <c r="C246" s="29" t="str">
        <f t="shared" si="7"/>
        <v>Friday</v>
      </c>
      <c r="D246" s="28" t="s">
        <v>16</v>
      </c>
      <c r="E246" s="28" t="s">
        <v>81</v>
      </c>
      <c r="F246" s="28">
        <v>6</v>
      </c>
      <c r="G246" s="28">
        <f>F246*VLOOKUP(D246,sku_master!B:E,4,0)</f>
        <v>48000</v>
      </c>
    </row>
    <row r="247" spans="1:7" x14ac:dyDescent="0.3">
      <c r="A247" s="28" t="str">
        <f t="shared" si="6"/>
        <v>44295M06</v>
      </c>
      <c r="B247" s="29">
        <v>44295</v>
      </c>
      <c r="C247" s="29" t="str">
        <f t="shared" si="7"/>
        <v>Friday</v>
      </c>
      <c r="D247" s="28" t="s">
        <v>18</v>
      </c>
      <c r="E247" s="28" t="s">
        <v>81</v>
      </c>
      <c r="F247" s="28">
        <v>3</v>
      </c>
      <c r="G247" s="28">
        <f>F247*VLOOKUP(D247,sku_master!B:E,4,0)</f>
        <v>24000</v>
      </c>
    </row>
    <row r="248" spans="1:7" x14ac:dyDescent="0.3">
      <c r="A248" s="28" t="str">
        <f t="shared" si="6"/>
        <v>44295M07</v>
      </c>
      <c r="B248" s="29">
        <v>44295</v>
      </c>
      <c r="C248" s="29" t="str">
        <f t="shared" si="7"/>
        <v>Friday</v>
      </c>
      <c r="D248" s="28" t="s">
        <v>20</v>
      </c>
      <c r="E248" s="28" t="s">
        <v>81</v>
      </c>
      <c r="F248" s="28">
        <v>4</v>
      </c>
      <c r="G248" s="28">
        <f>F248*VLOOKUP(D248,sku_master!B:E,4,0)</f>
        <v>196000</v>
      </c>
    </row>
    <row r="249" spans="1:7" x14ac:dyDescent="0.3">
      <c r="A249" s="28" t="str">
        <f t="shared" si="6"/>
        <v>44295M08</v>
      </c>
      <c r="B249" s="29">
        <v>44295</v>
      </c>
      <c r="C249" s="29" t="str">
        <f t="shared" si="7"/>
        <v>Friday</v>
      </c>
      <c r="D249" s="28" t="s">
        <v>23</v>
      </c>
      <c r="E249" s="28" t="s">
        <v>81</v>
      </c>
      <c r="F249" s="28">
        <v>3</v>
      </c>
      <c r="G249" s="28">
        <f>F249*VLOOKUP(D249,sku_master!B:E,4,0)</f>
        <v>162000</v>
      </c>
    </row>
    <row r="250" spans="1:7" x14ac:dyDescent="0.3">
      <c r="A250" s="28" t="str">
        <f t="shared" si="6"/>
        <v>44295M09</v>
      </c>
      <c r="B250" s="29">
        <v>44295</v>
      </c>
      <c r="C250" s="29" t="str">
        <f t="shared" si="7"/>
        <v>Friday</v>
      </c>
      <c r="D250" s="28" t="s">
        <v>25</v>
      </c>
      <c r="E250" s="28" t="s">
        <v>81</v>
      </c>
      <c r="F250" s="28">
        <v>3</v>
      </c>
      <c r="G250" s="28">
        <f>F250*VLOOKUP(D250,sku_master!B:E,4,0)</f>
        <v>165000</v>
      </c>
    </row>
    <row r="251" spans="1:7" x14ac:dyDescent="0.3">
      <c r="A251" s="28" t="str">
        <f t="shared" si="6"/>
        <v>44295M10</v>
      </c>
      <c r="B251" s="29">
        <v>44295</v>
      </c>
      <c r="C251" s="29" t="str">
        <f t="shared" si="7"/>
        <v>Friday</v>
      </c>
      <c r="D251" s="28" t="s">
        <v>28</v>
      </c>
      <c r="E251" s="28" t="s">
        <v>81</v>
      </c>
      <c r="F251" s="28">
        <v>2</v>
      </c>
      <c r="G251" s="28">
        <f>F251*VLOOKUP(D251,sku_master!B:E,4,0)</f>
        <v>120000</v>
      </c>
    </row>
    <row r="252" spans="1:7" x14ac:dyDescent="0.3">
      <c r="A252" s="28" t="str">
        <f t="shared" si="6"/>
        <v>44295F01</v>
      </c>
      <c r="B252" s="29">
        <v>44295</v>
      </c>
      <c r="C252" s="29" t="str">
        <f t="shared" si="7"/>
        <v>Friday</v>
      </c>
      <c r="D252" s="28" t="s">
        <v>31</v>
      </c>
      <c r="E252" s="28" t="s">
        <v>81</v>
      </c>
      <c r="F252" s="28">
        <v>32</v>
      </c>
      <c r="G252" s="28">
        <f>F252*VLOOKUP(D252,sku_master!B:E,4,0)</f>
        <v>9600</v>
      </c>
    </row>
    <row r="253" spans="1:7" x14ac:dyDescent="0.3">
      <c r="A253" s="28" t="str">
        <f t="shared" si="6"/>
        <v>44295F02</v>
      </c>
      <c r="B253" s="29">
        <v>44295</v>
      </c>
      <c r="C253" s="29" t="str">
        <f t="shared" si="7"/>
        <v>Friday</v>
      </c>
      <c r="D253" s="28" t="s">
        <v>34</v>
      </c>
      <c r="E253" s="28" t="s">
        <v>81</v>
      </c>
      <c r="F253" s="28">
        <v>13</v>
      </c>
      <c r="G253" s="28">
        <f>F253*VLOOKUP(D253,sku_master!B:E,4,0)</f>
        <v>2600</v>
      </c>
    </row>
    <row r="254" spans="1:7" x14ac:dyDescent="0.3">
      <c r="A254" s="28" t="str">
        <f t="shared" si="6"/>
        <v>44295F03</v>
      </c>
      <c r="B254" s="29">
        <v>44295</v>
      </c>
      <c r="C254" s="29" t="str">
        <f t="shared" si="7"/>
        <v>Friday</v>
      </c>
      <c r="D254" s="28" t="s">
        <v>37</v>
      </c>
      <c r="E254" s="28" t="s">
        <v>81</v>
      </c>
      <c r="F254" s="28">
        <v>8</v>
      </c>
      <c r="G254" s="28">
        <f>F254*VLOOKUP(D254,sku_master!B:E,4,0)</f>
        <v>2320</v>
      </c>
    </row>
    <row r="255" spans="1:7" x14ac:dyDescent="0.3">
      <c r="A255" s="28" t="str">
        <f t="shared" si="6"/>
        <v>44295F04</v>
      </c>
      <c r="B255" s="29">
        <v>44295</v>
      </c>
      <c r="C255" s="29" t="str">
        <f t="shared" si="7"/>
        <v>Friday</v>
      </c>
      <c r="D255" s="28" t="s">
        <v>39</v>
      </c>
      <c r="E255" s="28" t="s">
        <v>81</v>
      </c>
      <c r="F255" s="28">
        <v>5</v>
      </c>
      <c r="G255" s="28">
        <f>F255*VLOOKUP(D255,sku_master!B:E,4,0)</f>
        <v>1825</v>
      </c>
    </row>
    <row r="256" spans="1:7" x14ac:dyDescent="0.3">
      <c r="A256" s="28" t="str">
        <f t="shared" si="6"/>
        <v>44295F05</v>
      </c>
      <c r="B256" s="29">
        <v>44295</v>
      </c>
      <c r="C256" s="29" t="str">
        <f t="shared" si="7"/>
        <v>Friday</v>
      </c>
      <c r="D256" s="28" t="s">
        <v>41</v>
      </c>
      <c r="E256" s="28" t="s">
        <v>81</v>
      </c>
      <c r="F256" s="28">
        <v>9</v>
      </c>
      <c r="G256" s="28">
        <f>F256*VLOOKUP(D256,sku_master!B:E,4,0)</f>
        <v>1710</v>
      </c>
    </row>
    <row r="257" spans="1:7" x14ac:dyDescent="0.3">
      <c r="A257" s="28" t="str">
        <f t="shared" si="6"/>
        <v>44295F06</v>
      </c>
      <c r="B257" s="29">
        <v>44295</v>
      </c>
      <c r="C257" s="29" t="str">
        <f t="shared" si="7"/>
        <v>Friday</v>
      </c>
      <c r="D257" s="28" t="s">
        <v>43</v>
      </c>
      <c r="E257" s="28" t="s">
        <v>81</v>
      </c>
      <c r="F257" s="28">
        <v>3</v>
      </c>
      <c r="G257" s="28">
        <f>F257*VLOOKUP(D257,sku_master!B:E,4,0)</f>
        <v>1050</v>
      </c>
    </row>
    <row r="258" spans="1:7" x14ac:dyDescent="0.3">
      <c r="A258" s="28" t="str">
        <f t="shared" si="6"/>
        <v>44295F07</v>
      </c>
      <c r="B258" s="29">
        <v>44295</v>
      </c>
      <c r="C258" s="29" t="str">
        <f t="shared" si="7"/>
        <v>Friday</v>
      </c>
      <c r="D258" s="28" t="s">
        <v>45</v>
      </c>
      <c r="E258" s="28" t="s">
        <v>81</v>
      </c>
      <c r="F258" s="28">
        <v>5</v>
      </c>
      <c r="G258" s="28">
        <f>F258*VLOOKUP(D258,sku_master!B:E,4,0)</f>
        <v>2000</v>
      </c>
    </row>
    <row r="259" spans="1:7" x14ac:dyDescent="0.3">
      <c r="A259" s="28" t="str">
        <f t="shared" ref="A259:A322" si="8">B259&amp;D259</f>
        <v>44295F08</v>
      </c>
      <c r="B259" s="29">
        <v>44295</v>
      </c>
      <c r="C259" s="29" t="str">
        <f t="shared" ref="C259:C322" si="9">TEXT(B259,"dddd")</f>
        <v>Friday</v>
      </c>
      <c r="D259" s="28" t="s">
        <v>48</v>
      </c>
      <c r="E259" s="28" t="s">
        <v>81</v>
      </c>
      <c r="F259" s="28">
        <v>3</v>
      </c>
      <c r="G259" s="28">
        <f>F259*VLOOKUP(D259,sku_master!B:E,4,0)</f>
        <v>900</v>
      </c>
    </row>
    <row r="260" spans="1:7" x14ac:dyDescent="0.3">
      <c r="A260" s="28" t="str">
        <f t="shared" si="8"/>
        <v>44295F09</v>
      </c>
      <c r="B260" s="29">
        <v>44295</v>
      </c>
      <c r="C260" s="29" t="str">
        <f t="shared" si="9"/>
        <v>Friday</v>
      </c>
      <c r="D260" s="28" t="s">
        <v>50</v>
      </c>
      <c r="E260" s="28" t="s">
        <v>81</v>
      </c>
      <c r="F260" s="28">
        <v>3</v>
      </c>
      <c r="G260" s="28">
        <f>F260*VLOOKUP(D260,sku_master!B:E,4,0)</f>
        <v>1380</v>
      </c>
    </row>
    <row r="261" spans="1:7" x14ac:dyDescent="0.3">
      <c r="A261" s="28" t="str">
        <f t="shared" si="8"/>
        <v>44295F10</v>
      </c>
      <c r="B261" s="29">
        <v>44295</v>
      </c>
      <c r="C261" s="29" t="str">
        <f t="shared" si="9"/>
        <v>Friday</v>
      </c>
      <c r="D261" s="28" t="s">
        <v>52</v>
      </c>
      <c r="E261" s="28" t="s">
        <v>81</v>
      </c>
      <c r="F261" s="28">
        <v>2</v>
      </c>
      <c r="G261" s="28">
        <f>F261*VLOOKUP(D261,sku_master!B:E,4,0)</f>
        <v>1998</v>
      </c>
    </row>
    <row r="262" spans="1:7" x14ac:dyDescent="0.3">
      <c r="A262" s="28" t="str">
        <f t="shared" si="8"/>
        <v>44295L01</v>
      </c>
      <c r="B262" s="29">
        <v>44295</v>
      </c>
      <c r="C262" s="29" t="str">
        <f t="shared" si="9"/>
        <v>Friday</v>
      </c>
      <c r="D262" s="28" t="s">
        <v>55</v>
      </c>
      <c r="E262" s="28" t="s">
        <v>81</v>
      </c>
      <c r="F262" s="28">
        <v>17</v>
      </c>
      <c r="G262" s="28">
        <f>F262*VLOOKUP(D262,sku_master!B:E,4,0)</f>
        <v>5950</v>
      </c>
    </row>
    <row r="263" spans="1:7" x14ac:dyDescent="0.3">
      <c r="A263" s="28" t="str">
        <f t="shared" si="8"/>
        <v>44295L02</v>
      </c>
      <c r="B263" s="29">
        <v>44295</v>
      </c>
      <c r="C263" s="29" t="str">
        <f t="shared" si="9"/>
        <v>Friday</v>
      </c>
      <c r="D263" s="28" t="s">
        <v>58</v>
      </c>
      <c r="E263" s="28" t="s">
        <v>81</v>
      </c>
      <c r="F263" s="28">
        <v>7</v>
      </c>
      <c r="G263" s="28">
        <f>F263*VLOOKUP(D263,sku_master!B:E,4,0)</f>
        <v>2800</v>
      </c>
    </row>
    <row r="264" spans="1:7" x14ac:dyDescent="0.3">
      <c r="A264" s="28" t="str">
        <f t="shared" si="8"/>
        <v>44295L03</v>
      </c>
      <c r="B264" s="29">
        <v>44295</v>
      </c>
      <c r="C264" s="29" t="str">
        <f t="shared" si="9"/>
        <v>Friday</v>
      </c>
      <c r="D264" s="28" t="s">
        <v>60</v>
      </c>
      <c r="E264" s="28" t="s">
        <v>81</v>
      </c>
      <c r="F264" s="28">
        <v>6</v>
      </c>
      <c r="G264" s="28">
        <f>F264*VLOOKUP(D264,sku_master!B:E,4,0)</f>
        <v>4800</v>
      </c>
    </row>
    <row r="265" spans="1:7" x14ac:dyDescent="0.3">
      <c r="A265" s="28" t="str">
        <f t="shared" si="8"/>
        <v>44295L04</v>
      </c>
      <c r="B265" s="29">
        <v>44295</v>
      </c>
      <c r="C265" s="29" t="str">
        <f t="shared" si="9"/>
        <v>Friday</v>
      </c>
      <c r="D265" s="28" t="s">
        <v>63</v>
      </c>
      <c r="E265" s="28" t="s">
        <v>81</v>
      </c>
      <c r="F265" s="28">
        <v>3</v>
      </c>
      <c r="G265" s="28">
        <f>F265*VLOOKUP(D265,sku_master!B:E,4,0)</f>
        <v>3600</v>
      </c>
    </row>
    <row r="266" spans="1:7" x14ac:dyDescent="0.3">
      <c r="A266" s="28" t="str">
        <f t="shared" si="8"/>
        <v>44295L05</v>
      </c>
      <c r="B266" s="29">
        <v>44295</v>
      </c>
      <c r="C266" s="29" t="str">
        <f t="shared" si="9"/>
        <v>Friday</v>
      </c>
      <c r="D266" s="28" t="s">
        <v>65</v>
      </c>
      <c r="E266" s="28" t="s">
        <v>81</v>
      </c>
      <c r="F266" s="28">
        <v>6</v>
      </c>
      <c r="G266" s="28">
        <f>F266*VLOOKUP(D266,sku_master!B:E,4,0)</f>
        <v>11994</v>
      </c>
    </row>
    <row r="267" spans="1:7" x14ac:dyDescent="0.3">
      <c r="A267" s="28" t="str">
        <f t="shared" si="8"/>
        <v>44295L06</v>
      </c>
      <c r="B267" s="29">
        <v>44295</v>
      </c>
      <c r="C267" s="29" t="str">
        <f t="shared" si="9"/>
        <v>Friday</v>
      </c>
      <c r="D267" s="28" t="s">
        <v>67</v>
      </c>
      <c r="E267" s="28" t="s">
        <v>81</v>
      </c>
      <c r="F267" s="28">
        <v>5</v>
      </c>
      <c r="G267" s="28">
        <f>F267*VLOOKUP(D267,sku_master!B:E,4,0)</f>
        <v>6000</v>
      </c>
    </row>
    <row r="268" spans="1:7" x14ac:dyDescent="0.3">
      <c r="A268" s="28" t="str">
        <f t="shared" si="8"/>
        <v>44295L07</v>
      </c>
      <c r="B268" s="29">
        <v>44295</v>
      </c>
      <c r="C268" s="29" t="str">
        <f t="shared" si="9"/>
        <v>Friday</v>
      </c>
      <c r="D268" s="28" t="s">
        <v>69</v>
      </c>
      <c r="E268" s="28" t="s">
        <v>81</v>
      </c>
      <c r="F268" s="28">
        <v>4</v>
      </c>
      <c r="G268" s="28">
        <f>F268*VLOOKUP(D268,sku_master!B:E,4,0)</f>
        <v>10000</v>
      </c>
    </row>
    <row r="269" spans="1:7" x14ac:dyDescent="0.3">
      <c r="A269" s="28" t="str">
        <f t="shared" si="8"/>
        <v>44295L08</v>
      </c>
      <c r="B269" s="29">
        <v>44295</v>
      </c>
      <c r="C269" s="29" t="str">
        <f t="shared" si="9"/>
        <v>Friday</v>
      </c>
      <c r="D269" s="28" t="s">
        <v>71</v>
      </c>
      <c r="E269" s="28" t="s">
        <v>81</v>
      </c>
      <c r="F269" s="28">
        <v>3</v>
      </c>
      <c r="G269" s="28">
        <f>F269*VLOOKUP(D269,sku_master!B:E,4,0)</f>
        <v>4500</v>
      </c>
    </row>
    <row r="270" spans="1:7" x14ac:dyDescent="0.3">
      <c r="A270" s="28" t="str">
        <f t="shared" si="8"/>
        <v>44295L09</v>
      </c>
      <c r="B270" s="29">
        <v>44295</v>
      </c>
      <c r="C270" s="29" t="str">
        <f t="shared" si="9"/>
        <v>Friday</v>
      </c>
      <c r="D270" s="28" t="s">
        <v>73</v>
      </c>
      <c r="E270" s="28" t="s">
        <v>81</v>
      </c>
      <c r="F270" s="28">
        <v>3</v>
      </c>
      <c r="G270" s="28">
        <f>F270*VLOOKUP(D270,sku_master!B:E,4,0)</f>
        <v>5400</v>
      </c>
    </row>
    <row r="271" spans="1:7" x14ac:dyDescent="0.3">
      <c r="A271" s="28" t="str">
        <f t="shared" si="8"/>
        <v>44295L10</v>
      </c>
      <c r="B271" s="29">
        <v>44295</v>
      </c>
      <c r="C271" s="29" t="str">
        <f t="shared" si="9"/>
        <v>Friday</v>
      </c>
      <c r="D271" s="28" t="s">
        <v>75</v>
      </c>
      <c r="E271" s="28" t="s">
        <v>81</v>
      </c>
      <c r="F271" s="28">
        <v>2</v>
      </c>
      <c r="G271" s="28">
        <f>F271*VLOOKUP(D271,sku_master!B:E,4,0)</f>
        <v>6000</v>
      </c>
    </row>
    <row r="272" spans="1:7" x14ac:dyDescent="0.3">
      <c r="A272" s="28" t="str">
        <f t="shared" si="8"/>
        <v>44296M01</v>
      </c>
      <c r="B272" s="29">
        <v>44296</v>
      </c>
      <c r="C272" s="29" t="str">
        <f t="shared" si="9"/>
        <v>Saturday</v>
      </c>
      <c r="D272" s="28" t="s">
        <v>6</v>
      </c>
      <c r="E272" s="28" t="s">
        <v>81</v>
      </c>
      <c r="F272" s="28">
        <v>4</v>
      </c>
      <c r="G272" s="28">
        <f>F272*VLOOKUP(D272,sku_master!B:E,4,0)</f>
        <v>48000</v>
      </c>
    </row>
    <row r="273" spans="1:7" x14ac:dyDescent="0.3">
      <c r="A273" s="28" t="str">
        <f t="shared" si="8"/>
        <v>44296M02</v>
      </c>
      <c r="B273" s="29">
        <v>44296</v>
      </c>
      <c r="C273" s="29" t="str">
        <f t="shared" si="9"/>
        <v>Saturday</v>
      </c>
      <c r="D273" s="28" t="s">
        <v>9</v>
      </c>
      <c r="E273" s="28" t="s">
        <v>81</v>
      </c>
      <c r="F273" s="28">
        <v>7</v>
      </c>
      <c r="G273" s="28">
        <f>F273*VLOOKUP(D273,sku_master!B:E,4,0)</f>
        <v>70000</v>
      </c>
    </row>
    <row r="274" spans="1:7" x14ac:dyDescent="0.3">
      <c r="A274" s="28" t="str">
        <f t="shared" si="8"/>
        <v>44296M03</v>
      </c>
      <c r="B274" s="29">
        <v>44296</v>
      </c>
      <c r="C274" s="29" t="str">
        <f t="shared" si="9"/>
        <v>Saturday</v>
      </c>
      <c r="D274" s="28" t="s">
        <v>11</v>
      </c>
      <c r="E274" s="28" t="s">
        <v>81</v>
      </c>
      <c r="F274" s="28">
        <v>5</v>
      </c>
      <c r="G274" s="28">
        <f>F274*VLOOKUP(D274,sku_master!B:E,4,0)</f>
        <v>80000</v>
      </c>
    </row>
    <row r="275" spans="1:7" x14ac:dyDescent="0.3">
      <c r="A275" s="28" t="str">
        <f t="shared" si="8"/>
        <v>44296M04</v>
      </c>
      <c r="B275" s="29">
        <v>44296</v>
      </c>
      <c r="C275" s="29" t="str">
        <f t="shared" si="9"/>
        <v>Saturday</v>
      </c>
      <c r="D275" s="28" t="s">
        <v>14</v>
      </c>
      <c r="E275" s="28" t="s">
        <v>81</v>
      </c>
      <c r="F275" s="28">
        <v>6</v>
      </c>
      <c r="G275" s="28">
        <f>F275*VLOOKUP(D275,sku_master!B:E,4,0)</f>
        <v>120000</v>
      </c>
    </row>
    <row r="276" spans="1:7" x14ac:dyDescent="0.3">
      <c r="A276" s="28" t="str">
        <f t="shared" si="8"/>
        <v>44296M05</v>
      </c>
      <c r="B276" s="29">
        <v>44296</v>
      </c>
      <c r="C276" s="29" t="str">
        <f t="shared" si="9"/>
        <v>Saturday</v>
      </c>
      <c r="D276" s="28" t="s">
        <v>16</v>
      </c>
      <c r="E276" s="28" t="s">
        <v>81</v>
      </c>
      <c r="F276" s="28">
        <v>5</v>
      </c>
      <c r="G276" s="28">
        <f>F276*VLOOKUP(D276,sku_master!B:E,4,0)</f>
        <v>40000</v>
      </c>
    </row>
    <row r="277" spans="1:7" x14ac:dyDescent="0.3">
      <c r="A277" s="28" t="str">
        <f t="shared" si="8"/>
        <v>44296M06</v>
      </c>
      <c r="B277" s="29">
        <v>44296</v>
      </c>
      <c r="C277" s="29" t="str">
        <f t="shared" si="9"/>
        <v>Saturday</v>
      </c>
      <c r="D277" s="28" t="s">
        <v>18</v>
      </c>
      <c r="E277" s="28" t="s">
        <v>81</v>
      </c>
      <c r="F277" s="28">
        <v>5</v>
      </c>
      <c r="G277" s="28">
        <f>F277*VLOOKUP(D277,sku_master!B:E,4,0)</f>
        <v>40000</v>
      </c>
    </row>
    <row r="278" spans="1:7" x14ac:dyDescent="0.3">
      <c r="A278" s="28" t="str">
        <f t="shared" si="8"/>
        <v>44296M07</v>
      </c>
      <c r="B278" s="29">
        <v>44296</v>
      </c>
      <c r="C278" s="29" t="str">
        <f t="shared" si="9"/>
        <v>Saturday</v>
      </c>
      <c r="D278" s="28" t="s">
        <v>20</v>
      </c>
      <c r="E278" s="28" t="s">
        <v>81</v>
      </c>
      <c r="F278" s="28">
        <v>3</v>
      </c>
      <c r="G278" s="28">
        <f>F278*VLOOKUP(D278,sku_master!B:E,4,0)</f>
        <v>147000</v>
      </c>
    </row>
    <row r="279" spans="1:7" x14ac:dyDescent="0.3">
      <c r="A279" s="28" t="str">
        <f t="shared" si="8"/>
        <v>44296M08</v>
      </c>
      <c r="B279" s="29">
        <v>44296</v>
      </c>
      <c r="C279" s="29" t="str">
        <f t="shared" si="9"/>
        <v>Saturday</v>
      </c>
      <c r="D279" s="28" t="s">
        <v>23</v>
      </c>
      <c r="E279" s="28" t="s">
        <v>81</v>
      </c>
      <c r="F279" s="28">
        <v>3</v>
      </c>
      <c r="G279" s="28">
        <f>F279*VLOOKUP(D279,sku_master!B:E,4,0)</f>
        <v>162000</v>
      </c>
    </row>
    <row r="280" spans="1:7" x14ac:dyDescent="0.3">
      <c r="A280" s="28" t="str">
        <f t="shared" si="8"/>
        <v>44296M09</v>
      </c>
      <c r="B280" s="29">
        <v>44296</v>
      </c>
      <c r="C280" s="29" t="str">
        <f t="shared" si="9"/>
        <v>Saturday</v>
      </c>
      <c r="D280" s="28" t="s">
        <v>25</v>
      </c>
      <c r="E280" s="28" t="s">
        <v>81</v>
      </c>
      <c r="F280" s="28">
        <v>4</v>
      </c>
      <c r="G280" s="28">
        <f>F280*VLOOKUP(D280,sku_master!B:E,4,0)</f>
        <v>220000</v>
      </c>
    </row>
    <row r="281" spans="1:7" x14ac:dyDescent="0.3">
      <c r="A281" s="28" t="str">
        <f t="shared" si="8"/>
        <v>44296M10</v>
      </c>
      <c r="B281" s="29">
        <v>44296</v>
      </c>
      <c r="C281" s="29" t="str">
        <f t="shared" si="9"/>
        <v>Saturday</v>
      </c>
      <c r="D281" s="28" t="s">
        <v>28</v>
      </c>
      <c r="E281" s="28" t="s">
        <v>81</v>
      </c>
      <c r="F281" s="28">
        <v>3</v>
      </c>
      <c r="G281" s="28">
        <f>F281*VLOOKUP(D281,sku_master!B:E,4,0)</f>
        <v>180000</v>
      </c>
    </row>
    <row r="282" spans="1:7" x14ac:dyDescent="0.3">
      <c r="A282" s="28" t="str">
        <f t="shared" si="8"/>
        <v>44296F01</v>
      </c>
      <c r="B282" s="29">
        <v>44296</v>
      </c>
      <c r="C282" s="29" t="str">
        <f t="shared" si="9"/>
        <v>Saturday</v>
      </c>
      <c r="D282" s="28" t="s">
        <v>31</v>
      </c>
      <c r="E282" s="28" t="s">
        <v>81</v>
      </c>
      <c r="F282" s="28">
        <v>25</v>
      </c>
      <c r="G282" s="28">
        <f>F282*VLOOKUP(D282,sku_master!B:E,4,0)</f>
        <v>7500</v>
      </c>
    </row>
    <row r="283" spans="1:7" x14ac:dyDescent="0.3">
      <c r="A283" s="28" t="str">
        <f t="shared" si="8"/>
        <v>44296F02</v>
      </c>
      <c r="B283" s="29">
        <v>44296</v>
      </c>
      <c r="C283" s="29" t="str">
        <f t="shared" si="9"/>
        <v>Saturday</v>
      </c>
      <c r="D283" s="28" t="s">
        <v>34</v>
      </c>
      <c r="E283" s="28" t="s">
        <v>81</v>
      </c>
      <c r="F283" s="28">
        <v>12</v>
      </c>
      <c r="G283" s="28">
        <f>F283*VLOOKUP(D283,sku_master!B:E,4,0)</f>
        <v>2400</v>
      </c>
    </row>
    <row r="284" spans="1:7" x14ac:dyDescent="0.3">
      <c r="A284" s="28" t="str">
        <f t="shared" si="8"/>
        <v>44296F03</v>
      </c>
      <c r="B284" s="29">
        <v>44296</v>
      </c>
      <c r="C284" s="29" t="str">
        <f t="shared" si="9"/>
        <v>Saturday</v>
      </c>
      <c r="D284" s="28" t="s">
        <v>37</v>
      </c>
      <c r="E284" s="28" t="s">
        <v>81</v>
      </c>
      <c r="F284" s="28">
        <v>13</v>
      </c>
      <c r="G284" s="28">
        <f>F284*VLOOKUP(D284,sku_master!B:E,4,0)</f>
        <v>3770</v>
      </c>
    </row>
    <row r="285" spans="1:7" x14ac:dyDescent="0.3">
      <c r="A285" s="28" t="str">
        <f t="shared" si="8"/>
        <v>44296F04</v>
      </c>
      <c r="B285" s="29">
        <v>44296</v>
      </c>
      <c r="C285" s="29" t="str">
        <f t="shared" si="9"/>
        <v>Saturday</v>
      </c>
      <c r="D285" s="28" t="s">
        <v>39</v>
      </c>
      <c r="E285" s="28" t="s">
        <v>81</v>
      </c>
      <c r="F285" s="28">
        <v>5</v>
      </c>
      <c r="G285" s="28">
        <f>F285*VLOOKUP(D285,sku_master!B:E,4,0)</f>
        <v>1825</v>
      </c>
    </row>
    <row r="286" spans="1:7" x14ac:dyDescent="0.3">
      <c r="A286" s="28" t="str">
        <f t="shared" si="8"/>
        <v>44296F05</v>
      </c>
      <c r="B286" s="29">
        <v>44296</v>
      </c>
      <c r="C286" s="29" t="str">
        <f t="shared" si="9"/>
        <v>Saturday</v>
      </c>
      <c r="D286" s="28" t="s">
        <v>41</v>
      </c>
      <c r="E286" s="28" t="s">
        <v>81</v>
      </c>
      <c r="F286" s="28">
        <v>4</v>
      </c>
      <c r="G286" s="28">
        <f>F286*VLOOKUP(D286,sku_master!B:E,4,0)</f>
        <v>760</v>
      </c>
    </row>
    <row r="287" spans="1:7" x14ac:dyDescent="0.3">
      <c r="A287" s="28" t="str">
        <f t="shared" si="8"/>
        <v>44296F06</v>
      </c>
      <c r="B287" s="29">
        <v>44296</v>
      </c>
      <c r="C287" s="29" t="str">
        <f t="shared" si="9"/>
        <v>Saturday</v>
      </c>
      <c r="D287" s="28" t="s">
        <v>43</v>
      </c>
      <c r="E287" s="28" t="s">
        <v>81</v>
      </c>
      <c r="F287" s="28">
        <v>4</v>
      </c>
      <c r="G287" s="28">
        <f>F287*VLOOKUP(D287,sku_master!B:E,4,0)</f>
        <v>1400</v>
      </c>
    </row>
    <row r="288" spans="1:7" x14ac:dyDescent="0.3">
      <c r="A288" s="28" t="str">
        <f t="shared" si="8"/>
        <v>44296F07</v>
      </c>
      <c r="B288" s="29">
        <v>44296</v>
      </c>
      <c r="C288" s="29" t="str">
        <f t="shared" si="9"/>
        <v>Saturday</v>
      </c>
      <c r="D288" s="28" t="s">
        <v>45</v>
      </c>
      <c r="E288" s="28" t="s">
        <v>81</v>
      </c>
      <c r="F288" s="28">
        <v>4</v>
      </c>
      <c r="G288" s="28">
        <f>F288*VLOOKUP(D288,sku_master!B:E,4,0)</f>
        <v>1600</v>
      </c>
    </row>
    <row r="289" spans="1:7" x14ac:dyDescent="0.3">
      <c r="A289" s="28" t="str">
        <f t="shared" si="8"/>
        <v>44296F08</v>
      </c>
      <c r="B289" s="29">
        <v>44296</v>
      </c>
      <c r="C289" s="29" t="str">
        <f t="shared" si="9"/>
        <v>Saturday</v>
      </c>
      <c r="D289" s="28" t="s">
        <v>48</v>
      </c>
      <c r="E289" s="28" t="s">
        <v>81</v>
      </c>
      <c r="F289" s="28">
        <v>4</v>
      </c>
      <c r="G289" s="28">
        <f>F289*VLOOKUP(D289,sku_master!B:E,4,0)</f>
        <v>1200</v>
      </c>
    </row>
    <row r="290" spans="1:7" x14ac:dyDescent="0.3">
      <c r="A290" s="28" t="str">
        <f t="shared" si="8"/>
        <v>44296F09</v>
      </c>
      <c r="B290" s="29">
        <v>44296</v>
      </c>
      <c r="C290" s="29" t="str">
        <f t="shared" si="9"/>
        <v>Saturday</v>
      </c>
      <c r="D290" s="28" t="s">
        <v>50</v>
      </c>
      <c r="E290" s="28" t="s">
        <v>81</v>
      </c>
      <c r="F290" s="28">
        <v>3</v>
      </c>
      <c r="G290" s="28">
        <f>F290*VLOOKUP(D290,sku_master!B:E,4,0)</f>
        <v>1380</v>
      </c>
    </row>
    <row r="291" spans="1:7" x14ac:dyDescent="0.3">
      <c r="A291" s="28" t="str">
        <f t="shared" si="8"/>
        <v>44296F10</v>
      </c>
      <c r="B291" s="29">
        <v>44296</v>
      </c>
      <c r="C291" s="29" t="str">
        <f t="shared" si="9"/>
        <v>Saturday</v>
      </c>
      <c r="D291" s="28" t="s">
        <v>52</v>
      </c>
      <c r="E291" s="28" t="s">
        <v>81</v>
      </c>
      <c r="F291" s="28">
        <v>3</v>
      </c>
      <c r="G291" s="28">
        <f>F291*VLOOKUP(D291,sku_master!B:E,4,0)</f>
        <v>2997</v>
      </c>
    </row>
    <row r="292" spans="1:7" x14ac:dyDescent="0.3">
      <c r="A292" s="28" t="str">
        <f t="shared" si="8"/>
        <v>44296L01</v>
      </c>
      <c r="B292" s="29">
        <v>44296</v>
      </c>
      <c r="C292" s="29" t="str">
        <f t="shared" si="9"/>
        <v>Saturday</v>
      </c>
      <c r="D292" s="28" t="s">
        <v>55</v>
      </c>
      <c r="E292" s="28" t="s">
        <v>81</v>
      </c>
      <c r="F292" s="28">
        <v>6</v>
      </c>
      <c r="G292" s="28">
        <f>F292*VLOOKUP(D292,sku_master!B:E,4,0)</f>
        <v>2100</v>
      </c>
    </row>
    <row r="293" spans="1:7" x14ac:dyDescent="0.3">
      <c r="A293" s="28" t="str">
        <f t="shared" si="8"/>
        <v>44296L02</v>
      </c>
      <c r="B293" s="29">
        <v>44296</v>
      </c>
      <c r="C293" s="29" t="str">
        <f t="shared" si="9"/>
        <v>Saturday</v>
      </c>
      <c r="D293" s="28" t="s">
        <v>58</v>
      </c>
      <c r="E293" s="28" t="s">
        <v>81</v>
      </c>
      <c r="F293" s="28">
        <v>5</v>
      </c>
      <c r="G293" s="28">
        <f>F293*VLOOKUP(D293,sku_master!B:E,4,0)</f>
        <v>2000</v>
      </c>
    </row>
    <row r="294" spans="1:7" x14ac:dyDescent="0.3">
      <c r="A294" s="28" t="str">
        <f t="shared" si="8"/>
        <v>44296L03</v>
      </c>
      <c r="B294" s="29">
        <v>44296</v>
      </c>
      <c r="C294" s="29" t="str">
        <f t="shared" si="9"/>
        <v>Saturday</v>
      </c>
      <c r="D294" s="28" t="s">
        <v>60</v>
      </c>
      <c r="E294" s="28" t="s">
        <v>81</v>
      </c>
      <c r="F294" s="28">
        <v>6</v>
      </c>
      <c r="G294" s="28">
        <f>F294*VLOOKUP(D294,sku_master!B:E,4,0)</f>
        <v>4800</v>
      </c>
    </row>
    <row r="295" spans="1:7" x14ac:dyDescent="0.3">
      <c r="A295" s="28" t="str">
        <f t="shared" si="8"/>
        <v>44296L04</v>
      </c>
      <c r="B295" s="29">
        <v>44296</v>
      </c>
      <c r="C295" s="29" t="str">
        <f t="shared" si="9"/>
        <v>Saturday</v>
      </c>
      <c r="D295" s="28" t="s">
        <v>63</v>
      </c>
      <c r="E295" s="28" t="s">
        <v>81</v>
      </c>
      <c r="F295" s="28">
        <v>5</v>
      </c>
      <c r="G295" s="28">
        <f>F295*VLOOKUP(D295,sku_master!B:E,4,0)</f>
        <v>6000</v>
      </c>
    </row>
    <row r="296" spans="1:7" x14ac:dyDescent="0.3">
      <c r="A296" s="28" t="str">
        <f t="shared" si="8"/>
        <v>44296L05</v>
      </c>
      <c r="B296" s="29">
        <v>44296</v>
      </c>
      <c r="C296" s="29" t="str">
        <f t="shared" si="9"/>
        <v>Saturday</v>
      </c>
      <c r="D296" s="28" t="s">
        <v>65</v>
      </c>
      <c r="E296" s="28" t="s">
        <v>81</v>
      </c>
      <c r="F296" s="28">
        <v>6</v>
      </c>
      <c r="G296" s="28">
        <f>F296*VLOOKUP(D296,sku_master!B:E,4,0)</f>
        <v>11994</v>
      </c>
    </row>
    <row r="297" spans="1:7" x14ac:dyDescent="0.3">
      <c r="A297" s="28" t="str">
        <f t="shared" si="8"/>
        <v>44296L06</v>
      </c>
      <c r="B297" s="29">
        <v>44296</v>
      </c>
      <c r="C297" s="29" t="str">
        <f t="shared" si="9"/>
        <v>Saturday</v>
      </c>
      <c r="D297" s="28" t="s">
        <v>67</v>
      </c>
      <c r="E297" s="28" t="s">
        <v>81</v>
      </c>
      <c r="F297" s="28">
        <v>6</v>
      </c>
      <c r="G297" s="28">
        <f>F297*VLOOKUP(D297,sku_master!B:E,4,0)</f>
        <v>7200</v>
      </c>
    </row>
    <row r="298" spans="1:7" x14ac:dyDescent="0.3">
      <c r="A298" s="28" t="str">
        <f t="shared" si="8"/>
        <v>44296L07</v>
      </c>
      <c r="B298" s="29">
        <v>44296</v>
      </c>
      <c r="C298" s="29" t="str">
        <f t="shared" si="9"/>
        <v>Saturday</v>
      </c>
      <c r="D298" s="28" t="s">
        <v>69</v>
      </c>
      <c r="E298" s="28" t="s">
        <v>81</v>
      </c>
      <c r="F298" s="28">
        <v>6</v>
      </c>
      <c r="G298" s="28">
        <f>F298*VLOOKUP(D298,sku_master!B:E,4,0)</f>
        <v>15000</v>
      </c>
    </row>
    <row r="299" spans="1:7" x14ac:dyDescent="0.3">
      <c r="A299" s="28" t="str">
        <f t="shared" si="8"/>
        <v>44296L08</v>
      </c>
      <c r="B299" s="29">
        <v>44296</v>
      </c>
      <c r="C299" s="29" t="str">
        <f t="shared" si="9"/>
        <v>Saturday</v>
      </c>
      <c r="D299" s="28" t="s">
        <v>71</v>
      </c>
      <c r="E299" s="28" t="s">
        <v>81</v>
      </c>
      <c r="F299" s="28">
        <v>2</v>
      </c>
      <c r="G299" s="28">
        <f>F299*VLOOKUP(D299,sku_master!B:E,4,0)</f>
        <v>3000</v>
      </c>
    </row>
    <row r="300" spans="1:7" x14ac:dyDescent="0.3">
      <c r="A300" s="28" t="str">
        <f t="shared" si="8"/>
        <v>44296L09</v>
      </c>
      <c r="B300" s="29">
        <v>44296</v>
      </c>
      <c r="C300" s="29" t="str">
        <f t="shared" si="9"/>
        <v>Saturday</v>
      </c>
      <c r="D300" s="28" t="s">
        <v>73</v>
      </c>
      <c r="E300" s="28" t="s">
        <v>81</v>
      </c>
      <c r="F300" s="28">
        <v>4</v>
      </c>
      <c r="G300" s="28">
        <f>F300*VLOOKUP(D300,sku_master!B:E,4,0)</f>
        <v>7200</v>
      </c>
    </row>
    <row r="301" spans="1:7" x14ac:dyDescent="0.3">
      <c r="A301" s="28" t="str">
        <f t="shared" si="8"/>
        <v>44296L10</v>
      </c>
      <c r="B301" s="29">
        <v>44296</v>
      </c>
      <c r="C301" s="29" t="str">
        <f t="shared" si="9"/>
        <v>Saturday</v>
      </c>
      <c r="D301" s="28" t="s">
        <v>75</v>
      </c>
      <c r="E301" s="28" t="s">
        <v>81</v>
      </c>
      <c r="F301" s="28">
        <v>3</v>
      </c>
      <c r="G301" s="28">
        <f>F301*VLOOKUP(D301,sku_master!B:E,4,0)</f>
        <v>9000</v>
      </c>
    </row>
    <row r="302" spans="1:7" x14ac:dyDescent="0.3">
      <c r="A302" s="28" t="str">
        <f t="shared" si="8"/>
        <v>44297M01</v>
      </c>
      <c r="B302" s="29">
        <v>44297</v>
      </c>
      <c r="C302" s="29" t="str">
        <f t="shared" si="9"/>
        <v>Sunday</v>
      </c>
      <c r="D302" s="28" t="s">
        <v>6</v>
      </c>
      <c r="E302" s="28" t="s">
        <v>81</v>
      </c>
      <c r="F302" s="28">
        <v>13</v>
      </c>
      <c r="G302" s="28">
        <f>F302*VLOOKUP(D302,sku_master!B:E,4,0)</f>
        <v>156000</v>
      </c>
    </row>
    <row r="303" spans="1:7" x14ac:dyDescent="0.3">
      <c r="A303" s="28" t="str">
        <f t="shared" si="8"/>
        <v>44297M02</v>
      </c>
      <c r="B303" s="29">
        <v>44297</v>
      </c>
      <c r="C303" s="29" t="str">
        <f t="shared" si="9"/>
        <v>Sunday</v>
      </c>
      <c r="D303" s="28" t="s">
        <v>9</v>
      </c>
      <c r="E303" s="28" t="s">
        <v>81</v>
      </c>
      <c r="F303" s="28">
        <v>8</v>
      </c>
      <c r="G303" s="28">
        <f>F303*VLOOKUP(D303,sku_master!B:E,4,0)</f>
        <v>80000</v>
      </c>
    </row>
    <row r="304" spans="1:7" x14ac:dyDescent="0.3">
      <c r="A304" s="28" t="str">
        <f t="shared" si="8"/>
        <v>44297M03</v>
      </c>
      <c r="B304" s="29">
        <v>44297</v>
      </c>
      <c r="C304" s="29" t="str">
        <f t="shared" si="9"/>
        <v>Sunday</v>
      </c>
      <c r="D304" s="28" t="s">
        <v>11</v>
      </c>
      <c r="E304" s="28" t="s">
        <v>81</v>
      </c>
      <c r="F304" s="28">
        <v>7</v>
      </c>
      <c r="G304" s="28">
        <f>F304*VLOOKUP(D304,sku_master!B:E,4,0)</f>
        <v>112000</v>
      </c>
    </row>
    <row r="305" spans="1:7" x14ac:dyDescent="0.3">
      <c r="A305" s="28" t="str">
        <f t="shared" si="8"/>
        <v>44297M04</v>
      </c>
      <c r="B305" s="29">
        <v>44297</v>
      </c>
      <c r="C305" s="29" t="str">
        <f t="shared" si="9"/>
        <v>Sunday</v>
      </c>
      <c r="D305" s="28" t="s">
        <v>14</v>
      </c>
      <c r="E305" s="28" t="s">
        <v>81</v>
      </c>
      <c r="F305" s="28">
        <v>5</v>
      </c>
      <c r="G305" s="28">
        <f>F305*VLOOKUP(D305,sku_master!B:E,4,0)</f>
        <v>100000</v>
      </c>
    </row>
    <row r="306" spans="1:7" x14ac:dyDescent="0.3">
      <c r="A306" s="28" t="str">
        <f t="shared" si="8"/>
        <v>44297M05</v>
      </c>
      <c r="B306" s="29">
        <v>44297</v>
      </c>
      <c r="C306" s="29" t="str">
        <f t="shared" si="9"/>
        <v>Sunday</v>
      </c>
      <c r="D306" s="28" t="s">
        <v>16</v>
      </c>
      <c r="E306" s="28" t="s">
        <v>81</v>
      </c>
      <c r="F306" s="28">
        <v>5</v>
      </c>
      <c r="G306" s="28">
        <f>F306*VLOOKUP(D306,sku_master!B:E,4,0)</f>
        <v>40000</v>
      </c>
    </row>
    <row r="307" spans="1:7" x14ac:dyDescent="0.3">
      <c r="A307" s="28" t="str">
        <f t="shared" si="8"/>
        <v>44297M06</v>
      </c>
      <c r="B307" s="29">
        <v>44297</v>
      </c>
      <c r="C307" s="29" t="str">
        <f t="shared" si="9"/>
        <v>Sunday</v>
      </c>
      <c r="D307" s="28" t="s">
        <v>18</v>
      </c>
      <c r="E307" s="28" t="s">
        <v>81</v>
      </c>
      <c r="F307" s="28">
        <v>4</v>
      </c>
      <c r="G307" s="28">
        <f>F307*VLOOKUP(D307,sku_master!B:E,4,0)</f>
        <v>32000</v>
      </c>
    </row>
    <row r="308" spans="1:7" x14ac:dyDescent="0.3">
      <c r="A308" s="28" t="str">
        <f t="shared" si="8"/>
        <v>44297M07</v>
      </c>
      <c r="B308" s="29">
        <v>44297</v>
      </c>
      <c r="C308" s="29" t="str">
        <f t="shared" si="9"/>
        <v>Sunday</v>
      </c>
      <c r="D308" s="28" t="s">
        <v>20</v>
      </c>
      <c r="E308" s="28" t="s">
        <v>81</v>
      </c>
      <c r="F308" s="28">
        <v>4</v>
      </c>
      <c r="G308" s="28">
        <f>F308*VLOOKUP(D308,sku_master!B:E,4,0)</f>
        <v>196000</v>
      </c>
    </row>
    <row r="309" spans="1:7" x14ac:dyDescent="0.3">
      <c r="A309" s="28" t="str">
        <f t="shared" si="8"/>
        <v>44297M08</v>
      </c>
      <c r="B309" s="29">
        <v>44297</v>
      </c>
      <c r="C309" s="29" t="str">
        <f t="shared" si="9"/>
        <v>Sunday</v>
      </c>
      <c r="D309" s="28" t="s">
        <v>23</v>
      </c>
      <c r="E309" s="28" t="s">
        <v>81</v>
      </c>
      <c r="F309" s="28">
        <v>2</v>
      </c>
      <c r="G309" s="28">
        <f>F309*VLOOKUP(D309,sku_master!B:E,4,0)</f>
        <v>108000</v>
      </c>
    </row>
    <row r="310" spans="1:7" x14ac:dyDescent="0.3">
      <c r="A310" s="28" t="str">
        <f t="shared" si="8"/>
        <v>44297M09</v>
      </c>
      <c r="B310" s="29">
        <v>44297</v>
      </c>
      <c r="C310" s="29" t="str">
        <f t="shared" si="9"/>
        <v>Sunday</v>
      </c>
      <c r="D310" s="28" t="s">
        <v>25</v>
      </c>
      <c r="E310" s="28" t="s">
        <v>81</v>
      </c>
      <c r="F310" s="28">
        <v>4</v>
      </c>
      <c r="G310" s="28">
        <f>F310*VLOOKUP(D310,sku_master!B:E,4,0)</f>
        <v>220000</v>
      </c>
    </row>
    <row r="311" spans="1:7" x14ac:dyDescent="0.3">
      <c r="A311" s="28" t="str">
        <f t="shared" si="8"/>
        <v>44297M10</v>
      </c>
      <c r="B311" s="29">
        <v>44297</v>
      </c>
      <c r="C311" s="29" t="str">
        <f t="shared" si="9"/>
        <v>Sunday</v>
      </c>
      <c r="D311" s="28" t="s">
        <v>28</v>
      </c>
      <c r="E311" s="28" t="s">
        <v>81</v>
      </c>
      <c r="F311" s="28">
        <v>4</v>
      </c>
      <c r="G311" s="28">
        <f>F311*VLOOKUP(D311,sku_master!B:E,4,0)</f>
        <v>240000</v>
      </c>
    </row>
    <row r="312" spans="1:7" x14ac:dyDescent="0.3">
      <c r="A312" s="28" t="str">
        <f t="shared" si="8"/>
        <v>44297F01</v>
      </c>
      <c r="B312" s="29">
        <v>44297</v>
      </c>
      <c r="C312" s="29" t="str">
        <f t="shared" si="9"/>
        <v>Sunday</v>
      </c>
      <c r="D312" s="28" t="s">
        <v>31</v>
      </c>
      <c r="E312" s="28" t="s">
        <v>81</v>
      </c>
      <c r="F312" s="28">
        <v>23</v>
      </c>
      <c r="G312" s="28">
        <f>F312*VLOOKUP(D312,sku_master!B:E,4,0)</f>
        <v>6900</v>
      </c>
    </row>
    <row r="313" spans="1:7" x14ac:dyDescent="0.3">
      <c r="A313" s="28" t="str">
        <f t="shared" si="8"/>
        <v>44297F02</v>
      </c>
      <c r="B313" s="29">
        <v>44297</v>
      </c>
      <c r="C313" s="29" t="str">
        <f t="shared" si="9"/>
        <v>Sunday</v>
      </c>
      <c r="D313" s="28" t="s">
        <v>34</v>
      </c>
      <c r="E313" s="28" t="s">
        <v>81</v>
      </c>
      <c r="F313" s="28">
        <v>3</v>
      </c>
      <c r="G313" s="28">
        <f>F313*VLOOKUP(D313,sku_master!B:E,4,0)</f>
        <v>600</v>
      </c>
    </row>
    <row r="314" spans="1:7" x14ac:dyDescent="0.3">
      <c r="A314" s="28" t="str">
        <f t="shared" si="8"/>
        <v>44297F03</v>
      </c>
      <c r="B314" s="29">
        <v>44297</v>
      </c>
      <c r="C314" s="29" t="str">
        <f t="shared" si="9"/>
        <v>Sunday</v>
      </c>
      <c r="D314" s="28" t="s">
        <v>37</v>
      </c>
      <c r="E314" s="28" t="s">
        <v>81</v>
      </c>
      <c r="F314" s="28">
        <v>12</v>
      </c>
      <c r="G314" s="28">
        <f>F314*VLOOKUP(D314,sku_master!B:E,4,0)</f>
        <v>3480</v>
      </c>
    </row>
    <row r="315" spans="1:7" x14ac:dyDescent="0.3">
      <c r="A315" s="28" t="str">
        <f t="shared" si="8"/>
        <v>44297F04</v>
      </c>
      <c r="B315" s="29">
        <v>44297</v>
      </c>
      <c r="C315" s="29" t="str">
        <f t="shared" si="9"/>
        <v>Sunday</v>
      </c>
      <c r="D315" s="28" t="s">
        <v>39</v>
      </c>
      <c r="E315" s="28" t="s">
        <v>81</v>
      </c>
      <c r="F315" s="28">
        <v>7</v>
      </c>
      <c r="G315" s="28">
        <f>F315*VLOOKUP(D315,sku_master!B:E,4,0)</f>
        <v>2555</v>
      </c>
    </row>
    <row r="316" spans="1:7" x14ac:dyDescent="0.3">
      <c r="A316" s="28" t="str">
        <f t="shared" si="8"/>
        <v>44297F05</v>
      </c>
      <c r="B316" s="29">
        <v>44297</v>
      </c>
      <c r="C316" s="29" t="str">
        <f t="shared" si="9"/>
        <v>Sunday</v>
      </c>
      <c r="D316" s="28" t="s">
        <v>41</v>
      </c>
      <c r="E316" s="28" t="s">
        <v>81</v>
      </c>
      <c r="F316" s="28">
        <v>5</v>
      </c>
      <c r="G316" s="28">
        <f>F316*VLOOKUP(D316,sku_master!B:E,4,0)</f>
        <v>950</v>
      </c>
    </row>
    <row r="317" spans="1:7" x14ac:dyDescent="0.3">
      <c r="A317" s="28" t="str">
        <f t="shared" si="8"/>
        <v>44297F06</v>
      </c>
      <c r="B317" s="29">
        <v>44297</v>
      </c>
      <c r="C317" s="29" t="str">
        <f t="shared" si="9"/>
        <v>Sunday</v>
      </c>
      <c r="D317" s="28" t="s">
        <v>43</v>
      </c>
      <c r="E317" s="28" t="s">
        <v>81</v>
      </c>
      <c r="F317" s="28">
        <v>3</v>
      </c>
      <c r="G317" s="28">
        <f>F317*VLOOKUP(D317,sku_master!B:E,4,0)</f>
        <v>1050</v>
      </c>
    </row>
    <row r="318" spans="1:7" x14ac:dyDescent="0.3">
      <c r="A318" s="28" t="str">
        <f t="shared" si="8"/>
        <v>44297F07</v>
      </c>
      <c r="B318" s="29">
        <v>44297</v>
      </c>
      <c r="C318" s="29" t="str">
        <f t="shared" si="9"/>
        <v>Sunday</v>
      </c>
      <c r="D318" s="28" t="s">
        <v>45</v>
      </c>
      <c r="E318" s="28" t="s">
        <v>81</v>
      </c>
      <c r="F318" s="28">
        <v>5</v>
      </c>
      <c r="G318" s="28">
        <f>F318*VLOOKUP(D318,sku_master!B:E,4,0)</f>
        <v>2000</v>
      </c>
    </row>
    <row r="319" spans="1:7" x14ac:dyDescent="0.3">
      <c r="A319" s="28" t="str">
        <f t="shared" si="8"/>
        <v>44297F08</v>
      </c>
      <c r="B319" s="29">
        <v>44297</v>
      </c>
      <c r="C319" s="29" t="str">
        <f t="shared" si="9"/>
        <v>Sunday</v>
      </c>
      <c r="D319" s="28" t="s">
        <v>48</v>
      </c>
      <c r="E319" s="28" t="s">
        <v>81</v>
      </c>
      <c r="F319" s="28">
        <v>3</v>
      </c>
      <c r="G319" s="28">
        <f>F319*VLOOKUP(D319,sku_master!B:E,4,0)</f>
        <v>900</v>
      </c>
    </row>
    <row r="320" spans="1:7" x14ac:dyDescent="0.3">
      <c r="A320" s="28" t="str">
        <f t="shared" si="8"/>
        <v>44297F09</v>
      </c>
      <c r="B320" s="29">
        <v>44297</v>
      </c>
      <c r="C320" s="29" t="str">
        <f t="shared" si="9"/>
        <v>Sunday</v>
      </c>
      <c r="D320" s="28" t="s">
        <v>50</v>
      </c>
      <c r="E320" s="28" t="s">
        <v>81</v>
      </c>
      <c r="F320" s="28">
        <v>3</v>
      </c>
      <c r="G320" s="28">
        <f>F320*VLOOKUP(D320,sku_master!B:E,4,0)</f>
        <v>1380</v>
      </c>
    </row>
    <row r="321" spans="1:7" x14ac:dyDescent="0.3">
      <c r="A321" s="28" t="str">
        <f t="shared" si="8"/>
        <v>44297F10</v>
      </c>
      <c r="B321" s="29">
        <v>44297</v>
      </c>
      <c r="C321" s="29" t="str">
        <f t="shared" si="9"/>
        <v>Sunday</v>
      </c>
      <c r="D321" s="28" t="s">
        <v>52</v>
      </c>
      <c r="E321" s="28" t="s">
        <v>81</v>
      </c>
      <c r="F321" s="28">
        <v>4</v>
      </c>
      <c r="G321" s="28">
        <f>F321*VLOOKUP(D321,sku_master!B:E,4,0)</f>
        <v>3996</v>
      </c>
    </row>
    <row r="322" spans="1:7" x14ac:dyDescent="0.3">
      <c r="A322" s="28" t="str">
        <f t="shared" si="8"/>
        <v>44297L01</v>
      </c>
      <c r="B322" s="29">
        <v>44297</v>
      </c>
      <c r="C322" s="29" t="str">
        <f t="shared" si="9"/>
        <v>Sunday</v>
      </c>
      <c r="D322" s="28" t="s">
        <v>55</v>
      </c>
      <c r="E322" s="28" t="s">
        <v>81</v>
      </c>
      <c r="F322" s="28">
        <v>14</v>
      </c>
      <c r="G322" s="28">
        <f>F322*VLOOKUP(D322,sku_master!B:E,4,0)</f>
        <v>4900</v>
      </c>
    </row>
    <row r="323" spans="1:7" x14ac:dyDescent="0.3">
      <c r="A323" s="28" t="str">
        <f t="shared" ref="A323:A386" si="10">B323&amp;D323</f>
        <v>44297L02</v>
      </c>
      <c r="B323" s="29">
        <v>44297</v>
      </c>
      <c r="C323" s="29" t="str">
        <f t="shared" ref="C323:C386" si="11">TEXT(B323,"dddd")</f>
        <v>Sunday</v>
      </c>
      <c r="D323" s="28" t="s">
        <v>58</v>
      </c>
      <c r="E323" s="28" t="s">
        <v>81</v>
      </c>
      <c r="F323" s="28">
        <v>10</v>
      </c>
      <c r="G323" s="28">
        <f>F323*VLOOKUP(D323,sku_master!B:E,4,0)</f>
        <v>4000</v>
      </c>
    </row>
    <row r="324" spans="1:7" x14ac:dyDescent="0.3">
      <c r="A324" s="28" t="str">
        <f t="shared" si="10"/>
        <v>44297L03</v>
      </c>
      <c r="B324" s="29">
        <v>44297</v>
      </c>
      <c r="C324" s="29" t="str">
        <f t="shared" si="11"/>
        <v>Sunday</v>
      </c>
      <c r="D324" s="28" t="s">
        <v>60</v>
      </c>
      <c r="E324" s="28" t="s">
        <v>81</v>
      </c>
      <c r="F324" s="28">
        <v>6</v>
      </c>
      <c r="G324" s="28">
        <f>F324*VLOOKUP(D324,sku_master!B:E,4,0)</f>
        <v>4800</v>
      </c>
    </row>
    <row r="325" spans="1:7" x14ac:dyDescent="0.3">
      <c r="A325" s="28" t="str">
        <f t="shared" si="10"/>
        <v>44297L04</v>
      </c>
      <c r="B325" s="29">
        <v>44297</v>
      </c>
      <c r="C325" s="29" t="str">
        <f t="shared" si="11"/>
        <v>Sunday</v>
      </c>
      <c r="D325" s="28" t="s">
        <v>63</v>
      </c>
      <c r="E325" s="28" t="s">
        <v>81</v>
      </c>
      <c r="F325" s="28">
        <v>5</v>
      </c>
      <c r="G325" s="28">
        <f>F325*VLOOKUP(D325,sku_master!B:E,4,0)</f>
        <v>6000</v>
      </c>
    </row>
    <row r="326" spans="1:7" x14ac:dyDescent="0.3">
      <c r="A326" s="28" t="str">
        <f t="shared" si="10"/>
        <v>44297L05</v>
      </c>
      <c r="B326" s="29">
        <v>44297</v>
      </c>
      <c r="C326" s="29" t="str">
        <f t="shared" si="11"/>
        <v>Sunday</v>
      </c>
      <c r="D326" s="28" t="s">
        <v>65</v>
      </c>
      <c r="E326" s="28" t="s">
        <v>81</v>
      </c>
      <c r="F326" s="28">
        <v>7</v>
      </c>
      <c r="G326" s="28">
        <f>F326*VLOOKUP(D326,sku_master!B:E,4,0)</f>
        <v>13993</v>
      </c>
    </row>
    <row r="327" spans="1:7" x14ac:dyDescent="0.3">
      <c r="A327" s="28" t="str">
        <f t="shared" si="10"/>
        <v>44297L06</v>
      </c>
      <c r="B327" s="29">
        <v>44297</v>
      </c>
      <c r="C327" s="29" t="str">
        <f t="shared" si="11"/>
        <v>Sunday</v>
      </c>
      <c r="D327" s="28" t="s">
        <v>67</v>
      </c>
      <c r="E327" s="28" t="s">
        <v>81</v>
      </c>
      <c r="F327" s="28">
        <v>7</v>
      </c>
      <c r="G327" s="28">
        <f>F327*VLOOKUP(D327,sku_master!B:E,4,0)</f>
        <v>8400</v>
      </c>
    </row>
    <row r="328" spans="1:7" x14ac:dyDescent="0.3">
      <c r="A328" s="28" t="str">
        <f t="shared" si="10"/>
        <v>44297L07</v>
      </c>
      <c r="B328" s="29">
        <v>44297</v>
      </c>
      <c r="C328" s="29" t="str">
        <f t="shared" si="11"/>
        <v>Sunday</v>
      </c>
      <c r="D328" s="28" t="s">
        <v>69</v>
      </c>
      <c r="E328" s="28" t="s">
        <v>81</v>
      </c>
      <c r="F328" s="28">
        <v>5</v>
      </c>
      <c r="G328" s="28">
        <f>F328*VLOOKUP(D328,sku_master!B:E,4,0)</f>
        <v>12500</v>
      </c>
    </row>
    <row r="329" spans="1:7" x14ac:dyDescent="0.3">
      <c r="A329" s="28" t="str">
        <f t="shared" si="10"/>
        <v>44297L08</v>
      </c>
      <c r="B329" s="29">
        <v>44297</v>
      </c>
      <c r="C329" s="29" t="str">
        <f t="shared" si="11"/>
        <v>Sunday</v>
      </c>
      <c r="D329" s="28" t="s">
        <v>71</v>
      </c>
      <c r="E329" s="28" t="s">
        <v>81</v>
      </c>
      <c r="F329" s="28">
        <v>4</v>
      </c>
      <c r="G329" s="28">
        <f>F329*VLOOKUP(D329,sku_master!B:E,4,0)</f>
        <v>6000</v>
      </c>
    </row>
    <row r="330" spans="1:7" x14ac:dyDescent="0.3">
      <c r="A330" s="28" t="str">
        <f t="shared" si="10"/>
        <v>44297L09</v>
      </c>
      <c r="B330" s="29">
        <v>44297</v>
      </c>
      <c r="C330" s="29" t="str">
        <f t="shared" si="11"/>
        <v>Sunday</v>
      </c>
      <c r="D330" s="28" t="s">
        <v>73</v>
      </c>
      <c r="E330" s="28" t="s">
        <v>81</v>
      </c>
      <c r="F330" s="28">
        <v>4</v>
      </c>
      <c r="G330" s="28">
        <f>F330*VLOOKUP(D330,sku_master!B:E,4,0)</f>
        <v>7200</v>
      </c>
    </row>
    <row r="331" spans="1:7" x14ac:dyDescent="0.3">
      <c r="A331" s="28" t="str">
        <f t="shared" si="10"/>
        <v>44297L10</v>
      </c>
      <c r="B331" s="29">
        <v>44297</v>
      </c>
      <c r="C331" s="29" t="str">
        <f t="shared" si="11"/>
        <v>Sunday</v>
      </c>
      <c r="D331" s="28" t="s">
        <v>75</v>
      </c>
      <c r="E331" s="28" t="s">
        <v>81</v>
      </c>
      <c r="F331" s="28">
        <v>2</v>
      </c>
      <c r="G331" s="28">
        <f>F331*VLOOKUP(D331,sku_master!B:E,4,0)</f>
        <v>6000</v>
      </c>
    </row>
    <row r="332" spans="1:7" x14ac:dyDescent="0.3">
      <c r="A332" s="28" t="str">
        <f t="shared" si="10"/>
        <v>44298M01</v>
      </c>
      <c r="B332" s="29">
        <v>44298</v>
      </c>
      <c r="C332" s="29" t="str">
        <f t="shared" si="11"/>
        <v>Monday</v>
      </c>
      <c r="D332" s="28" t="s">
        <v>6</v>
      </c>
      <c r="E332" s="28" t="s">
        <v>81</v>
      </c>
      <c r="F332" s="28">
        <v>5</v>
      </c>
      <c r="G332" s="28">
        <f>F332*VLOOKUP(D332,sku_master!B:E,4,0)</f>
        <v>60000</v>
      </c>
    </row>
    <row r="333" spans="1:7" x14ac:dyDescent="0.3">
      <c r="A333" s="28" t="str">
        <f t="shared" si="10"/>
        <v>44298M02</v>
      </c>
      <c r="B333" s="29">
        <v>44298</v>
      </c>
      <c r="C333" s="29" t="str">
        <f t="shared" si="11"/>
        <v>Monday</v>
      </c>
      <c r="D333" s="28" t="s">
        <v>9</v>
      </c>
      <c r="E333" s="28" t="s">
        <v>81</v>
      </c>
      <c r="F333" s="28">
        <v>8</v>
      </c>
      <c r="G333" s="28">
        <f>F333*VLOOKUP(D333,sku_master!B:E,4,0)</f>
        <v>80000</v>
      </c>
    </row>
    <row r="334" spans="1:7" x14ac:dyDescent="0.3">
      <c r="A334" s="28" t="str">
        <f t="shared" si="10"/>
        <v>44298M03</v>
      </c>
      <c r="B334" s="29">
        <v>44298</v>
      </c>
      <c r="C334" s="29" t="str">
        <f t="shared" si="11"/>
        <v>Monday</v>
      </c>
      <c r="D334" s="28" t="s">
        <v>11</v>
      </c>
      <c r="E334" s="28" t="s">
        <v>81</v>
      </c>
      <c r="F334" s="28">
        <v>4</v>
      </c>
      <c r="G334" s="28">
        <f>F334*VLOOKUP(D334,sku_master!B:E,4,0)</f>
        <v>64000</v>
      </c>
    </row>
    <row r="335" spans="1:7" x14ac:dyDescent="0.3">
      <c r="A335" s="28" t="str">
        <f t="shared" si="10"/>
        <v>44298M04</v>
      </c>
      <c r="B335" s="29">
        <v>44298</v>
      </c>
      <c r="C335" s="29" t="str">
        <f t="shared" si="11"/>
        <v>Monday</v>
      </c>
      <c r="D335" s="28" t="s">
        <v>14</v>
      </c>
      <c r="E335" s="28" t="s">
        <v>81</v>
      </c>
      <c r="F335" s="28">
        <v>7</v>
      </c>
      <c r="G335" s="28">
        <f>F335*VLOOKUP(D335,sku_master!B:E,4,0)</f>
        <v>140000</v>
      </c>
    </row>
    <row r="336" spans="1:7" x14ac:dyDescent="0.3">
      <c r="A336" s="28" t="str">
        <f t="shared" si="10"/>
        <v>44298M05</v>
      </c>
      <c r="B336" s="29">
        <v>44298</v>
      </c>
      <c r="C336" s="29" t="str">
        <f t="shared" si="11"/>
        <v>Monday</v>
      </c>
      <c r="D336" s="28" t="s">
        <v>16</v>
      </c>
      <c r="E336" s="28" t="s">
        <v>81</v>
      </c>
      <c r="F336" s="28">
        <v>5</v>
      </c>
      <c r="G336" s="28">
        <f>F336*VLOOKUP(D336,sku_master!B:E,4,0)</f>
        <v>40000</v>
      </c>
    </row>
    <row r="337" spans="1:7" x14ac:dyDescent="0.3">
      <c r="A337" s="28" t="str">
        <f t="shared" si="10"/>
        <v>44298M06</v>
      </c>
      <c r="B337" s="29">
        <v>44298</v>
      </c>
      <c r="C337" s="29" t="str">
        <f t="shared" si="11"/>
        <v>Monday</v>
      </c>
      <c r="D337" s="28" t="s">
        <v>18</v>
      </c>
      <c r="E337" s="28" t="s">
        <v>81</v>
      </c>
      <c r="F337" s="28">
        <v>4</v>
      </c>
      <c r="G337" s="28">
        <f>F337*VLOOKUP(D337,sku_master!B:E,4,0)</f>
        <v>32000</v>
      </c>
    </row>
    <row r="338" spans="1:7" x14ac:dyDescent="0.3">
      <c r="A338" s="28" t="str">
        <f t="shared" si="10"/>
        <v>44298M07</v>
      </c>
      <c r="B338" s="29">
        <v>44298</v>
      </c>
      <c r="C338" s="29" t="str">
        <f t="shared" si="11"/>
        <v>Monday</v>
      </c>
      <c r="D338" s="28" t="s">
        <v>20</v>
      </c>
      <c r="E338" s="28" t="s">
        <v>81</v>
      </c>
      <c r="F338" s="28">
        <v>3</v>
      </c>
      <c r="G338" s="28">
        <f>F338*VLOOKUP(D338,sku_master!B:E,4,0)</f>
        <v>147000</v>
      </c>
    </row>
    <row r="339" spans="1:7" x14ac:dyDescent="0.3">
      <c r="A339" s="28" t="str">
        <f t="shared" si="10"/>
        <v>44298M08</v>
      </c>
      <c r="B339" s="29">
        <v>44298</v>
      </c>
      <c r="C339" s="29" t="str">
        <f t="shared" si="11"/>
        <v>Monday</v>
      </c>
      <c r="D339" s="28" t="s">
        <v>23</v>
      </c>
      <c r="E339" s="28" t="s">
        <v>81</v>
      </c>
      <c r="F339" s="28">
        <v>2</v>
      </c>
      <c r="G339" s="28">
        <f>F339*VLOOKUP(D339,sku_master!B:E,4,0)</f>
        <v>108000</v>
      </c>
    </row>
    <row r="340" spans="1:7" x14ac:dyDescent="0.3">
      <c r="A340" s="28" t="str">
        <f t="shared" si="10"/>
        <v>44298M09</v>
      </c>
      <c r="B340" s="29">
        <v>44298</v>
      </c>
      <c r="C340" s="29" t="str">
        <f t="shared" si="11"/>
        <v>Monday</v>
      </c>
      <c r="D340" s="28" t="s">
        <v>25</v>
      </c>
      <c r="E340" s="28" t="s">
        <v>81</v>
      </c>
      <c r="F340" s="28">
        <v>4</v>
      </c>
      <c r="G340" s="28">
        <f>F340*VLOOKUP(D340,sku_master!B:E,4,0)</f>
        <v>220000</v>
      </c>
    </row>
    <row r="341" spans="1:7" x14ac:dyDescent="0.3">
      <c r="A341" s="28" t="str">
        <f t="shared" si="10"/>
        <v>44298M10</v>
      </c>
      <c r="B341" s="29">
        <v>44298</v>
      </c>
      <c r="C341" s="29" t="str">
        <f t="shared" si="11"/>
        <v>Monday</v>
      </c>
      <c r="D341" s="28" t="s">
        <v>28</v>
      </c>
      <c r="E341" s="28" t="s">
        <v>81</v>
      </c>
      <c r="F341" s="28">
        <v>4</v>
      </c>
      <c r="G341" s="28">
        <f>F341*VLOOKUP(D341,sku_master!B:E,4,0)</f>
        <v>240000</v>
      </c>
    </row>
    <row r="342" spans="1:7" x14ac:dyDescent="0.3">
      <c r="A342" s="28" t="str">
        <f t="shared" si="10"/>
        <v>44298F01</v>
      </c>
      <c r="B342" s="29">
        <v>44298</v>
      </c>
      <c r="C342" s="29" t="str">
        <f t="shared" si="11"/>
        <v>Monday</v>
      </c>
      <c r="D342" s="28" t="s">
        <v>31</v>
      </c>
      <c r="E342" s="28" t="s">
        <v>81</v>
      </c>
      <c r="F342" s="28">
        <v>16</v>
      </c>
      <c r="G342" s="28">
        <f>F342*VLOOKUP(D342,sku_master!B:E,4,0)</f>
        <v>4800</v>
      </c>
    </row>
    <row r="343" spans="1:7" x14ac:dyDescent="0.3">
      <c r="A343" s="28" t="str">
        <f t="shared" si="10"/>
        <v>44298F02</v>
      </c>
      <c r="B343" s="29">
        <v>44298</v>
      </c>
      <c r="C343" s="29" t="str">
        <f t="shared" si="11"/>
        <v>Monday</v>
      </c>
      <c r="D343" s="28" t="s">
        <v>34</v>
      </c>
      <c r="E343" s="28" t="s">
        <v>81</v>
      </c>
      <c r="F343" s="28">
        <v>8</v>
      </c>
      <c r="G343" s="28">
        <f>F343*VLOOKUP(D343,sku_master!B:E,4,0)</f>
        <v>1600</v>
      </c>
    </row>
    <row r="344" spans="1:7" x14ac:dyDescent="0.3">
      <c r="A344" s="28" t="str">
        <f t="shared" si="10"/>
        <v>44298F03</v>
      </c>
      <c r="B344" s="29">
        <v>44298</v>
      </c>
      <c r="C344" s="29" t="str">
        <f t="shared" si="11"/>
        <v>Monday</v>
      </c>
      <c r="D344" s="28" t="s">
        <v>37</v>
      </c>
      <c r="E344" s="28" t="s">
        <v>81</v>
      </c>
      <c r="F344" s="28">
        <v>4</v>
      </c>
      <c r="G344" s="28">
        <f>F344*VLOOKUP(D344,sku_master!B:E,4,0)</f>
        <v>1160</v>
      </c>
    </row>
    <row r="345" spans="1:7" x14ac:dyDescent="0.3">
      <c r="A345" s="28" t="str">
        <f t="shared" si="10"/>
        <v>44298F04</v>
      </c>
      <c r="B345" s="29">
        <v>44298</v>
      </c>
      <c r="C345" s="29" t="str">
        <f t="shared" si="11"/>
        <v>Monday</v>
      </c>
      <c r="D345" s="28" t="s">
        <v>39</v>
      </c>
      <c r="E345" s="28" t="s">
        <v>81</v>
      </c>
      <c r="F345" s="28">
        <v>9</v>
      </c>
      <c r="G345" s="28">
        <f>F345*VLOOKUP(D345,sku_master!B:E,4,0)</f>
        <v>3285</v>
      </c>
    </row>
    <row r="346" spans="1:7" x14ac:dyDescent="0.3">
      <c r="A346" s="28" t="str">
        <f t="shared" si="10"/>
        <v>44298F05</v>
      </c>
      <c r="B346" s="29">
        <v>44298</v>
      </c>
      <c r="C346" s="29" t="str">
        <f t="shared" si="11"/>
        <v>Monday</v>
      </c>
      <c r="D346" s="28" t="s">
        <v>41</v>
      </c>
      <c r="E346" s="28" t="s">
        <v>81</v>
      </c>
      <c r="F346" s="28">
        <v>6</v>
      </c>
      <c r="G346" s="28">
        <f>F346*VLOOKUP(D346,sku_master!B:E,4,0)</f>
        <v>1140</v>
      </c>
    </row>
    <row r="347" spans="1:7" x14ac:dyDescent="0.3">
      <c r="A347" s="28" t="str">
        <f t="shared" si="10"/>
        <v>44298F06</v>
      </c>
      <c r="B347" s="29">
        <v>44298</v>
      </c>
      <c r="C347" s="29" t="str">
        <f t="shared" si="11"/>
        <v>Monday</v>
      </c>
      <c r="D347" s="28" t="s">
        <v>43</v>
      </c>
      <c r="E347" s="28" t="s">
        <v>81</v>
      </c>
      <c r="F347" s="28">
        <v>4</v>
      </c>
      <c r="G347" s="28">
        <f>F347*VLOOKUP(D347,sku_master!B:E,4,0)</f>
        <v>1400</v>
      </c>
    </row>
    <row r="348" spans="1:7" x14ac:dyDescent="0.3">
      <c r="A348" s="28" t="str">
        <f t="shared" si="10"/>
        <v>44298F07</v>
      </c>
      <c r="B348" s="29">
        <v>44298</v>
      </c>
      <c r="C348" s="29" t="str">
        <f t="shared" si="11"/>
        <v>Monday</v>
      </c>
      <c r="D348" s="28" t="s">
        <v>45</v>
      </c>
      <c r="E348" s="28" t="s">
        <v>81</v>
      </c>
      <c r="F348" s="28">
        <v>5</v>
      </c>
      <c r="G348" s="28">
        <f>F348*VLOOKUP(D348,sku_master!B:E,4,0)</f>
        <v>2000</v>
      </c>
    </row>
    <row r="349" spans="1:7" x14ac:dyDescent="0.3">
      <c r="A349" s="28" t="str">
        <f t="shared" si="10"/>
        <v>44298F08</v>
      </c>
      <c r="B349" s="29">
        <v>44298</v>
      </c>
      <c r="C349" s="29" t="str">
        <f t="shared" si="11"/>
        <v>Monday</v>
      </c>
      <c r="D349" s="28" t="s">
        <v>48</v>
      </c>
      <c r="E349" s="28" t="s">
        <v>81</v>
      </c>
      <c r="F349" s="28">
        <v>4</v>
      </c>
      <c r="G349" s="28">
        <f>F349*VLOOKUP(D349,sku_master!B:E,4,0)</f>
        <v>1200</v>
      </c>
    </row>
    <row r="350" spans="1:7" x14ac:dyDescent="0.3">
      <c r="A350" s="28" t="str">
        <f t="shared" si="10"/>
        <v>44298F09</v>
      </c>
      <c r="B350" s="29">
        <v>44298</v>
      </c>
      <c r="C350" s="29" t="str">
        <f t="shared" si="11"/>
        <v>Monday</v>
      </c>
      <c r="D350" s="28" t="s">
        <v>50</v>
      </c>
      <c r="E350" s="28" t="s">
        <v>81</v>
      </c>
      <c r="F350" s="28">
        <v>4</v>
      </c>
      <c r="G350" s="28">
        <f>F350*VLOOKUP(D350,sku_master!B:E,4,0)</f>
        <v>1840</v>
      </c>
    </row>
    <row r="351" spans="1:7" x14ac:dyDescent="0.3">
      <c r="A351" s="28" t="str">
        <f t="shared" si="10"/>
        <v>44298F10</v>
      </c>
      <c r="B351" s="29">
        <v>44298</v>
      </c>
      <c r="C351" s="29" t="str">
        <f t="shared" si="11"/>
        <v>Monday</v>
      </c>
      <c r="D351" s="28" t="s">
        <v>52</v>
      </c>
      <c r="E351" s="28" t="s">
        <v>81</v>
      </c>
      <c r="F351" s="28">
        <v>5</v>
      </c>
      <c r="G351" s="28">
        <f>F351*VLOOKUP(D351,sku_master!B:E,4,0)</f>
        <v>4995</v>
      </c>
    </row>
    <row r="352" spans="1:7" x14ac:dyDescent="0.3">
      <c r="A352" s="28" t="str">
        <f t="shared" si="10"/>
        <v>44298L01</v>
      </c>
      <c r="B352" s="29">
        <v>44298</v>
      </c>
      <c r="C352" s="29" t="str">
        <f t="shared" si="11"/>
        <v>Monday</v>
      </c>
      <c r="D352" s="28" t="s">
        <v>55</v>
      </c>
      <c r="E352" s="28" t="s">
        <v>81</v>
      </c>
      <c r="F352" s="28">
        <v>13</v>
      </c>
      <c r="G352" s="28">
        <f>F352*VLOOKUP(D352,sku_master!B:E,4,0)</f>
        <v>4550</v>
      </c>
    </row>
    <row r="353" spans="1:7" x14ac:dyDescent="0.3">
      <c r="A353" s="28" t="str">
        <f t="shared" si="10"/>
        <v>44298L02</v>
      </c>
      <c r="B353" s="29">
        <v>44298</v>
      </c>
      <c r="C353" s="29" t="str">
        <f t="shared" si="11"/>
        <v>Monday</v>
      </c>
      <c r="D353" s="28" t="s">
        <v>58</v>
      </c>
      <c r="E353" s="28" t="s">
        <v>81</v>
      </c>
      <c r="F353" s="28">
        <v>9</v>
      </c>
      <c r="G353" s="28">
        <f>F353*VLOOKUP(D353,sku_master!B:E,4,0)</f>
        <v>3600</v>
      </c>
    </row>
    <row r="354" spans="1:7" x14ac:dyDescent="0.3">
      <c r="A354" s="28" t="str">
        <f t="shared" si="10"/>
        <v>44298L03</v>
      </c>
      <c r="B354" s="29">
        <v>44298</v>
      </c>
      <c r="C354" s="29" t="str">
        <f t="shared" si="11"/>
        <v>Monday</v>
      </c>
      <c r="D354" s="28" t="s">
        <v>60</v>
      </c>
      <c r="E354" s="28" t="s">
        <v>81</v>
      </c>
      <c r="F354" s="28">
        <v>3</v>
      </c>
      <c r="G354" s="28">
        <f>F354*VLOOKUP(D354,sku_master!B:E,4,0)</f>
        <v>2400</v>
      </c>
    </row>
    <row r="355" spans="1:7" x14ac:dyDescent="0.3">
      <c r="A355" s="28" t="str">
        <f t="shared" si="10"/>
        <v>44298L04</v>
      </c>
      <c r="B355" s="29">
        <v>44298</v>
      </c>
      <c r="C355" s="29" t="str">
        <f t="shared" si="11"/>
        <v>Monday</v>
      </c>
      <c r="D355" s="28" t="s">
        <v>63</v>
      </c>
      <c r="E355" s="28" t="s">
        <v>81</v>
      </c>
      <c r="F355" s="28">
        <v>5</v>
      </c>
      <c r="G355" s="28">
        <f>F355*VLOOKUP(D355,sku_master!B:E,4,0)</f>
        <v>6000</v>
      </c>
    </row>
    <row r="356" spans="1:7" x14ac:dyDescent="0.3">
      <c r="A356" s="28" t="str">
        <f t="shared" si="10"/>
        <v>44298L05</v>
      </c>
      <c r="B356" s="29">
        <v>44298</v>
      </c>
      <c r="C356" s="29" t="str">
        <f t="shared" si="11"/>
        <v>Monday</v>
      </c>
      <c r="D356" s="28" t="s">
        <v>65</v>
      </c>
      <c r="E356" s="28" t="s">
        <v>81</v>
      </c>
      <c r="F356" s="28">
        <v>7</v>
      </c>
      <c r="G356" s="28">
        <f>F356*VLOOKUP(D356,sku_master!B:E,4,0)</f>
        <v>13993</v>
      </c>
    </row>
    <row r="357" spans="1:7" x14ac:dyDescent="0.3">
      <c r="A357" s="28" t="str">
        <f t="shared" si="10"/>
        <v>44298L06</v>
      </c>
      <c r="B357" s="29">
        <v>44298</v>
      </c>
      <c r="C357" s="29" t="str">
        <f t="shared" si="11"/>
        <v>Monday</v>
      </c>
      <c r="D357" s="28" t="s">
        <v>67</v>
      </c>
      <c r="E357" s="28" t="s">
        <v>81</v>
      </c>
      <c r="F357" s="28">
        <v>5</v>
      </c>
      <c r="G357" s="28">
        <f>F357*VLOOKUP(D357,sku_master!B:E,4,0)</f>
        <v>6000</v>
      </c>
    </row>
    <row r="358" spans="1:7" x14ac:dyDescent="0.3">
      <c r="A358" s="28" t="str">
        <f t="shared" si="10"/>
        <v>44298L07</v>
      </c>
      <c r="B358" s="29">
        <v>44298</v>
      </c>
      <c r="C358" s="29" t="str">
        <f t="shared" si="11"/>
        <v>Monday</v>
      </c>
      <c r="D358" s="28" t="s">
        <v>69</v>
      </c>
      <c r="E358" s="28" t="s">
        <v>81</v>
      </c>
      <c r="F358" s="28">
        <v>5</v>
      </c>
      <c r="G358" s="28">
        <f>F358*VLOOKUP(D358,sku_master!B:E,4,0)</f>
        <v>12500</v>
      </c>
    </row>
    <row r="359" spans="1:7" x14ac:dyDescent="0.3">
      <c r="A359" s="28" t="str">
        <f t="shared" si="10"/>
        <v>44298L08</v>
      </c>
      <c r="B359" s="29">
        <v>44298</v>
      </c>
      <c r="C359" s="29" t="str">
        <f t="shared" si="11"/>
        <v>Monday</v>
      </c>
      <c r="D359" s="28" t="s">
        <v>71</v>
      </c>
      <c r="E359" s="28" t="s">
        <v>81</v>
      </c>
      <c r="F359" s="28">
        <v>2</v>
      </c>
      <c r="G359" s="28">
        <f>F359*VLOOKUP(D359,sku_master!B:E,4,0)</f>
        <v>3000</v>
      </c>
    </row>
    <row r="360" spans="1:7" x14ac:dyDescent="0.3">
      <c r="A360" s="28" t="str">
        <f t="shared" si="10"/>
        <v>44298L09</v>
      </c>
      <c r="B360" s="29">
        <v>44298</v>
      </c>
      <c r="C360" s="29" t="str">
        <f t="shared" si="11"/>
        <v>Monday</v>
      </c>
      <c r="D360" s="28" t="s">
        <v>73</v>
      </c>
      <c r="E360" s="28" t="s">
        <v>81</v>
      </c>
      <c r="F360" s="28">
        <v>3</v>
      </c>
      <c r="G360" s="28">
        <f>F360*VLOOKUP(D360,sku_master!B:E,4,0)</f>
        <v>5400</v>
      </c>
    </row>
    <row r="361" spans="1:7" x14ac:dyDescent="0.3">
      <c r="A361" s="28" t="str">
        <f t="shared" si="10"/>
        <v>44298L10</v>
      </c>
      <c r="B361" s="29">
        <v>44298</v>
      </c>
      <c r="C361" s="29" t="str">
        <f t="shared" si="11"/>
        <v>Monday</v>
      </c>
      <c r="D361" s="28" t="s">
        <v>75</v>
      </c>
      <c r="E361" s="28" t="s">
        <v>81</v>
      </c>
      <c r="F361" s="28">
        <v>2</v>
      </c>
      <c r="G361" s="28">
        <f>F361*VLOOKUP(D361,sku_master!B:E,4,0)</f>
        <v>6000</v>
      </c>
    </row>
    <row r="362" spans="1:7" x14ac:dyDescent="0.3">
      <c r="A362" s="28" t="str">
        <f t="shared" si="10"/>
        <v>44299M01</v>
      </c>
      <c r="B362" s="29">
        <v>44299</v>
      </c>
      <c r="C362" s="29" t="str">
        <f t="shared" si="11"/>
        <v>Tuesday</v>
      </c>
      <c r="D362" s="28" t="s">
        <v>6</v>
      </c>
      <c r="E362" s="28" t="s">
        <v>81</v>
      </c>
      <c r="F362" s="28">
        <v>10</v>
      </c>
      <c r="G362" s="28">
        <f>F362*VLOOKUP(D362,sku_master!B:E,4,0)</f>
        <v>120000</v>
      </c>
    </row>
    <row r="363" spans="1:7" x14ac:dyDescent="0.3">
      <c r="A363" s="28" t="str">
        <f t="shared" si="10"/>
        <v>44299M02</v>
      </c>
      <c r="B363" s="29">
        <v>44299</v>
      </c>
      <c r="C363" s="29" t="str">
        <f t="shared" si="11"/>
        <v>Tuesday</v>
      </c>
      <c r="D363" s="28" t="s">
        <v>9</v>
      </c>
      <c r="E363" s="28" t="s">
        <v>81</v>
      </c>
      <c r="F363" s="28">
        <v>7</v>
      </c>
      <c r="G363" s="28">
        <f>F363*VLOOKUP(D363,sku_master!B:E,4,0)</f>
        <v>70000</v>
      </c>
    </row>
    <row r="364" spans="1:7" x14ac:dyDescent="0.3">
      <c r="A364" s="28" t="str">
        <f t="shared" si="10"/>
        <v>44299M03</v>
      </c>
      <c r="B364" s="29">
        <v>44299</v>
      </c>
      <c r="C364" s="29" t="str">
        <f t="shared" si="11"/>
        <v>Tuesday</v>
      </c>
      <c r="D364" s="28" t="s">
        <v>11</v>
      </c>
      <c r="E364" s="28" t="s">
        <v>81</v>
      </c>
      <c r="F364" s="28">
        <v>8</v>
      </c>
      <c r="G364" s="28">
        <f>F364*VLOOKUP(D364,sku_master!B:E,4,0)</f>
        <v>128000</v>
      </c>
    </row>
    <row r="365" spans="1:7" x14ac:dyDescent="0.3">
      <c r="A365" s="28" t="str">
        <f t="shared" si="10"/>
        <v>44299M04</v>
      </c>
      <c r="B365" s="29">
        <v>44299</v>
      </c>
      <c r="C365" s="29" t="str">
        <f t="shared" si="11"/>
        <v>Tuesday</v>
      </c>
      <c r="D365" s="28" t="s">
        <v>14</v>
      </c>
      <c r="E365" s="28" t="s">
        <v>81</v>
      </c>
      <c r="F365" s="28">
        <v>8</v>
      </c>
      <c r="G365" s="28">
        <f>F365*VLOOKUP(D365,sku_master!B:E,4,0)</f>
        <v>160000</v>
      </c>
    </row>
    <row r="366" spans="1:7" x14ac:dyDescent="0.3">
      <c r="A366" s="28" t="str">
        <f t="shared" si="10"/>
        <v>44299M05</v>
      </c>
      <c r="B366" s="29">
        <v>44299</v>
      </c>
      <c r="C366" s="29" t="str">
        <f t="shared" si="11"/>
        <v>Tuesday</v>
      </c>
      <c r="D366" s="28" t="s">
        <v>16</v>
      </c>
      <c r="E366" s="28" t="s">
        <v>81</v>
      </c>
      <c r="F366" s="28">
        <v>6</v>
      </c>
      <c r="G366" s="28">
        <f>F366*VLOOKUP(D366,sku_master!B:E,4,0)</f>
        <v>48000</v>
      </c>
    </row>
    <row r="367" spans="1:7" x14ac:dyDescent="0.3">
      <c r="A367" s="28" t="str">
        <f t="shared" si="10"/>
        <v>44299M06</v>
      </c>
      <c r="B367" s="29">
        <v>44299</v>
      </c>
      <c r="C367" s="29" t="str">
        <f t="shared" si="11"/>
        <v>Tuesday</v>
      </c>
      <c r="D367" s="28" t="s">
        <v>18</v>
      </c>
      <c r="E367" s="28" t="s">
        <v>81</v>
      </c>
      <c r="F367" s="28">
        <v>4</v>
      </c>
      <c r="G367" s="28">
        <f>F367*VLOOKUP(D367,sku_master!B:E,4,0)</f>
        <v>32000</v>
      </c>
    </row>
    <row r="368" spans="1:7" x14ac:dyDescent="0.3">
      <c r="A368" s="28" t="str">
        <f t="shared" si="10"/>
        <v>44299M07</v>
      </c>
      <c r="B368" s="29">
        <v>44299</v>
      </c>
      <c r="C368" s="29" t="str">
        <f t="shared" si="11"/>
        <v>Tuesday</v>
      </c>
      <c r="D368" s="28" t="s">
        <v>20</v>
      </c>
      <c r="E368" s="28" t="s">
        <v>81</v>
      </c>
      <c r="F368" s="28">
        <v>4</v>
      </c>
      <c r="G368" s="28">
        <f>F368*VLOOKUP(D368,sku_master!B:E,4,0)</f>
        <v>196000</v>
      </c>
    </row>
    <row r="369" spans="1:7" x14ac:dyDescent="0.3">
      <c r="A369" s="28" t="str">
        <f t="shared" si="10"/>
        <v>44299M08</v>
      </c>
      <c r="B369" s="29">
        <v>44299</v>
      </c>
      <c r="C369" s="29" t="str">
        <f t="shared" si="11"/>
        <v>Tuesday</v>
      </c>
      <c r="D369" s="28" t="s">
        <v>23</v>
      </c>
      <c r="E369" s="28" t="s">
        <v>81</v>
      </c>
      <c r="F369" s="28">
        <v>2</v>
      </c>
      <c r="G369" s="28">
        <f>F369*VLOOKUP(D369,sku_master!B:E,4,0)</f>
        <v>108000</v>
      </c>
    </row>
    <row r="370" spans="1:7" x14ac:dyDescent="0.3">
      <c r="A370" s="28" t="str">
        <f t="shared" si="10"/>
        <v>44299M09</v>
      </c>
      <c r="B370" s="29">
        <v>44299</v>
      </c>
      <c r="C370" s="29" t="str">
        <f t="shared" si="11"/>
        <v>Tuesday</v>
      </c>
      <c r="D370" s="28" t="s">
        <v>25</v>
      </c>
      <c r="E370" s="28" t="s">
        <v>81</v>
      </c>
      <c r="F370" s="28">
        <v>3</v>
      </c>
      <c r="G370" s="28">
        <f>F370*VLOOKUP(D370,sku_master!B:E,4,0)</f>
        <v>165000</v>
      </c>
    </row>
    <row r="371" spans="1:7" x14ac:dyDescent="0.3">
      <c r="A371" s="28" t="str">
        <f t="shared" si="10"/>
        <v>44299M10</v>
      </c>
      <c r="B371" s="29">
        <v>44299</v>
      </c>
      <c r="C371" s="29" t="str">
        <f t="shared" si="11"/>
        <v>Tuesday</v>
      </c>
      <c r="D371" s="28" t="s">
        <v>28</v>
      </c>
      <c r="E371" s="28" t="s">
        <v>81</v>
      </c>
      <c r="F371" s="28">
        <v>3</v>
      </c>
      <c r="G371" s="28">
        <f>F371*VLOOKUP(D371,sku_master!B:E,4,0)</f>
        <v>180000</v>
      </c>
    </row>
    <row r="372" spans="1:7" x14ac:dyDescent="0.3">
      <c r="A372" s="28" t="str">
        <f t="shared" si="10"/>
        <v>44299F01</v>
      </c>
      <c r="B372" s="29">
        <v>44299</v>
      </c>
      <c r="C372" s="29" t="str">
        <f t="shared" si="11"/>
        <v>Tuesday</v>
      </c>
      <c r="D372" s="28" t="s">
        <v>31</v>
      </c>
      <c r="E372" s="28" t="s">
        <v>81</v>
      </c>
      <c r="F372" s="28">
        <v>15</v>
      </c>
      <c r="G372" s="28">
        <f>F372*VLOOKUP(D372,sku_master!B:E,4,0)</f>
        <v>4500</v>
      </c>
    </row>
    <row r="373" spans="1:7" x14ac:dyDescent="0.3">
      <c r="A373" s="28" t="str">
        <f t="shared" si="10"/>
        <v>44299F02</v>
      </c>
      <c r="B373" s="29">
        <v>44299</v>
      </c>
      <c r="C373" s="29" t="str">
        <f t="shared" si="11"/>
        <v>Tuesday</v>
      </c>
      <c r="D373" s="28" t="s">
        <v>34</v>
      </c>
      <c r="E373" s="28" t="s">
        <v>81</v>
      </c>
      <c r="F373" s="28">
        <v>15</v>
      </c>
      <c r="G373" s="28">
        <f>F373*VLOOKUP(D373,sku_master!B:E,4,0)</f>
        <v>3000</v>
      </c>
    </row>
    <row r="374" spans="1:7" x14ac:dyDescent="0.3">
      <c r="A374" s="28" t="str">
        <f t="shared" si="10"/>
        <v>44299F03</v>
      </c>
      <c r="B374" s="29">
        <v>44299</v>
      </c>
      <c r="C374" s="29" t="str">
        <f t="shared" si="11"/>
        <v>Tuesday</v>
      </c>
      <c r="D374" s="28" t="s">
        <v>37</v>
      </c>
      <c r="E374" s="28" t="s">
        <v>81</v>
      </c>
      <c r="F374" s="28">
        <v>4</v>
      </c>
      <c r="G374" s="28">
        <f>F374*VLOOKUP(D374,sku_master!B:E,4,0)</f>
        <v>1160</v>
      </c>
    </row>
    <row r="375" spans="1:7" x14ac:dyDescent="0.3">
      <c r="A375" s="28" t="str">
        <f t="shared" si="10"/>
        <v>44299F04</v>
      </c>
      <c r="B375" s="29">
        <v>44299</v>
      </c>
      <c r="C375" s="29" t="str">
        <f t="shared" si="11"/>
        <v>Tuesday</v>
      </c>
      <c r="D375" s="28" t="s">
        <v>39</v>
      </c>
      <c r="E375" s="28" t="s">
        <v>81</v>
      </c>
      <c r="F375" s="28">
        <v>8</v>
      </c>
      <c r="G375" s="28">
        <f>F375*VLOOKUP(D375,sku_master!B:E,4,0)</f>
        <v>2920</v>
      </c>
    </row>
    <row r="376" spans="1:7" x14ac:dyDescent="0.3">
      <c r="A376" s="28" t="str">
        <f t="shared" si="10"/>
        <v>44299F05</v>
      </c>
      <c r="B376" s="29">
        <v>44299</v>
      </c>
      <c r="C376" s="29" t="str">
        <f t="shared" si="11"/>
        <v>Tuesday</v>
      </c>
      <c r="D376" s="28" t="s">
        <v>41</v>
      </c>
      <c r="E376" s="28" t="s">
        <v>81</v>
      </c>
      <c r="F376" s="28">
        <v>8</v>
      </c>
      <c r="G376" s="28">
        <f>F376*VLOOKUP(D376,sku_master!B:E,4,0)</f>
        <v>1520</v>
      </c>
    </row>
    <row r="377" spans="1:7" x14ac:dyDescent="0.3">
      <c r="A377" s="28" t="str">
        <f t="shared" si="10"/>
        <v>44299F06</v>
      </c>
      <c r="B377" s="29">
        <v>44299</v>
      </c>
      <c r="C377" s="29" t="str">
        <f t="shared" si="11"/>
        <v>Tuesday</v>
      </c>
      <c r="D377" s="28" t="s">
        <v>43</v>
      </c>
      <c r="E377" s="28" t="s">
        <v>81</v>
      </c>
      <c r="F377" s="28">
        <v>6</v>
      </c>
      <c r="G377" s="28">
        <f>F377*VLOOKUP(D377,sku_master!B:E,4,0)</f>
        <v>2100</v>
      </c>
    </row>
    <row r="378" spans="1:7" x14ac:dyDescent="0.3">
      <c r="A378" s="28" t="str">
        <f t="shared" si="10"/>
        <v>44299F07</v>
      </c>
      <c r="B378" s="29">
        <v>44299</v>
      </c>
      <c r="C378" s="29" t="str">
        <f t="shared" si="11"/>
        <v>Tuesday</v>
      </c>
      <c r="D378" s="28" t="s">
        <v>45</v>
      </c>
      <c r="E378" s="28" t="s">
        <v>81</v>
      </c>
      <c r="F378" s="28">
        <v>5</v>
      </c>
      <c r="G378" s="28">
        <f>F378*VLOOKUP(D378,sku_master!B:E,4,0)</f>
        <v>2000</v>
      </c>
    </row>
    <row r="379" spans="1:7" x14ac:dyDescent="0.3">
      <c r="A379" s="28" t="str">
        <f t="shared" si="10"/>
        <v>44299F08</v>
      </c>
      <c r="B379" s="29">
        <v>44299</v>
      </c>
      <c r="C379" s="29" t="str">
        <f t="shared" si="11"/>
        <v>Tuesday</v>
      </c>
      <c r="D379" s="28" t="s">
        <v>48</v>
      </c>
      <c r="E379" s="28" t="s">
        <v>81</v>
      </c>
      <c r="F379" s="28">
        <v>3</v>
      </c>
      <c r="G379" s="28">
        <f>F379*VLOOKUP(D379,sku_master!B:E,4,0)</f>
        <v>900</v>
      </c>
    </row>
    <row r="380" spans="1:7" x14ac:dyDescent="0.3">
      <c r="A380" s="28" t="str">
        <f t="shared" si="10"/>
        <v>44299F09</v>
      </c>
      <c r="B380" s="29">
        <v>44299</v>
      </c>
      <c r="C380" s="29" t="str">
        <f t="shared" si="11"/>
        <v>Tuesday</v>
      </c>
      <c r="D380" s="28" t="s">
        <v>50</v>
      </c>
      <c r="E380" s="28" t="s">
        <v>81</v>
      </c>
      <c r="F380" s="28">
        <v>4</v>
      </c>
      <c r="G380" s="28">
        <f>F380*VLOOKUP(D380,sku_master!B:E,4,0)</f>
        <v>1840</v>
      </c>
    </row>
    <row r="381" spans="1:7" x14ac:dyDescent="0.3">
      <c r="A381" s="28" t="str">
        <f t="shared" si="10"/>
        <v>44299F10</v>
      </c>
      <c r="B381" s="29">
        <v>44299</v>
      </c>
      <c r="C381" s="29" t="str">
        <f t="shared" si="11"/>
        <v>Tuesday</v>
      </c>
      <c r="D381" s="28" t="s">
        <v>52</v>
      </c>
      <c r="E381" s="28" t="s">
        <v>81</v>
      </c>
      <c r="F381" s="28">
        <v>4</v>
      </c>
      <c r="G381" s="28">
        <f>F381*VLOOKUP(D381,sku_master!B:E,4,0)</f>
        <v>3996</v>
      </c>
    </row>
    <row r="382" spans="1:7" x14ac:dyDescent="0.3">
      <c r="A382" s="28" t="str">
        <f t="shared" si="10"/>
        <v>44299L01</v>
      </c>
      <c r="B382" s="29">
        <v>44299</v>
      </c>
      <c r="C382" s="29" t="str">
        <f t="shared" si="11"/>
        <v>Tuesday</v>
      </c>
      <c r="D382" s="28" t="s">
        <v>55</v>
      </c>
      <c r="E382" s="28" t="s">
        <v>81</v>
      </c>
      <c r="F382" s="28">
        <v>5</v>
      </c>
      <c r="G382" s="28">
        <f>F382*VLOOKUP(D382,sku_master!B:E,4,0)</f>
        <v>1750</v>
      </c>
    </row>
    <row r="383" spans="1:7" x14ac:dyDescent="0.3">
      <c r="A383" s="28" t="str">
        <f t="shared" si="10"/>
        <v>44299L02</v>
      </c>
      <c r="B383" s="29">
        <v>44299</v>
      </c>
      <c r="C383" s="29" t="str">
        <f t="shared" si="11"/>
        <v>Tuesday</v>
      </c>
      <c r="D383" s="28" t="s">
        <v>58</v>
      </c>
      <c r="E383" s="28" t="s">
        <v>81</v>
      </c>
      <c r="F383" s="28">
        <v>7</v>
      </c>
      <c r="G383" s="28">
        <f>F383*VLOOKUP(D383,sku_master!B:E,4,0)</f>
        <v>2800</v>
      </c>
    </row>
    <row r="384" spans="1:7" x14ac:dyDescent="0.3">
      <c r="A384" s="28" t="str">
        <f t="shared" si="10"/>
        <v>44299L03</v>
      </c>
      <c r="B384" s="29">
        <v>44299</v>
      </c>
      <c r="C384" s="29" t="str">
        <f t="shared" si="11"/>
        <v>Tuesday</v>
      </c>
      <c r="D384" s="28" t="s">
        <v>60</v>
      </c>
      <c r="E384" s="28" t="s">
        <v>81</v>
      </c>
      <c r="F384" s="28">
        <v>7</v>
      </c>
      <c r="G384" s="28">
        <f>F384*VLOOKUP(D384,sku_master!B:E,4,0)</f>
        <v>5600</v>
      </c>
    </row>
    <row r="385" spans="1:7" x14ac:dyDescent="0.3">
      <c r="A385" s="28" t="str">
        <f t="shared" si="10"/>
        <v>44299L04</v>
      </c>
      <c r="B385" s="29">
        <v>44299</v>
      </c>
      <c r="C385" s="29" t="str">
        <f t="shared" si="11"/>
        <v>Tuesday</v>
      </c>
      <c r="D385" s="28" t="s">
        <v>63</v>
      </c>
      <c r="E385" s="28" t="s">
        <v>81</v>
      </c>
      <c r="F385" s="28">
        <v>4</v>
      </c>
      <c r="G385" s="28">
        <f>F385*VLOOKUP(D385,sku_master!B:E,4,0)</f>
        <v>4800</v>
      </c>
    </row>
    <row r="386" spans="1:7" x14ac:dyDescent="0.3">
      <c r="A386" s="28" t="str">
        <f t="shared" si="10"/>
        <v>44299L05</v>
      </c>
      <c r="B386" s="29">
        <v>44299</v>
      </c>
      <c r="C386" s="29" t="str">
        <f t="shared" si="11"/>
        <v>Tuesday</v>
      </c>
      <c r="D386" s="28" t="s">
        <v>65</v>
      </c>
      <c r="E386" s="28" t="s">
        <v>81</v>
      </c>
      <c r="F386" s="28">
        <v>6</v>
      </c>
      <c r="G386" s="28">
        <f>F386*VLOOKUP(D386,sku_master!B:E,4,0)</f>
        <v>11994</v>
      </c>
    </row>
    <row r="387" spans="1:7" x14ac:dyDescent="0.3">
      <c r="A387" s="28" t="str">
        <f t="shared" ref="A387:A450" si="12">B387&amp;D387</f>
        <v>44299L06</v>
      </c>
      <c r="B387" s="29">
        <v>44299</v>
      </c>
      <c r="C387" s="29" t="str">
        <f t="shared" ref="C387:C450" si="13">TEXT(B387,"dddd")</f>
        <v>Tuesday</v>
      </c>
      <c r="D387" s="28" t="s">
        <v>67</v>
      </c>
      <c r="E387" s="28" t="s">
        <v>81</v>
      </c>
      <c r="F387" s="28">
        <v>4</v>
      </c>
      <c r="G387" s="28">
        <f>F387*VLOOKUP(D387,sku_master!B:E,4,0)</f>
        <v>4800</v>
      </c>
    </row>
    <row r="388" spans="1:7" x14ac:dyDescent="0.3">
      <c r="A388" s="28" t="str">
        <f t="shared" si="12"/>
        <v>44299L07</v>
      </c>
      <c r="B388" s="29">
        <v>44299</v>
      </c>
      <c r="C388" s="29" t="str">
        <f t="shared" si="13"/>
        <v>Tuesday</v>
      </c>
      <c r="D388" s="28" t="s">
        <v>69</v>
      </c>
      <c r="E388" s="28" t="s">
        <v>81</v>
      </c>
      <c r="F388" s="28">
        <v>5</v>
      </c>
      <c r="G388" s="28">
        <f>F388*VLOOKUP(D388,sku_master!B:E,4,0)</f>
        <v>12500</v>
      </c>
    </row>
    <row r="389" spans="1:7" x14ac:dyDescent="0.3">
      <c r="A389" s="28" t="str">
        <f t="shared" si="12"/>
        <v>44299L08</v>
      </c>
      <c r="B389" s="29">
        <v>44299</v>
      </c>
      <c r="C389" s="29" t="str">
        <f t="shared" si="13"/>
        <v>Tuesday</v>
      </c>
      <c r="D389" s="28" t="s">
        <v>71</v>
      </c>
      <c r="E389" s="28" t="s">
        <v>81</v>
      </c>
      <c r="F389" s="28">
        <v>5</v>
      </c>
      <c r="G389" s="28">
        <f>F389*VLOOKUP(D389,sku_master!B:E,4,0)</f>
        <v>7500</v>
      </c>
    </row>
    <row r="390" spans="1:7" x14ac:dyDescent="0.3">
      <c r="A390" s="28" t="str">
        <f t="shared" si="12"/>
        <v>44299L09</v>
      </c>
      <c r="B390" s="29">
        <v>44299</v>
      </c>
      <c r="C390" s="29" t="str">
        <f t="shared" si="13"/>
        <v>Tuesday</v>
      </c>
      <c r="D390" s="28" t="s">
        <v>73</v>
      </c>
      <c r="E390" s="28" t="s">
        <v>81</v>
      </c>
      <c r="F390" s="28">
        <v>4</v>
      </c>
      <c r="G390" s="28">
        <f>F390*VLOOKUP(D390,sku_master!B:E,4,0)</f>
        <v>7200</v>
      </c>
    </row>
    <row r="391" spans="1:7" x14ac:dyDescent="0.3">
      <c r="A391" s="28" t="str">
        <f t="shared" si="12"/>
        <v>44299L10</v>
      </c>
      <c r="B391" s="29">
        <v>44299</v>
      </c>
      <c r="C391" s="29" t="str">
        <f t="shared" si="13"/>
        <v>Tuesday</v>
      </c>
      <c r="D391" s="28" t="s">
        <v>75</v>
      </c>
      <c r="E391" s="28" t="s">
        <v>81</v>
      </c>
      <c r="F391" s="28">
        <v>4</v>
      </c>
      <c r="G391" s="28">
        <f>F391*VLOOKUP(D391,sku_master!B:E,4,0)</f>
        <v>12000</v>
      </c>
    </row>
    <row r="392" spans="1:7" x14ac:dyDescent="0.3">
      <c r="A392" s="28" t="str">
        <f t="shared" si="12"/>
        <v>44300M01</v>
      </c>
      <c r="B392" s="29">
        <v>44300</v>
      </c>
      <c r="C392" s="29" t="str">
        <f t="shared" si="13"/>
        <v>Wednesday</v>
      </c>
      <c r="D392" s="28" t="s">
        <v>6</v>
      </c>
      <c r="E392" s="28" t="s">
        <v>81</v>
      </c>
      <c r="F392" s="28">
        <v>12</v>
      </c>
      <c r="G392" s="28">
        <f>F392*VLOOKUP(D392,sku_master!B:E,4,0)</f>
        <v>144000</v>
      </c>
    </row>
    <row r="393" spans="1:7" x14ac:dyDescent="0.3">
      <c r="A393" s="28" t="str">
        <f t="shared" si="12"/>
        <v>44300M02</v>
      </c>
      <c r="B393" s="29">
        <v>44300</v>
      </c>
      <c r="C393" s="29" t="str">
        <f t="shared" si="13"/>
        <v>Wednesday</v>
      </c>
      <c r="D393" s="28" t="s">
        <v>9</v>
      </c>
      <c r="E393" s="28" t="s">
        <v>81</v>
      </c>
      <c r="F393" s="28">
        <v>8</v>
      </c>
      <c r="G393" s="28">
        <f>F393*VLOOKUP(D393,sku_master!B:E,4,0)</f>
        <v>80000</v>
      </c>
    </row>
    <row r="394" spans="1:7" x14ac:dyDescent="0.3">
      <c r="A394" s="28" t="str">
        <f t="shared" si="12"/>
        <v>44300M03</v>
      </c>
      <c r="B394" s="29">
        <v>44300</v>
      </c>
      <c r="C394" s="29" t="str">
        <f t="shared" si="13"/>
        <v>Wednesday</v>
      </c>
      <c r="D394" s="28" t="s">
        <v>11</v>
      </c>
      <c r="E394" s="28" t="s">
        <v>81</v>
      </c>
      <c r="F394" s="28">
        <v>7</v>
      </c>
      <c r="G394" s="28">
        <f>F394*VLOOKUP(D394,sku_master!B:E,4,0)</f>
        <v>112000</v>
      </c>
    </row>
    <row r="395" spans="1:7" x14ac:dyDescent="0.3">
      <c r="A395" s="28" t="str">
        <f t="shared" si="12"/>
        <v>44300M04</v>
      </c>
      <c r="B395" s="29">
        <v>44300</v>
      </c>
      <c r="C395" s="29" t="str">
        <f t="shared" si="13"/>
        <v>Wednesday</v>
      </c>
      <c r="D395" s="28" t="s">
        <v>14</v>
      </c>
      <c r="E395" s="28" t="s">
        <v>81</v>
      </c>
      <c r="F395" s="28">
        <v>4</v>
      </c>
      <c r="G395" s="28">
        <f>F395*VLOOKUP(D395,sku_master!B:E,4,0)</f>
        <v>80000</v>
      </c>
    </row>
    <row r="396" spans="1:7" x14ac:dyDescent="0.3">
      <c r="A396" s="28" t="str">
        <f t="shared" si="12"/>
        <v>44300M05</v>
      </c>
      <c r="B396" s="29">
        <v>44300</v>
      </c>
      <c r="C396" s="29" t="str">
        <f t="shared" si="13"/>
        <v>Wednesday</v>
      </c>
      <c r="D396" s="28" t="s">
        <v>16</v>
      </c>
      <c r="E396" s="28" t="s">
        <v>81</v>
      </c>
      <c r="F396" s="28">
        <v>5</v>
      </c>
      <c r="G396" s="28">
        <f>F396*VLOOKUP(D396,sku_master!B:E,4,0)</f>
        <v>40000</v>
      </c>
    </row>
    <row r="397" spans="1:7" x14ac:dyDescent="0.3">
      <c r="A397" s="28" t="str">
        <f t="shared" si="12"/>
        <v>44300M06</v>
      </c>
      <c r="B397" s="29">
        <v>44300</v>
      </c>
      <c r="C397" s="29" t="str">
        <f t="shared" si="13"/>
        <v>Wednesday</v>
      </c>
      <c r="D397" s="28" t="s">
        <v>18</v>
      </c>
      <c r="E397" s="28" t="s">
        <v>81</v>
      </c>
      <c r="F397" s="28">
        <v>4</v>
      </c>
      <c r="G397" s="28">
        <f>F397*VLOOKUP(D397,sku_master!B:E,4,0)</f>
        <v>32000</v>
      </c>
    </row>
    <row r="398" spans="1:7" x14ac:dyDescent="0.3">
      <c r="A398" s="28" t="str">
        <f t="shared" si="12"/>
        <v>44300M07</v>
      </c>
      <c r="B398" s="29">
        <v>44300</v>
      </c>
      <c r="C398" s="29" t="str">
        <f t="shared" si="13"/>
        <v>Wednesday</v>
      </c>
      <c r="D398" s="28" t="s">
        <v>20</v>
      </c>
      <c r="E398" s="28" t="s">
        <v>81</v>
      </c>
      <c r="F398" s="28">
        <v>4</v>
      </c>
      <c r="G398" s="28">
        <f>F398*VLOOKUP(D398,sku_master!B:E,4,0)</f>
        <v>196000</v>
      </c>
    </row>
    <row r="399" spans="1:7" x14ac:dyDescent="0.3">
      <c r="A399" s="28" t="str">
        <f t="shared" si="12"/>
        <v>44300M08</v>
      </c>
      <c r="B399" s="29">
        <v>44300</v>
      </c>
      <c r="C399" s="29" t="str">
        <f t="shared" si="13"/>
        <v>Wednesday</v>
      </c>
      <c r="D399" s="28" t="s">
        <v>23</v>
      </c>
      <c r="E399" s="28" t="s">
        <v>81</v>
      </c>
      <c r="F399" s="28">
        <v>3</v>
      </c>
      <c r="G399" s="28">
        <f>F399*VLOOKUP(D399,sku_master!B:E,4,0)</f>
        <v>162000</v>
      </c>
    </row>
    <row r="400" spans="1:7" x14ac:dyDescent="0.3">
      <c r="A400" s="28" t="str">
        <f t="shared" si="12"/>
        <v>44300M09</v>
      </c>
      <c r="B400" s="29">
        <v>44300</v>
      </c>
      <c r="C400" s="29" t="str">
        <f t="shared" si="13"/>
        <v>Wednesday</v>
      </c>
      <c r="D400" s="28" t="s">
        <v>25</v>
      </c>
      <c r="E400" s="28" t="s">
        <v>81</v>
      </c>
      <c r="F400" s="28">
        <v>3</v>
      </c>
      <c r="G400" s="28">
        <f>F400*VLOOKUP(D400,sku_master!B:E,4,0)</f>
        <v>165000</v>
      </c>
    </row>
    <row r="401" spans="1:7" x14ac:dyDescent="0.3">
      <c r="A401" s="28" t="str">
        <f t="shared" si="12"/>
        <v>44300M10</v>
      </c>
      <c r="B401" s="29">
        <v>44300</v>
      </c>
      <c r="C401" s="29" t="str">
        <f t="shared" si="13"/>
        <v>Wednesday</v>
      </c>
      <c r="D401" s="28" t="s">
        <v>28</v>
      </c>
      <c r="E401" s="28" t="s">
        <v>81</v>
      </c>
      <c r="F401" s="28">
        <v>3</v>
      </c>
      <c r="G401" s="28">
        <f>F401*VLOOKUP(D401,sku_master!B:E,4,0)</f>
        <v>180000</v>
      </c>
    </row>
    <row r="402" spans="1:7" x14ac:dyDescent="0.3">
      <c r="A402" s="28" t="str">
        <f t="shared" si="12"/>
        <v>44300F01</v>
      </c>
      <c r="B402" s="29">
        <v>44300</v>
      </c>
      <c r="C402" s="29" t="str">
        <f t="shared" si="13"/>
        <v>Wednesday</v>
      </c>
      <c r="D402" s="28" t="s">
        <v>31</v>
      </c>
      <c r="E402" s="28" t="s">
        <v>81</v>
      </c>
      <c r="F402" s="28">
        <v>30</v>
      </c>
      <c r="G402" s="28">
        <f>F402*VLOOKUP(D402,sku_master!B:E,4,0)</f>
        <v>9000</v>
      </c>
    </row>
    <row r="403" spans="1:7" x14ac:dyDescent="0.3">
      <c r="A403" s="28" t="str">
        <f t="shared" si="12"/>
        <v>44300F02</v>
      </c>
      <c r="B403" s="29">
        <v>44300</v>
      </c>
      <c r="C403" s="29" t="str">
        <f t="shared" si="13"/>
        <v>Wednesday</v>
      </c>
      <c r="D403" s="28" t="s">
        <v>34</v>
      </c>
      <c r="E403" s="28" t="s">
        <v>81</v>
      </c>
      <c r="F403" s="28">
        <v>3</v>
      </c>
      <c r="G403" s="28">
        <f>F403*VLOOKUP(D403,sku_master!B:E,4,0)</f>
        <v>600</v>
      </c>
    </row>
    <row r="404" spans="1:7" x14ac:dyDescent="0.3">
      <c r="A404" s="28" t="str">
        <f t="shared" si="12"/>
        <v>44300F03</v>
      </c>
      <c r="B404" s="29">
        <v>44300</v>
      </c>
      <c r="C404" s="29" t="str">
        <f t="shared" si="13"/>
        <v>Wednesday</v>
      </c>
      <c r="D404" s="28" t="s">
        <v>37</v>
      </c>
      <c r="E404" s="28" t="s">
        <v>81</v>
      </c>
      <c r="F404" s="28">
        <v>6</v>
      </c>
      <c r="G404" s="28">
        <f>F404*VLOOKUP(D404,sku_master!B:E,4,0)</f>
        <v>1740</v>
      </c>
    </row>
    <row r="405" spans="1:7" x14ac:dyDescent="0.3">
      <c r="A405" s="28" t="str">
        <f t="shared" si="12"/>
        <v>44300F04</v>
      </c>
      <c r="B405" s="29">
        <v>44300</v>
      </c>
      <c r="C405" s="29" t="str">
        <f t="shared" si="13"/>
        <v>Wednesday</v>
      </c>
      <c r="D405" s="28" t="s">
        <v>39</v>
      </c>
      <c r="E405" s="28" t="s">
        <v>81</v>
      </c>
      <c r="F405" s="28">
        <v>5</v>
      </c>
      <c r="G405" s="28">
        <f>F405*VLOOKUP(D405,sku_master!B:E,4,0)</f>
        <v>1825</v>
      </c>
    </row>
    <row r="406" spans="1:7" x14ac:dyDescent="0.3">
      <c r="A406" s="28" t="str">
        <f t="shared" si="12"/>
        <v>44300F05</v>
      </c>
      <c r="B406" s="29">
        <v>44300</v>
      </c>
      <c r="C406" s="29" t="str">
        <f t="shared" si="13"/>
        <v>Wednesday</v>
      </c>
      <c r="D406" s="28" t="s">
        <v>41</v>
      </c>
      <c r="E406" s="28" t="s">
        <v>81</v>
      </c>
      <c r="F406" s="28">
        <v>8</v>
      </c>
      <c r="G406" s="28">
        <f>F406*VLOOKUP(D406,sku_master!B:E,4,0)</f>
        <v>1520</v>
      </c>
    </row>
    <row r="407" spans="1:7" x14ac:dyDescent="0.3">
      <c r="A407" s="28" t="str">
        <f t="shared" si="12"/>
        <v>44300F06</v>
      </c>
      <c r="B407" s="29">
        <v>44300</v>
      </c>
      <c r="C407" s="29" t="str">
        <f t="shared" si="13"/>
        <v>Wednesday</v>
      </c>
      <c r="D407" s="28" t="s">
        <v>43</v>
      </c>
      <c r="E407" s="28" t="s">
        <v>81</v>
      </c>
      <c r="F407" s="28">
        <v>7</v>
      </c>
      <c r="G407" s="28">
        <f>F407*VLOOKUP(D407,sku_master!B:E,4,0)</f>
        <v>2450</v>
      </c>
    </row>
    <row r="408" spans="1:7" x14ac:dyDescent="0.3">
      <c r="A408" s="28" t="str">
        <f t="shared" si="12"/>
        <v>44300F07</v>
      </c>
      <c r="B408" s="29">
        <v>44300</v>
      </c>
      <c r="C408" s="29" t="str">
        <f t="shared" si="13"/>
        <v>Wednesday</v>
      </c>
      <c r="D408" s="28" t="s">
        <v>45</v>
      </c>
      <c r="E408" s="28" t="s">
        <v>81</v>
      </c>
      <c r="F408" s="28">
        <v>5</v>
      </c>
      <c r="G408" s="28">
        <f>F408*VLOOKUP(D408,sku_master!B:E,4,0)</f>
        <v>2000</v>
      </c>
    </row>
    <row r="409" spans="1:7" x14ac:dyDescent="0.3">
      <c r="A409" s="28" t="str">
        <f t="shared" si="12"/>
        <v>44300F08</v>
      </c>
      <c r="B409" s="29">
        <v>44300</v>
      </c>
      <c r="C409" s="29" t="str">
        <f t="shared" si="13"/>
        <v>Wednesday</v>
      </c>
      <c r="D409" s="28" t="s">
        <v>48</v>
      </c>
      <c r="E409" s="28" t="s">
        <v>81</v>
      </c>
      <c r="F409" s="28">
        <v>3</v>
      </c>
      <c r="G409" s="28">
        <f>F409*VLOOKUP(D409,sku_master!B:E,4,0)</f>
        <v>900</v>
      </c>
    </row>
    <row r="410" spans="1:7" x14ac:dyDescent="0.3">
      <c r="A410" s="28" t="str">
        <f t="shared" si="12"/>
        <v>44300F09</v>
      </c>
      <c r="B410" s="29">
        <v>44300</v>
      </c>
      <c r="C410" s="29" t="str">
        <f t="shared" si="13"/>
        <v>Wednesday</v>
      </c>
      <c r="D410" s="28" t="s">
        <v>50</v>
      </c>
      <c r="E410" s="28" t="s">
        <v>81</v>
      </c>
      <c r="F410" s="28">
        <v>4</v>
      </c>
      <c r="G410" s="28">
        <f>F410*VLOOKUP(D410,sku_master!B:E,4,0)</f>
        <v>1840</v>
      </c>
    </row>
    <row r="411" spans="1:7" x14ac:dyDescent="0.3">
      <c r="A411" s="28" t="str">
        <f t="shared" si="12"/>
        <v>44300F10</v>
      </c>
      <c r="B411" s="29">
        <v>44300</v>
      </c>
      <c r="C411" s="29" t="str">
        <f t="shared" si="13"/>
        <v>Wednesday</v>
      </c>
      <c r="D411" s="28" t="s">
        <v>52</v>
      </c>
      <c r="E411" s="28" t="s">
        <v>81</v>
      </c>
      <c r="F411" s="28">
        <v>4</v>
      </c>
      <c r="G411" s="28">
        <f>F411*VLOOKUP(D411,sku_master!B:E,4,0)</f>
        <v>3996</v>
      </c>
    </row>
    <row r="412" spans="1:7" x14ac:dyDescent="0.3">
      <c r="A412" s="28" t="str">
        <f t="shared" si="12"/>
        <v>44300L01</v>
      </c>
      <c r="B412" s="29">
        <v>44300</v>
      </c>
      <c r="C412" s="29" t="str">
        <f t="shared" si="13"/>
        <v>Wednesday</v>
      </c>
      <c r="D412" s="28" t="s">
        <v>55</v>
      </c>
      <c r="E412" s="28" t="s">
        <v>81</v>
      </c>
      <c r="F412" s="28">
        <v>16</v>
      </c>
      <c r="G412" s="28">
        <f>F412*VLOOKUP(D412,sku_master!B:E,4,0)</f>
        <v>5600</v>
      </c>
    </row>
    <row r="413" spans="1:7" x14ac:dyDescent="0.3">
      <c r="A413" s="28" t="str">
        <f t="shared" si="12"/>
        <v>44300L02</v>
      </c>
      <c r="B413" s="29">
        <v>44300</v>
      </c>
      <c r="C413" s="29" t="str">
        <f t="shared" si="13"/>
        <v>Wednesday</v>
      </c>
      <c r="D413" s="28" t="s">
        <v>58</v>
      </c>
      <c r="E413" s="28" t="s">
        <v>81</v>
      </c>
      <c r="F413" s="28">
        <v>8</v>
      </c>
      <c r="G413" s="28">
        <f>F413*VLOOKUP(D413,sku_master!B:E,4,0)</f>
        <v>3200</v>
      </c>
    </row>
    <row r="414" spans="1:7" x14ac:dyDescent="0.3">
      <c r="A414" s="28" t="str">
        <f t="shared" si="12"/>
        <v>44300L03</v>
      </c>
      <c r="B414" s="29">
        <v>44300</v>
      </c>
      <c r="C414" s="29" t="str">
        <f t="shared" si="13"/>
        <v>Wednesday</v>
      </c>
      <c r="D414" s="28" t="s">
        <v>60</v>
      </c>
      <c r="E414" s="28" t="s">
        <v>81</v>
      </c>
      <c r="F414" s="28">
        <v>7</v>
      </c>
      <c r="G414" s="28">
        <f>F414*VLOOKUP(D414,sku_master!B:E,4,0)</f>
        <v>5600</v>
      </c>
    </row>
    <row r="415" spans="1:7" x14ac:dyDescent="0.3">
      <c r="A415" s="28" t="str">
        <f t="shared" si="12"/>
        <v>44300L04</v>
      </c>
      <c r="B415" s="29">
        <v>44300</v>
      </c>
      <c r="C415" s="29" t="str">
        <f t="shared" si="13"/>
        <v>Wednesday</v>
      </c>
      <c r="D415" s="28" t="s">
        <v>63</v>
      </c>
      <c r="E415" s="28" t="s">
        <v>81</v>
      </c>
      <c r="F415" s="28">
        <v>6</v>
      </c>
      <c r="G415" s="28">
        <f>F415*VLOOKUP(D415,sku_master!B:E,4,0)</f>
        <v>7200</v>
      </c>
    </row>
    <row r="416" spans="1:7" x14ac:dyDescent="0.3">
      <c r="A416" s="28" t="str">
        <f t="shared" si="12"/>
        <v>44300L05</v>
      </c>
      <c r="B416" s="29">
        <v>44300</v>
      </c>
      <c r="C416" s="29" t="str">
        <f t="shared" si="13"/>
        <v>Wednesday</v>
      </c>
      <c r="D416" s="28" t="s">
        <v>65</v>
      </c>
      <c r="E416" s="28" t="s">
        <v>81</v>
      </c>
      <c r="F416" s="28">
        <v>7</v>
      </c>
      <c r="G416" s="28">
        <f>F416*VLOOKUP(D416,sku_master!B:E,4,0)</f>
        <v>13993</v>
      </c>
    </row>
    <row r="417" spans="1:7" x14ac:dyDescent="0.3">
      <c r="A417" s="28" t="str">
        <f t="shared" si="12"/>
        <v>44300L06</v>
      </c>
      <c r="B417" s="29">
        <v>44300</v>
      </c>
      <c r="C417" s="29" t="str">
        <f t="shared" si="13"/>
        <v>Wednesday</v>
      </c>
      <c r="D417" s="28" t="s">
        <v>67</v>
      </c>
      <c r="E417" s="28" t="s">
        <v>81</v>
      </c>
      <c r="F417" s="28">
        <v>4</v>
      </c>
      <c r="G417" s="28">
        <f>F417*VLOOKUP(D417,sku_master!B:E,4,0)</f>
        <v>4800</v>
      </c>
    </row>
    <row r="418" spans="1:7" x14ac:dyDescent="0.3">
      <c r="A418" s="28" t="str">
        <f t="shared" si="12"/>
        <v>44300L07</v>
      </c>
      <c r="B418" s="29">
        <v>44300</v>
      </c>
      <c r="C418" s="29" t="str">
        <f t="shared" si="13"/>
        <v>Wednesday</v>
      </c>
      <c r="D418" s="28" t="s">
        <v>69</v>
      </c>
      <c r="E418" s="28" t="s">
        <v>81</v>
      </c>
      <c r="F418" s="28">
        <v>5</v>
      </c>
      <c r="G418" s="28">
        <f>F418*VLOOKUP(D418,sku_master!B:E,4,0)</f>
        <v>12500</v>
      </c>
    </row>
    <row r="419" spans="1:7" x14ac:dyDescent="0.3">
      <c r="A419" s="28" t="str">
        <f t="shared" si="12"/>
        <v>44300L08</v>
      </c>
      <c r="B419" s="29">
        <v>44300</v>
      </c>
      <c r="C419" s="29" t="str">
        <f t="shared" si="13"/>
        <v>Wednesday</v>
      </c>
      <c r="D419" s="28" t="s">
        <v>71</v>
      </c>
      <c r="E419" s="28" t="s">
        <v>81</v>
      </c>
      <c r="F419" s="28">
        <v>4</v>
      </c>
      <c r="G419" s="28">
        <f>F419*VLOOKUP(D419,sku_master!B:E,4,0)</f>
        <v>6000</v>
      </c>
    </row>
    <row r="420" spans="1:7" x14ac:dyDescent="0.3">
      <c r="A420" s="28" t="str">
        <f t="shared" si="12"/>
        <v>44300L09</v>
      </c>
      <c r="B420" s="29">
        <v>44300</v>
      </c>
      <c r="C420" s="29" t="str">
        <f t="shared" si="13"/>
        <v>Wednesday</v>
      </c>
      <c r="D420" s="28" t="s">
        <v>73</v>
      </c>
      <c r="E420" s="28" t="s">
        <v>81</v>
      </c>
      <c r="F420" s="28">
        <v>3</v>
      </c>
      <c r="G420" s="28">
        <f>F420*VLOOKUP(D420,sku_master!B:E,4,0)</f>
        <v>5400</v>
      </c>
    </row>
    <row r="421" spans="1:7" x14ac:dyDescent="0.3">
      <c r="A421" s="28" t="str">
        <f t="shared" si="12"/>
        <v>44300L10</v>
      </c>
      <c r="B421" s="29">
        <v>44300</v>
      </c>
      <c r="C421" s="29" t="str">
        <f t="shared" si="13"/>
        <v>Wednesday</v>
      </c>
      <c r="D421" s="28" t="s">
        <v>75</v>
      </c>
      <c r="E421" s="28" t="s">
        <v>81</v>
      </c>
      <c r="F421" s="28">
        <v>3</v>
      </c>
      <c r="G421" s="28">
        <f>F421*VLOOKUP(D421,sku_master!B:E,4,0)</f>
        <v>9000</v>
      </c>
    </row>
    <row r="422" spans="1:7" x14ac:dyDescent="0.3">
      <c r="A422" s="28" t="str">
        <f t="shared" si="12"/>
        <v>44301M01</v>
      </c>
      <c r="B422" s="29">
        <v>44301</v>
      </c>
      <c r="C422" s="29" t="str">
        <f t="shared" si="13"/>
        <v>Thursday</v>
      </c>
      <c r="D422" s="28" t="s">
        <v>6</v>
      </c>
      <c r="E422" s="28" t="s">
        <v>81</v>
      </c>
      <c r="F422" s="28">
        <v>14</v>
      </c>
      <c r="G422" s="28">
        <f>F422*VLOOKUP(D422,sku_master!B:E,4,0)</f>
        <v>168000</v>
      </c>
    </row>
    <row r="423" spans="1:7" x14ac:dyDescent="0.3">
      <c r="A423" s="28" t="str">
        <f t="shared" si="12"/>
        <v>44301M02</v>
      </c>
      <c r="B423" s="29">
        <v>44301</v>
      </c>
      <c r="C423" s="29" t="str">
        <f t="shared" si="13"/>
        <v>Thursday</v>
      </c>
      <c r="D423" s="28" t="s">
        <v>9</v>
      </c>
      <c r="E423" s="28" t="s">
        <v>81</v>
      </c>
      <c r="F423" s="28">
        <v>7</v>
      </c>
      <c r="G423" s="28">
        <f>F423*VLOOKUP(D423,sku_master!B:E,4,0)</f>
        <v>70000</v>
      </c>
    </row>
    <row r="424" spans="1:7" x14ac:dyDescent="0.3">
      <c r="A424" s="28" t="str">
        <f t="shared" si="12"/>
        <v>44301M03</v>
      </c>
      <c r="B424" s="29">
        <v>44301</v>
      </c>
      <c r="C424" s="29" t="str">
        <f t="shared" si="13"/>
        <v>Thursday</v>
      </c>
      <c r="D424" s="28" t="s">
        <v>11</v>
      </c>
      <c r="E424" s="28" t="s">
        <v>81</v>
      </c>
      <c r="F424" s="28">
        <v>5</v>
      </c>
      <c r="G424" s="28">
        <f>F424*VLOOKUP(D424,sku_master!B:E,4,0)</f>
        <v>80000</v>
      </c>
    </row>
    <row r="425" spans="1:7" x14ac:dyDescent="0.3">
      <c r="A425" s="28" t="str">
        <f t="shared" si="12"/>
        <v>44301M04</v>
      </c>
      <c r="B425" s="29">
        <v>44301</v>
      </c>
      <c r="C425" s="29" t="str">
        <f t="shared" si="13"/>
        <v>Thursday</v>
      </c>
      <c r="D425" s="28" t="s">
        <v>14</v>
      </c>
      <c r="E425" s="28" t="s">
        <v>81</v>
      </c>
      <c r="F425" s="28">
        <v>6</v>
      </c>
      <c r="G425" s="28">
        <f>F425*VLOOKUP(D425,sku_master!B:E,4,0)</f>
        <v>120000</v>
      </c>
    </row>
    <row r="426" spans="1:7" x14ac:dyDescent="0.3">
      <c r="A426" s="28" t="str">
        <f t="shared" si="12"/>
        <v>44301M05</v>
      </c>
      <c r="B426" s="29">
        <v>44301</v>
      </c>
      <c r="C426" s="29" t="str">
        <f t="shared" si="13"/>
        <v>Thursday</v>
      </c>
      <c r="D426" s="28" t="s">
        <v>16</v>
      </c>
      <c r="E426" s="28" t="s">
        <v>81</v>
      </c>
      <c r="F426" s="28">
        <v>4</v>
      </c>
      <c r="G426" s="28">
        <f>F426*VLOOKUP(D426,sku_master!B:E,4,0)</f>
        <v>32000</v>
      </c>
    </row>
    <row r="427" spans="1:7" x14ac:dyDescent="0.3">
      <c r="A427" s="28" t="str">
        <f t="shared" si="12"/>
        <v>44301M06</v>
      </c>
      <c r="B427" s="29">
        <v>44301</v>
      </c>
      <c r="C427" s="29" t="str">
        <f t="shared" si="13"/>
        <v>Thursday</v>
      </c>
      <c r="D427" s="28" t="s">
        <v>18</v>
      </c>
      <c r="E427" s="28" t="s">
        <v>81</v>
      </c>
      <c r="F427" s="28">
        <v>4</v>
      </c>
      <c r="G427" s="28">
        <f>F427*VLOOKUP(D427,sku_master!B:E,4,0)</f>
        <v>32000</v>
      </c>
    </row>
    <row r="428" spans="1:7" x14ac:dyDescent="0.3">
      <c r="A428" s="28" t="str">
        <f t="shared" si="12"/>
        <v>44301M07</v>
      </c>
      <c r="B428" s="29">
        <v>44301</v>
      </c>
      <c r="C428" s="29" t="str">
        <f t="shared" si="13"/>
        <v>Thursday</v>
      </c>
      <c r="D428" s="28" t="s">
        <v>20</v>
      </c>
      <c r="E428" s="28" t="s">
        <v>81</v>
      </c>
      <c r="F428" s="28">
        <v>4</v>
      </c>
      <c r="G428" s="28">
        <f>F428*VLOOKUP(D428,sku_master!B:E,4,0)</f>
        <v>196000</v>
      </c>
    </row>
    <row r="429" spans="1:7" x14ac:dyDescent="0.3">
      <c r="A429" s="28" t="str">
        <f t="shared" si="12"/>
        <v>44301M08</v>
      </c>
      <c r="B429" s="29">
        <v>44301</v>
      </c>
      <c r="C429" s="29" t="str">
        <f t="shared" si="13"/>
        <v>Thursday</v>
      </c>
      <c r="D429" s="28" t="s">
        <v>23</v>
      </c>
      <c r="E429" s="28" t="s">
        <v>81</v>
      </c>
      <c r="F429" s="28">
        <v>2</v>
      </c>
      <c r="G429" s="28">
        <f>F429*VLOOKUP(D429,sku_master!B:E,4,0)</f>
        <v>108000</v>
      </c>
    </row>
    <row r="430" spans="1:7" x14ac:dyDescent="0.3">
      <c r="A430" s="28" t="str">
        <f t="shared" si="12"/>
        <v>44301M09</v>
      </c>
      <c r="B430" s="29">
        <v>44301</v>
      </c>
      <c r="C430" s="29" t="str">
        <f t="shared" si="13"/>
        <v>Thursday</v>
      </c>
      <c r="D430" s="28" t="s">
        <v>25</v>
      </c>
      <c r="E430" s="28" t="s">
        <v>81</v>
      </c>
      <c r="F430" s="28">
        <v>4</v>
      </c>
      <c r="G430" s="28">
        <f>F430*VLOOKUP(D430,sku_master!B:E,4,0)</f>
        <v>220000</v>
      </c>
    </row>
    <row r="431" spans="1:7" x14ac:dyDescent="0.3">
      <c r="A431" s="28" t="str">
        <f t="shared" si="12"/>
        <v>44301M10</v>
      </c>
      <c r="B431" s="29">
        <v>44301</v>
      </c>
      <c r="C431" s="29" t="str">
        <f t="shared" si="13"/>
        <v>Thursday</v>
      </c>
      <c r="D431" s="28" t="s">
        <v>28</v>
      </c>
      <c r="E431" s="28" t="s">
        <v>81</v>
      </c>
      <c r="F431" s="28">
        <v>3</v>
      </c>
      <c r="G431" s="28">
        <f>F431*VLOOKUP(D431,sku_master!B:E,4,0)</f>
        <v>180000</v>
      </c>
    </row>
    <row r="432" spans="1:7" x14ac:dyDescent="0.3">
      <c r="A432" s="28" t="str">
        <f t="shared" si="12"/>
        <v>44301F01</v>
      </c>
      <c r="B432" s="29">
        <v>44301</v>
      </c>
      <c r="C432" s="29" t="str">
        <f t="shared" si="13"/>
        <v>Thursday</v>
      </c>
      <c r="D432" s="28" t="s">
        <v>31</v>
      </c>
      <c r="E432" s="28" t="s">
        <v>81</v>
      </c>
      <c r="F432" s="28">
        <v>3</v>
      </c>
      <c r="G432" s="28">
        <f>F432*VLOOKUP(D432,sku_master!B:E,4,0)</f>
        <v>900</v>
      </c>
    </row>
    <row r="433" spans="1:7" x14ac:dyDescent="0.3">
      <c r="A433" s="28" t="str">
        <f t="shared" si="12"/>
        <v>44301F02</v>
      </c>
      <c r="B433" s="29">
        <v>44301</v>
      </c>
      <c r="C433" s="29" t="str">
        <f t="shared" si="13"/>
        <v>Thursday</v>
      </c>
      <c r="D433" s="28" t="s">
        <v>34</v>
      </c>
      <c r="E433" s="28" t="s">
        <v>81</v>
      </c>
      <c r="F433" s="28">
        <v>18</v>
      </c>
      <c r="G433" s="28">
        <f>F433*VLOOKUP(D433,sku_master!B:E,4,0)</f>
        <v>3600</v>
      </c>
    </row>
    <row r="434" spans="1:7" x14ac:dyDescent="0.3">
      <c r="A434" s="28" t="str">
        <f t="shared" si="12"/>
        <v>44301F03</v>
      </c>
      <c r="B434" s="29">
        <v>44301</v>
      </c>
      <c r="C434" s="29" t="str">
        <f t="shared" si="13"/>
        <v>Thursday</v>
      </c>
      <c r="D434" s="28" t="s">
        <v>37</v>
      </c>
      <c r="E434" s="28" t="s">
        <v>81</v>
      </c>
      <c r="F434" s="28">
        <v>5</v>
      </c>
      <c r="G434" s="28">
        <f>F434*VLOOKUP(D434,sku_master!B:E,4,0)</f>
        <v>1450</v>
      </c>
    </row>
    <row r="435" spans="1:7" x14ac:dyDescent="0.3">
      <c r="A435" s="28" t="str">
        <f t="shared" si="12"/>
        <v>44301F04</v>
      </c>
      <c r="B435" s="29">
        <v>44301</v>
      </c>
      <c r="C435" s="29" t="str">
        <f t="shared" si="13"/>
        <v>Thursday</v>
      </c>
      <c r="D435" s="28" t="s">
        <v>39</v>
      </c>
      <c r="E435" s="28" t="s">
        <v>81</v>
      </c>
      <c r="F435" s="28">
        <v>6</v>
      </c>
      <c r="G435" s="28">
        <f>F435*VLOOKUP(D435,sku_master!B:E,4,0)</f>
        <v>2190</v>
      </c>
    </row>
    <row r="436" spans="1:7" x14ac:dyDescent="0.3">
      <c r="A436" s="28" t="str">
        <f t="shared" si="12"/>
        <v>44301F05</v>
      </c>
      <c r="B436" s="29">
        <v>44301</v>
      </c>
      <c r="C436" s="29" t="str">
        <f t="shared" si="13"/>
        <v>Thursday</v>
      </c>
      <c r="D436" s="28" t="s">
        <v>41</v>
      </c>
      <c r="E436" s="28" t="s">
        <v>81</v>
      </c>
      <c r="F436" s="28">
        <v>8</v>
      </c>
      <c r="G436" s="28">
        <f>F436*VLOOKUP(D436,sku_master!B:E,4,0)</f>
        <v>1520</v>
      </c>
    </row>
    <row r="437" spans="1:7" x14ac:dyDescent="0.3">
      <c r="A437" s="28" t="str">
        <f t="shared" si="12"/>
        <v>44301F06</v>
      </c>
      <c r="B437" s="29">
        <v>44301</v>
      </c>
      <c r="C437" s="29" t="str">
        <f t="shared" si="13"/>
        <v>Thursday</v>
      </c>
      <c r="D437" s="28" t="s">
        <v>43</v>
      </c>
      <c r="E437" s="28" t="s">
        <v>81</v>
      </c>
      <c r="F437" s="28">
        <v>5</v>
      </c>
      <c r="G437" s="28">
        <f>F437*VLOOKUP(D437,sku_master!B:E,4,0)</f>
        <v>1750</v>
      </c>
    </row>
    <row r="438" spans="1:7" x14ac:dyDescent="0.3">
      <c r="A438" s="28" t="str">
        <f t="shared" si="12"/>
        <v>44301F07</v>
      </c>
      <c r="B438" s="29">
        <v>44301</v>
      </c>
      <c r="C438" s="29" t="str">
        <f t="shared" si="13"/>
        <v>Thursday</v>
      </c>
      <c r="D438" s="28" t="s">
        <v>45</v>
      </c>
      <c r="E438" s="28" t="s">
        <v>81</v>
      </c>
      <c r="F438" s="28">
        <v>4</v>
      </c>
      <c r="G438" s="28">
        <f>F438*VLOOKUP(D438,sku_master!B:E,4,0)</f>
        <v>1600</v>
      </c>
    </row>
    <row r="439" spans="1:7" x14ac:dyDescent="0.3">
      <c r="A439" s="28" t="str">
        <f t="shared" si="12"/>
        <v>44301F08</v>
      </c>
      <c r="B439" s="29">
        <v>44301</v>
      </c>
      <c r="C439" s="29" t="str">
        <f t="shared" si="13"/>
        <v>Thursday</v>
      </c>
      <c r="D439" s="28" t="s">
        <v>48</v>
      </c>
      <c r="E439" s="28" t="s">
        <v>81</v>
      </c>
      <c r="F439" s="28">
        <v>4</v>
      </c>
      <c r="G439" s="28">
        <f>F439*VLOOKUP(D439,sku_master!B:E,4,0)</f>
        <v>1200</v>
      </c>
    </row>
    <row r="440" spans="1:7" x14ac:dyDescent="0.3">
      <c r="A440" s="28" t="str">
        <f t="shared" si="12"/>
        <v>44301F09</v>
      </c>
      <c r="B440" s="29">
        <v>44301</v>
      </c>
      <c r="C440" s="29" t="str">
        <f t="shared" si="13"/>
        <v>Thursday</v>
      </c>
      <c r="D440" s="28" t="s">
        <v>50</v>
      </c>
      <c r="E440" s="28" t="s">
        <v>81</v>
      </c>
      <c r="F440" s="28">
        <v>3</v>
      </c>
      <c r="G440" s="28">
        <f>F440*VLOOKUP(D440,sku_master!B:E,4,0)</f>
        <v>1380</v>
      </c>
    </row>
    <row r="441" spans="1:7" x14ac:dyDescent="0.3">
      <c r="A441" s="28" t="str">
        <f t="shared" si="12"/>
        <v>44301F10</v>
      </c>
      <c r="B441" s="29">
        <v>44301</v>
      </c>
      <c r="C441" s="29" t="str">
        <f t="shared" si="13"/>
        <v>Thursday</v>
      </c>
      <c r="D441" s="28" t="s">
        <v>52</v>
      </c>
      <c r="E441" s="28" t="s">
        <v>81</v>
      </c>
      <c r="F441" s="28">
        <v>5</v>
      </c>
      <c r="G441" s="28">
        <f>F441*VLOOKUP(D441,sku_master!B:E,4,0)</f>
        <v>4995</v>
      </c>
    </row>
    <row r="442" spans="1:7" x14ac:dyDescent="0.3">
      <c r="A442" s="28" t="str">
        <f t="shared" si="12"/>
        <v>44301L01</v>
      </c>
      <c r="B442" s="29">
        <v>44301</v>
      </c>
      <c r="C442" s="29" t="str">
        <f t="shared" si="13"/>
        <v>Thursday</v>
      </c>
      <c r="D442" s="28" t="s">
        <v>55</v>
      </c>
      <c r="E442" s="28" t="s">
        <v>81</v>
      </c>
      <c r="F442" s="28">
        <v>11</v>
      </c>
      <c r="G442" s="28">
        <f>F442*VLOOKUP(D442,sku_master!B:E,4,0)</f>
        <v>3850</v>
      </c>
    </row>
    <row r="443" spans="1:7" x14ac:dyDescent="0.3">
      <c r="A443" s="28" t="str">
        <f t="shared" si="12"/>
        <v>44301L02</v>
      </c>
      <c r="B443" s="29">
        <v>44301</v>
      </c>
      <c r="C443" s="29" t="str">
        <f t="shared" si="13"/>
        <v>Thursday</v>
      </c>
      <c r="D443" s="28" t="s">
        <v>58</v>
      </c>
      <c r="E443" s="28" t="s">
        <v>81</v>
      </c>
      <c r="F443" s="28">
        <v>4</v>
      </c>
      <c r="G443" s="28">
        <f>F443*VLOOKUP(D443,sku_master!B:E,4,0)</f>
        <v>1600</v>
      </c>
    </row>
    <row r="444" spans="1:7" x14ac:dyDescent="0.3">
      <c r="A444" s="28" t="str">
        <f t="shared" si="12"/>
        <v>44301L03</v>
      </c>
      <c r="B444" s="29">
        <v>44301</v>
      </c>
      <c r="C444" s="29" t="str">
        <f t="shared" si="13"/>
        <v>Thursday</v>
      </c>
      <c r="D444" s="28" t="s">
        <v>60</v>
      </c>
      <c r="E444" s="28" t="s">
        <v>81</v>
      </c>
      <c r="F444" s="28">
        <v>8</v>
      </c>
      <c r="G444" s="28">
        <f>F444*VLOOKUP(D444,sku_master!B:E,4,0)</f>
        <v>6400</v>
      </c>
    </row>
    <row r="445" spans="1:7" x14ac:dyDescent="0.3">
      <c r="A445" s="28" t="str">
        <f t="shared" si="12"/>
        <v>44301L04</v>
      </c>
      <c r="B445" s="29">
        <v>44301</v>
      </c>
      <c r="C445" s="29" t="str">
        <f t="shared" si="13"/>
        <v>Thursday</v>
      </c>
      <c r="D445" s="28" t="s">
        <v>63</v>
      </c>
      <c r="E445" s="28" t="s">
        <v>81</v>
      </c>
      <c r="F445" s="28">
        <v>4</v>
      </c>
      <c r="G445" s="28">
        <f>F445*VLOOKUP(D445,sku_master!B:E,4,0)</f>
        <v>4800</v>
      </c>
    </row>
    <row r="446" spans="1:7" x14ac:dyDescent="0.3">
      <c r="A446" s="28" t="str">
        <f t="shared" si="12"/>
        <v>44301L05</v>
      </c>
      <c r="B446" s="29">
        <v>44301</v>
      </c>
      <c r="C446" s="29" t="str">
        <f t="shared" si="13"/>
        <v>Thursday</v>
      </c>
      <c r="D446" s="28" t="s">
        <v>65</v>
      </c>
      <c r="E446" s="28" t="s">
        <v>81</v>
      </c>
      <c r="F446" s="28">
        <v>7</v>
      </c>
      <c r="G446" s="28">
        <f>F446*VLOOKUP(D446,sku_master!B:E,4,0)</f>
        <v>13993</v>
      </c>
    </row>
    <row r="447" spans="1:7" x14ac:dyDescent="0.3">
      <c r="A447" s="28" t="str">
        <f t="shared" si="12"/>
        <v>44301L06</v>
      </c>
      <c r="B447" s="29">
        <v>44301</v>
      </c>
      <c r="C447" s="29" t="str">
        <f t="shared" si="13"/>
        <v>Thursday</v>
      </c>
      <c r="D447" s="28" t="s">
        <v>67</v>
      </c>
      <c r="E447" s="28" t="s">
        <v>81</v>
      </c>
      <c r="F447" s="28">
        <v>3</v>
      </c>
      <c r="G447" s="28">
        <f>F447*VLOOKUP(D447,sku_master!B:E,4,0)</f>
        <v>3600</v>
      </c>
    </row>
    <row r="448" spans="1:7" x14ac:dyDescent="0.3">
      <c r="A448" s="28" t="str">
        <f t="shared" si="12"/>
        <v>44301L07</v>
      </c>
      <c r="B448" s="29">
        <v>44301</v>
      </c>
      <c r="C448" s="29" t="str">
        <f t="shared" si="13"/>
        <v>Thursday</v>
      </c>
      <c r="D448" s="28" t="s">
        <v>69</v>
      </c>
      <c r="E448" s="28" t="s">
        <v>81</v>
      </c>
      <c r="F448" s="28">
        <v>7</v>
      </c>
      <c r="G448" s="28">
        <f>F448*VLOOKUP(D448,sku_master!B:E,4,0)</f>
        <v>17500</v>
      </c>
    </row>
    <row r="449" spans="1:7" x14ac:dyDescent="0.3">
      <c r="A449" s="28" t="str">
        <f t="shared" si="12"/>
        <v>44301L08</v>
      </c>
      <c r="B449" s="29">
        <v>44301</v>
      </c>
      <c r="C449" s="29" t="str">
        <f t="shared" si="13"/>
        <v>Thursday</v>
      </c>
      <c r="D449" s="28" t="s">
        <v>71</v>
      </c>
      <c r="E449" s="28" t="s">
        <v>81</v>
      </c>
      <c r="F449" s="28">
        <v>3</v>
      </c>
      <c r="G449" s="28">
        <f>F449*VLOOKUP(D449,sku_master!B:E,4,0)</f>
        <v>4500</v>
      </c>
    </row>
    <row r="450" spans="1:7" x14ac:dyDescent="0.3">
      <c r="A450" s="28" t="str">
        <f t="shared" si="12"/>
        <v>44301L09</v>
      </c>
      <c r="B450" s="29">
        <v>44301</v>
      </c>
      <c r="C450" s="29" t="str">
        <f t="shared" si="13"/>
        <v>Thursday</v>
      </c>
      <c r="D450" s="28" t="s">
        <v>73</v>
      </c>
      <c r="E450" s="28" t="s">
        <v>81</v>
      </c>
      <c r="F450" s="28">
        <v>4</v>
      </c>
      <c r="G450" s="28">
        <f>F450*VLOOKUP(D450,sku_master!B:E,4,0)</f>
        <v>7200</v>
      </c>
    </row>
    <row r="451" spans="1:7" x14ac:dyDescent="0.3">
      <c r="A451" s="28" t="str">
        <f t="shared" ref="A451" si="14">B451&amp;D451</f>
        <v>44301L10</v>
      </c>
      <c r="B451" s="29">
        <v>44301</v>
      </c>
      <c r="C451" s="29" t="str">
        <f t="shared" ref="C451" si="15">TEXT(B451,"dddd")</f>
        <v>Thursday</v>
      </c>
      <c r="D451" s="28" t="s">
        <v>75</v>
      </c>
      <c r="E451" s="28" t="s">
        <v>81</v>
      </c>
      <c r="F451" s="28">
        <v>2</v>
      </c>
      <c r="G451" s="28">
        <f>F451*VLOOKUP(D451,sku_master!B:E,4,0)</f>
        <v>6000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31"/>
  <sheetViews>
    <sheetView workbookViewId="0"/>
  </sheetViews>
  <sheetFormatPr defaultRowHeight="14.4" x14ac:dyDescent="0.3"/>
  <sheetData>
    <row r="1" spans="1:2" x14ac:dyDescent="0.3">
      <c r="A1" s="3" t="s">
        <v>1</v>
      </c>
      <c r="B1" s="3" t="s">
        <v>82</v>
      </c>
    </row>
    <row r="2" spans="1:2" x14ac:dyDescent="0.3">
      <c r="A2" t="s">
        <v>31</v>
      </c>
      <c r="B2">
        <v>77</v>
      </c>
    </row>
    <row r="3" spans="1:2" x14ac:dyDescent="0.3">
      <c r="A3" t="s">
        <v>34</v>
      </c>
      <c r="B3">
        <v>42</v>
      </c>
    </row>
    <row r="4" spans="1:2" x14ac:dyDescent="0.3">
      <c r="A4" t="s">
        <v>37</v>
      </c>
      <c r="B4">
        <v>36</v>
      </c>
    </row>
    <row r="5" spans="1:2" x14ac:dyDescent="0.3">
      <c r="A5" t="s">
        <v>39</v>
      </c>
      <c r="B5">
        <v>23</v>
      </c>
    </row>
    <row r="6" spans="1:2" x14ac:dyDescent="0.3">
      <c r="A6" t="s">
        <v>41</v>
      </c>
      <c r="B6">
        <v>26</v>
      </c>
    </row>
    <row r="7" spans="1:2" x14ac:dyDescent="0.3">
      <c r="A7" t="s">
        <v>43</v>
      </c>
      <c r="B7">
        <v>16</v>
      </c>
    </row>
    <row r="8" spans="1:2" x14ac:dyDescent="0.3">
      <c r="A8" t="s">
        <v>45</v>
      </c>
      <c r="B8">
        <v>11</v>
      </c>
    </row>
    <row r="9" spans="1:2" x14ac:dyDescent="0.3">
      <c r="A9" t="s">
        <v>48</v>
      </c>
      <c r="B9">
        <v>6</v>
      </c>
    </row>
    <row r="10" spans="1:2" x14ac:dyDescent="0.3">
      <c r="A10" t="s">
        <v>50</v>
      </c>
      <c r="B10">
        <v>7</v>
      </c>
    </row>
    <row r="11" spans="1:2" x14ac:dyDescent="0.3">
      <c r="A11" t="s">
        <v>52</v>
      </c>
      <c r="B11">
        <v>10</v>
      </c>
    </row>
    <row r="12" spans="1:2" x14ac:dyDescent="0.3">
      <c r="A12" t="s">
        <v>55</v>
      </c>
      <c r="B12">
        <v>60</v>
      </c>
    </row>
    <row r="13" spans="1:2" x14ac:dyDescent="0.3">
      <c r="A13" t="s">
        <v>58</v>
      </c>
      <c r="B13">
        <v>34</v>
      </c>
    </row>
    <row r="14" spans="1:2" x14ac:dyDescent="0.3">
      <c r="A14" t="s">
        <v>60</v>
      </c>
      <c r="B14">
        <v>16</v>
      </c>
    </row>
    <row r="15" spans="1:2" x14ac:dyDescent="0.3">
      <c r="A15" t="s">
        <v>63</v>
      </c>
      <c r="B15">
        <v>14</v>
      </c>
    </row>
    <row r="16" spans="1:2" x14ac:dyDescent="0.3">
      <c r="A16" t="s">
        <v>65</v>
      </c>
      <c r="B16">
        <v>16</v>
      </c>
    </row>
    <row r="17" spans="1:2" x14ac:dyDescent="0.3">
      <c r="A17" t="s">
        <v>67</v>
      </c>
      <c r="B17">
        <v>12</v>
      </c>
    </row>
    <row r="18" spans="1:2" x14ac:dyDescent="0.3">
      <c r="A18" t="s">
        <v>69</v>
      </c>
      <c r="B18">
        <v>14</v>
      </c>
    </row>
    <row r="19" spans="1:2" x14ac:dyDescent="0.3">
      <c r="A19" t="s">
        <v>71</v>
      </c>
      <c r="B19">
        <v>8</v>
      </c>
    </row>
    <row r="20" spans="1:2" x14ac:dyDescent="0.3">
      <c r="A20" t="s">
        <v>73</v>
      </c>
      <c r="B20">
        <v>7</v>
      </c>
    </row>
    <row r="21" spans="1:2" x14ac:dyDescent="0.3">
      <c r="A21" t="s">
        <v>75</v>
      </c>
      <c r="B21">
        <v>3</v>
      </c>
    </row>
    <row r="22" spans="1:2" x14ac:dyDescent="0.3">
      <c r="A22" t="s">
        <v>6</v>
      </c>
      <c r="B22">
        <v>29</v>
      </c>
    </row>
    <row r="23" spans="1:2" x14ac:dyDescent="0.3">
      <c r="A23" t="s">
        <v>9</v>
      </c>
      <c r="B23">
        <v>20</v>
      </c>
    </row>
    <row r="24" spans="1:2" x14ac:dyDescent="0.3">
      <c r="A24" t="s">
        <v>11</v>
      </c>
      <c r="B24">
        <v>13</v>
      </c>
    </row>
    <row r="25" spans="1:2" x14ac:dyDescent="0.3">
      <c r="A25" t="s">
        <v>14</v>
      </c>
      <c r="B25">
        <v>10</v>
      </c>
    </row>
    <row r="26" spans="1:2" x14ac:dyDescent="0.3">
      <c r="A26" t="s">
        <v>16</v>
      </c>
      <c r="B26">
        <v>7</v>
      </c>
    </row>
    <row r="27" spans="1:2" x14ac:dyDescent="0.3">
      <c r="A27" t="s">
        <v>18</v>
      </c>
      <c r="B27">
        <v>5</v>
      </c>
    </row>
    <row r="28" spans="1:2" x14ac:dyDescent="0.3">
      <c r="A28" t="s">
        <v>20</v>
      </c>
      <c r="B28">
        <v>6</v>
      </c>
    </row>
    <row r="29" spans="1:2" x14ac:dyDescent="0.3">
      <c r="A29" t="s">
        <v>23</v>
      </c>
      <c r="B29">
        <v>3</v>
      </c>
    </row>
    <row r="30" spans="1:2" x14ac:dyDescent="0.3">
      <c r="A30" t="s">
        <v>25</v>
      </c>
      <c r="B30">
        <v>4</v>
      </c>
    </row>
    <row r="31" spans="1:2" x14ac:dyDescent="0.3">
      <c r="A31" t="s">
        <v>28</v>
      </c>
      <c r="B3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P31"/>
  <sheetViews>
    <sheetView workbookViewId="0">
      <selection activeCell="H24" sqref="H24"/>
    </sheetView>
  </sheetViews>
  <sheetFormatPr defaultRowHeight="14.4" x14ac:dyDescent="0.3"/>
  <sheetData>
    <row r="1" spans="1:16" x14ac:dyDescent="0.3">
      <c r="A1" s="2" t="s">
        <v>1</v>
      </c>
      <c r="B1" s="4">
        <v>44287</v>
      </c>
      <c r="C1" s="4">
        <v>44288</v>
      </c>
      <c r="D1" s="4">
        <v>44289</v>
      </c>
      <c r="E1" s="4">
        <v>44290</v>
      </c>
      <c r="F1" s="4">
        <v>44291</v>
      </c>
      <c r="G1" s="4">
        <v>44292</v>
      </c>
      <c r="H1" s="4">
        <v>44293</v>
      </c>
      <c r="I1" s="4">
        <v>44294</v>
      </c>
      <c r="J1" s="4">
        <v>44295</v>
      </c>
      <c r="K1" s="4">
        <v>44296</v>
      </c>
      <c r="L1" s="4">
        <v>44297</v>
      </c>
      <c r="M1" s="4">
        <v>44298</v>
      </c>
      <c r="N1" s="4">
        <v>44299</v>
      </c>
      <c r="O1" s="4">
        <v>44300</v>
      </c>
      <c r="P1" s="4">
        <v>44301</v>
      </c>
    </row>
    <row r="2" spans="1:16" x14ac:dyDescent="0.3">
      <c r="A2" s="1" t="s">
        <v>31</v>
      </c>
      <c r="B2">
        <v>10</v>
      </c>
      <c r="C2">
        <v>21</v>
      </c>
      <c r="D2">
        <v>15</v>
      </c>
      <c r="E2">
        <v>17</v>
      </c>
      <c r="F2">
        <v>13</v>
      </c>
      <c r="G2">
        <v>19</v>
      </c>
      <c r="H2">
        <v>15</v>
      </c>
      <c r="I2">
        <v>12</v>
      </c>
      <c r="J2">
        <v>16</v>
      </c>
      <c r="K2">
        <v>15</v>
      </c>
      <c r="L2">
        <v>13</v>
      </c>
      <c r="M2">
        <v>8</v>
      </c>
      <c r="N2">
        <v>13</v>
      </c>
      <c r="O2">
        <v>11</v>
      </c>
      <c r="P2">
        <v>19</v>
      </c>
    </row>
    <row r="3" spans="1:16" x14ac:dyDescent="0.3">
      <c r="A3" s="1" t="s">
        <v>34</v>
      </c>
      <c r="B3">
        <v>5</v>
      </c>
      <c r="C3">
        <v>7</v>
      </c>
      <c r="D3">
        <v>6</v>
      </c>
      <c r="E3">
        <v>9</v>
      </c>
      <c r="F3">
        <v>7</v>
      </c>
      <c r="G3">
        <v>8</v>
      </c>
      <c r="H3">
        <v>7</v>
      </c>
      <c r="I3">
        <v>6</v>
      </c>
      <c r="J3">
        <v>7</v>
      </c>
      <c r="K3">
        <v>9</v>
      </c>
      <c r="L3">
        <v>5</v>
      </c>
      <c r="M3">
        <v>9</v>
      </c>
      <c r="N3">
        <v>6</v>
      </c>
      <c r="O3">
        <v>10</v>
      </c>
      <c r="P3">
        <v>6</v>
      </c>
    </row>
    <row r="4" spans="1:16" x14ac:dyDescent="0.3">
      <c r="A4" s="1" t="s">
        <v>37</v>
      </c>
      <c r="B4">
        <v>8</v>
      </c>
      <c r="C4">
        <v>6</v>
      </c>
      <c r="D4">
        <v>7</v>
      </c>
      <c r="E4">
        <v>5</v>
      </c>
      <c r="F4">
        <v>5</v>
      </c>
      <c r="G4">
        <v>7</v>
      </c>
      <c r="H4">
        <v>4</v>
      </c>
      <c r="I4">
        <v>5</v>
      </c>
      <c r="J4">
        <v>5</v>
      </c>
      <c r="K4">
        <v>6</v>
      </c>
      <c r="L4">
        <v>4</v>
      </c>
      <c r="M4">
        <v>7</v>
      </c>
      <c r="N4">
        <v>6</v>
      </c>
      <c r="O4">
        <v>6</v>
      </c>
      <c r="P4">
        <v>4</v>
      </c>
    </row>
    <row r="5" spans="1:16" x14ac:dyDescent="0.3">
      <c r="A5" s="1" t="s">
        <v>39</v>
      </c>
      <c r="B5">
        <v>6</v>
      </c>
      <c r="C5">
        <v>6</v>
      </c>
      <c r="D5">
        <v>6</v>
      </c>
      <c r="E5">
        <v>4</v>
      </c>
      <c r="F5">
        <v>6</v>
      </c>
      <c r="G5">
        <v>4</v>
      </c>
      <c r="H5">
        <v>6</v>
      </c>
      <c r="I5">
        <v>4</v>
      </c>
      <c r="J5">
        <v>3</v>
      </c>
      <c r="K5">
        <v>5</v>
      </c>
      <c r="L5">
        <v>4</v>
      </c>
      <c r="M5">
        <v>4</v>
      </c>
      <c r="N5">
        <v>4</v>
      </c>
      <c r="O5">
        <v>4</v>
      </c>
      <c r="P5">
        <v>3</v>
      </c>
    </row>
    <row r="6" spans="1:16" x14ac:dyDescent="0.3">
      <c r="A6" s="1" t="s">
        <v>41</v>
      </c>
      <c r="B6">
        <v>3</v>
      </c>
      <c r="C6">
        <v>5</v>
      </c>
      <c r="D6">
        <v>4</v>
      </c>
      <c r="E6">
        <v>4</v>
      </c>
      <c r="F6">
        <v>3</v>
      </c>
      <c r="G6">
        <v>2</v>
      </c>
      <c r="H6">
        <v>4</v>
      </c>
      <c r="I6">
        <v>4</v>
      </c>
      <c r="J6">
        <v>5</v>
      </c>
      <c r="K6">
        <v>5</v>
      </c>
      <c r="L6">
        <v>4</v>
      </c>
      <c r="M6">
        <v>4</v>
      </c>
      <c r="N6">
        <v>4</v>
      </c>
      <c r="O6">
        <v>3</v>
      </c>
      <c r="P6">
        <v>4</v>
      </c>
    </row>
    <row r="7" spans="1:16" x14ac:dyDescent="0.3">
      <c r="A7" s="1" t="s">
        <v>43</v>
      </c>
      <c r="B7">
        <v>3</v>
      </c>
      <c r="C7">
        <v>4</v>
      </c>
      <c r="D7">
        <v>3</v>
      </c>
      <c r="E7">
        <v>3</v>
      </c>
      <c r="F7">
        <v>3</v>
      </c>
      <c r="G7">
        <v>2</v>
      </c>
      <c r="H7">
        <v>4</v>
      </c>
      <c r="I7">
        <v>2</v>
      </c>
      <c r="J7">
        <v>3</v>
      </c>
      <c r="K7">
        <v>3</v>
      </c>
      <c r="L7">
        <v>3</v>
      </c>
      <c r="M7">
        <v>2</v>
      </c>
      <c r="N7">
        <v>3</v>
      </c>
      <c r="O7">
        <v>3</v>
      </c>
      <c r="P7">
        <v>2</v>
      </c>
    </row>
    <row r="8" spans="1:16" x14ac:dyDescent="0.3">
      <c r="A8" s="1" t="s">
        <v>45</v>
      </c>
      <c r="B8">
        <v>2</v>
      </c>
      <c r="C8">
        <v>2</v>
      </c>
      <c r="D8">
        <v>3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3</v>
      </c>
      <c r="L8">
        <v>2</v>
      </c>
      <c r="M8">
        <v>3</v>
      </c>
      <c r="N8">
        <v>3</v>
      </c>
      <c r="O8">
        <v>2</v>
      </c>
      <c r="P8">
        <v>3</v>
      </c>
    </row>
    <row r="9" spans="1:16" x14ac:dyDescent="0.3">
      <c r="A9" s="1" t="s">
        <v>48</v>
      </c>
      <c r="B9">
        <v>2</v>
      </c>
      <c r="C9">
        <v>1</v>
      </c>
      <c r="D9">
        <v>1</v>
      </c>
      <c r="E9">
        <v>1</v>
      </c>
      <c r="F9">
        <v>2</v>
      </c>
      <c r="G9"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 x14ac:dyDescent="0.3">
      <c r="A10" s="1" t="s">
        <v>50</v>
      </c>
      <c r="B10">
        <v>1</v>
      </c>
      <c r="C10">
        <v>2</v>
      </c>
      <c r="D10">
        <v>2</v>
      </c>
      <c r="E10">
        <v>2</v>
      </c>
      <c r="F10">
        <v>1</v>
      </c>
      <c r="G10">
        <v>1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</row>
    <row r="11" spans="1:16" x14ac:dyDescent="0.3">
      <c r="A11" s="1" t="s">
        <v>52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>
        <v>1</v>
      </c>
      <c r="L11">
        <v>2</v>
      </c>
      <c r="M11">
        <v>3</v>
      </c>
      <c r="N11">
        <v>2</v>
      </c>
      <c r="O11">
        <v>3</v>
      </c>
      <c r="P11">
        <v>2</v>
      </c>
    </row>
    <row r="12" spans="1:16" x14ac:dyDescent="0.3">
      <c r="A12" s="1" t="s">
        <v>55</v>
      </c>
      <c r="B12">
        <v>9</v>
      </c>
      <c r="C12">
        <v>7</v>
      </c>
      <c r="D12">
        <v>11</v>
      </c>
      <c r="E12">
        <v>6</v>
      </c>
      <c r="F12">
        <v>12</v>
      </c>
      <c r="G12">
        <v>6</v>
      </c>
      <c r="H12">
        <v>12</v>
      </c>
      <c r="I12">
        <v>10</v>
      </c>
      <c r="J12">
        <v>10</v>
      </c>
      <c r="K12">
        <v>10</v>
      </c>
      <c r="L12">
        <v>5</v>
      </c>
      <c r="M12">
        <v>10</v>
      </c>
      <c r="N12">
        <v>10</v>
      </c>
      <c r="O12">
        <v>7</v>
      </c>
      <c r="P12">
        <v>6</v>
      </c>
    </row>
    <row r="13" spans="1:16" x14ac:dyDescent="0.3">
      <c r="A13" s="1" t="s">
        <v>58</v>
      </c>
      <c r="B13">
        <v>6</v>
      </c>
      <c r="C13">
        <v>4</v>
      </c>
      <c r="D13">
        <v>5</v>
      </c>
      <c r="E13">
        <v>4</v>
      </c>
      <c r="F13">
        <v>5</v>
      </c>
      <c r="G13">
        <v>5</v>
      </c>
      <c r="H13">
        <v>6</v>
      </c>
      <c r="I13">
        <v>4</v>
      </c>
      <c r="J13">
        <v>5</v>
      </c>
      <c r="K13">
        <v>4</v>
      </c>
      <c r="L13">
        <v>5</v>
      </c>
      <c r="M13">
        <v>3</v>
      </c>
      <c r="N13">
        <v>6</v>
      </c>
      <c r="O13">
        <v>4</v>
      </c>
      <c r="P13">
        <v>3</v>
      </c>
    </row>
    <row r="14" spans="1:16" x14ac:dyDescent="0.3">
      <c r="A14" s="1" t="s">
        <v>60</v>
      </c>
      <c r="B14">
        <v>3</v>
      </c>
      <c r="C14">
        <v>3</v>
      </c>
      <c r="D14">
        <v>4</v>
      </c>
      <c r="E14">
        <v>3</v>
      </c>
      <c r="F14">
        <v>3</v>
      </c>
      <c r="G14">
        <v>4</v>
      </c>
      <c r="H14">
        <v>4</v>
      </c>
      <c r="I14">
        <v>3</v>
      </c>
      <c r="J14">
        <v>5</v>
      </c>
      <c r="K14">
        <v>4</v>
      </c>
      <c r="L14">
        <v>4</v>
      </c>
      <c r="M14">
        <v>3</v>
      </c>
      <c r="N14">
        <v>3</v>
      </c>
      <c r="O14">
        <v>3</v>
      </c>
      <c r="P14">
        <v>4</v>
      </c>
    </row>
    <row r="15" spans="1:16" x14ac:dyDescent="0.3">
      <c r="A15" s="1" t="s">
        <v>63</v>
      </c>
      <c r="B15">
        <v>4</v>
      </c>
      <c r="C15">
        <v>4</v>
      </c>
      <c r="D15">
        <v>4</v>
      </c>
      <c r="E15">
        <v>4</v>
      </c>
      <c r="F15">
        <v>4</v>
      </c>
      <c r="G15">
        <v>3</v>
      </c>
      <c r="H15">
        <v>2</v>
      </c>
      <c r="I15">
        <v>3</v>
      </c>
      <c r="J15">
        <v>3</v>
      </c>
      <c r="K15">
        <v>2</v>
      </c>
      <c r="L15">
        <v>3</v>
      </c>
      <c r="M15">
        <v>2</v>
      </c>
      <c r="N15">
        <v>3</v>
      </c>
      <c r="O15">
        <v>2</v>
      </c>
      <c r="P15">
        <v>3</v>
      </c>
    </row>
    <row r="16" spans="1:16" x14ac:dyDescent="0.3">
      <c r="A16" s="1" t="s">
        <v>65</v>
      </c>
      <c r="B16">
        <v>3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3</v>
      </c>
      <c r="J16">
        <v>3</v>
      </c>
      <c r="K16">
        <v>3</v>
      </c>
      <c r="L16">
        <v>4</v>
      </c>
      <c r="M16">
        <v>4</v>
      </c>
      <c r="N16">
        <v>4</v>
      </c>
      <c r="O16">
        <v>5</v>
      </c>
      <c r="P16">
        <v>5</v>
      </c>
    </row>
    <row r="17" spans="1:16" x14ac:dyDescent="0.3">
      <c r="A17" s="1" t="s">
        <v>67</v>
      </c>
      <c r="B17">
        <v>3</v>
      </c>
      <c r="C17">
        <v>3</v>
      </c>
      <c r="D17">
        <v>3</v>
      </c>
      <c r="E17">
        <v>3</v>
      </c>
      <c r="F17">
        <v>2</v>
      </c>
      <c r="G17">
        <v>4</v>
      </c>
      <c r="H17">
        <v>2</v>
      </c>
      <c r="I17">
        <v>3</v>
      </c>
      <c r="J17">
        <v>3</v>
      </c>
      <c r="K17">
        <v>3</v>
      </c>
      <c r="L17">
        <v>3</v>
      </c>
      <c r="M17">
        <v>3</v>
      </c>
      <c r="N17">
        <v>2</v>
      </c>
      <c r="O17">
        <v>2</v>
      </c>
      <c r="P17">
        <v>3</v>
      </c>
    </row>
    <row r="18" spans="1:16" x14ac:dyDescent="0.3">
      <c r="A18" s="1" t="s">
        <v>69</v>
      </c>
      <c r="B18">
        <v>4</v>
      </c>
      <c r="C18">
        <v>4</v>
      </c>
      <c r="D18">
        <v>3</v>
      </c>
      <c r="E18">
        <v>2</v>
      </c>
      <c r="F18">
        <v>3</v>
      </c>
      <c r="G18">
        <v>3</v>
      </c>
      <c r="H18">
        <v>4</v>
      </c>
      <c r="I18">
        <v>3</v>
      </c>
      <c r="J18">
        <v>3</v>
      </c>
      <c r="K18">
        <v>3</v>
      </c>
      <c r="L18">
        <v>3</v>
      </c>
      <c r="M18">
        <v>4</v>
      </c>
      <c r="N18">
        <v>4</v>
      </c>
      <c r="O18">
        <v>3</v>
      </c>
      <c r="P18">
        <v>3</v>
      </c>
    </row>
    <row r="19" spans="1:16" x14ac:dyDescent="0.3">
      <c r="A19" s="1" t="s">
        <v>71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1</v>
      </c>
      <c r="I19">
        <v>1</v>
      </c>
      <c r="J19">
        <v>1</v>
      </c>
      <c r="K19">
        <v>2</v>
      </c>
      <c r="L19">
        <v>2</v>
      </c>
      <c r="M19">
        <v>1</v>
      </c>
      <c r="N19">
        <v>1</v>
      </c>
      <c r="O19">
        <v>1</v>
      </c>
      <c r="P19">
        <v>2</v>
      </c>
    </row>
    <row r="20" spans="1:16" x14ac:dyDescent="0.3">
      <c r="A20" s="1" t="s">
        <v>73</v>
      </c>
      <c r="B20">
        <v>2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</row>
    <row r="21" spans="1:16" x14ac:dyDescent="0.3">
      <c r="A21" s="1" t="s">
        <v>75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3">
      <c r="A22" s="1" t="s">
        <v>6</v>
      </c>
      <c r="B22">
        <v>6</v>
      </c>
      <c r="C22">
        <v>8</v>
      </c>
      <c r="D22">
        <v>4</v>
      </c>
      <c r="E22">
        <v>7</v>
      </c>
      <c r="F22">
        <v>6</v>
      </c>
      <c r="G22">
        <v>8</v>
      </c>
      <c r="H22">
        <v>5</v>
      </c>
      <c r="I22">
        <v>10</v>
      </c>
      <c r="J22">
        <v>6</v>
      </c>
      <c r="K22">
        <v>8</v>
      </c>
      <c r="L22">
        <v>8</v>
      </c>
      <c r="M22">
        <v>7</v>
      </c>
      <c r="N22">
        <v>5</v>
      </c>
      <c r="O22">
        <v>8</v>
      </c>
      <c r="P22">
        <v>7</v>
      </c>
    </row>
    <row r="23" spans="1:16" x14ac:dyDescent="0.3">
      <c r="A23" s="1" t="s">
        <v>9</v>
      </c>
      <c r="B23">
        <v>3</v>
      </c>
      <c r="C23">
        <v>6</v>
      </c>
      <c r="D23">
        <v>5</v>
      </c>
      <c r="E23">
        <v>4</v>
      </c>
      <c r="F23">
        <v>4</v>
      </c>
      <c r="G23">
        <v>6</v>
      </c>
      <c r="H23">
        <v>6</v>
      </c>
      <c r="I23">
        <v>4</v>
      </c>
      <c r="J23">
        <v>7</v>
      </c>
      <c r="K23">
        <v>5</v>
      </c>
      <c r="L23">
        <v>5</v>
      </c>
      <c r="M23">
        <v>6</v>
      </c>
      <c r="N23">
        <v>5</v>
      </c>
      <c r="O23">
        <v>4</v>
      </c>
      <c r="P23">
        <v>6</v>
      </c>
    </row>
    <row r="24" spans="1:16" x14ac:dyDescent="0.3">
      <c r="A24" s="1" t="s">
        <v>11</v>
      </c>
      <c r="B24">
        <v>5</v>
      </c>
      <c r="C24">
        <v>3</v>
      </c>
      <c r="D24">
        <v>4</v>
      </c>
      <c r="E24">
        <v>4</v>
      </c>
      <c r="F24">
        <v>4</v>
      </c>
      <c r="G24">
        <v>5</v>
      </c>
      <c r="H24">
        <v>3</v>
      </c>
      <c r="I24">
        <v>4</v>
      </c>
      <c r="J24">
        <v>3</v>
      </c>
      <c r="K24">
        <v>3</v>
      </c>
      <c r="L24">
        <v>4</v>
      </c>
      <c r="M24">
        <v>4</v>
      </c>
      <c r="N24">
        <v>3</v>
      </c>
      <c r="O24">
        <v>5</v>
      </c>
      <c r="P24">
        <v>5</v>
      </c>
    </row>
    <row r="25" spans="1:16" x14ac:dyDescent="0.3">
      <c r="A25" s="1" t="s">
        <v>14</v>
      </c>
      <c r="B25">
        <v>5</v>
      </c>
      <c r="C25">
        <v>4</v>
      </c>
      <c r="D25">
        <v>3</v>
      </c>
      <c r="E25">
        <v>4</v>
      </c>
      <c r="F25">
        <v>4</v>
      </c>
      <c r="G25">
        <v>4</v>
      </c>
      <c r="H25">
        <v>4</v>
      </c>
      <c r="I25">
        <v>3</v>
      </c>
      <c r="J25">
        <v>3</v>
      </c>
      <c r="K25">
        <v>3</v>
      </c>
      <c r="L25">
        <v>5</v>
      </c>
      <c r="M25">
        <v>5</v>
      </c>
      <c r="N25">
        <v>4</v>
      </c>
      <c r="O25">
        <v>3</v>
      </c>
      <c r="P25">
        <v>3</v>
      </c>
    </row>
    <row r="26" spans="1:16" x14ac:dyDescent="0.3">
      <c r="A26" s="1" t="s">
        <v>16</v>
      </c>
      <c r="B26">
        <v>2</v>
      </c>
      <c r="C26">
        <v>2</v>
      </c>
      <c r="D26">
        <v>2</v>
      </c>
      <c r="E26">
        <v>2</v>
      </c>
      <c r="F26">
        <v>3</v>
      </c>
      <c r="G26">
        <v>3</v>
      </c>
      <c r="H26">
        <v>2</v>
      </c>
      <c r="I26">
        <v>4</v>
      </c>
      <c r="J26">
        <v>3</v>
      </c>
      <c r="K26">
        <v>4</v>
      </c>
      <c r="L26">
        <v>3</v>
      </c>
      <c r="M26">
        <v>3</v>
      </c>
      <c r="N26">
        <v>3</v>
      </c>
      <c r="O26">
        <v>3</v>
      </c>
      <c r="P26">
        <v>3</v>
      </c>
    </row>
    <row r="27" spans="1:16" x14ac:dyDescent="0.3">
      <c r="A27" s="1" t="s">
        <v>18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</row>
    <row r="28" spans="1:16" x14ac:dyDescent="0.3">
      <c r="A28" s="1" t="s">
        <v>20</v>
      </c>
      <c r="B28">
        <v>2</v>
      </c>
      <c r="C28">
        <v>2</v>
      </c>
      <c r="D28">
        <v>1</v>
      </c>
      <c r="E28">
        <v>2</v>
      </c>
      <c r="F28">
        <v>2</v>
      </c>
      <c r="G28">
        <v>2</v>
      </c>
      <c r="H28">
        <v>2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1</v>
      </c>
    </row>
    <row r="29" spans="1:16" x14ac:dyDescent="0.3">
      <c r="A29" s="1" t="s">
        <v>23</v>
      </c>
      <c r="B29">
        <v>2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">
      <c r="A30" s="1" t="s">
        <v>25</v>
      </c>
      <c r="B30">
        <v>1</v>
      </c>
      <c r="C30">
        <v>1</v>
      </c>
      <c r="D30">
        <v>2</v>
      </c>
      <c r="E30">
        <v>1</v>
      </c>
      <c r="F30">
        <v>1</v>
      </c>
      <c r="G30">
        <v>1</v>
      </c>
      <c r="H30">
        <v>2</v>
      </c>
      <c r="I30">
        <v>2</v>
      </c>
      <c r="J30">
        <v>2</v>
      </c>
      <c r="K30">
        <v>2</v>
      </c>
      <c r="L30">
        <v>1</v>
      </c>
      <c r="M30">
        <v>2</v>
      </c>
      <c r="N30">
        <v>2</v>
      </c>
      <c r="O30">
        <v>2</v>
      </c>
      <c r="P30">
        <v>2</v>
      </c>
    </row>
    <row r="31" spans="1:16" x14ac:dyDescent="0.3">
      <c r="A31" s="1" t="s">
        <v>28</v>
      </c>
      <c r="B31">
        <v>2</v>
      </c>
      <c r="C31">
        <v>2</v>
      </c>
      <c r="D31">
        <v>1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4E00-37AF-4A18-9474-482EB69395A3}">
  <sheetPr>
    <tabColor rgb="FF92D050"/>
  </sheetPr>
  <dimension ref="A2:G33"/>
  <sheetViews>
    <sheetView zoomScale="85" zoomScaleNormal="85" workbookViewId="0">
      <selection activeCell="G32" sqref="G32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4.88671875" customWidth="1"/>
    <col min="4" max="4" width="10.5546875" bestFit="1" customWidth="1"/>
    <col min="5" max="5" width="14.21875" bestFit="1" customWidth="1"/>
    <col min="6" max="6" width="17.77734375" bestFit="1" customWidth="1"/>
    <col min="7" max="7" width="22" bestFit="1" customWidth="1"/>
  </cols>
  <sheetData>
    <row r="2" spans="1:7" x14ac:dyDescent="0.3">
      <c r="A2" s="8" t="s">
        <v>84</v>
      </c>
      <c r="B2" t="s">
        <v>86</v>
      </c>
      <c r="D2" s="11" t="s">
        <v>1</v>
      </c>
      <c r="E2" s="11" t="s">
        <v>87</v>
      </c>
      <c r="F2" s="11" t="s">
        <v>88</v>
      </c>
      <c r="G2" s="11" t="s">
        <v>89</v>
      </c>
    </row>
    <row r="3" spans="1:7" x14ac:dyDescent="0.3">
      <c r="A3" s="1" t="s">
        <v>28</v>
      </c>
      <c r="B3" s="9">
        <v>2880000</v>
      </c>
      <c r="D3" s="12" t="s">
        <v>28</v>
      </c>
      <c r="E3" s="14">
        <v>2880000</v>
      </c>
      <c r="F3" s="12">
        <f>SUM($E$3:E3)</f>
        <v>2880000</v>
      </c>
      <c r="G3" s="13">
        <f>F3/SUM($E$3:$E$32)</f>
        <v>0.14658860077159558</v>
      </c>
    </row>
    <row r="4" spans="1:7" x14ac:dyDescent="0.3">
      <c r="A4" s="1" t="s">
        <v>20</v>
      </c>
      <c r="B4" s="9">
        <v>2842000</v>
      </c>
      <c r="D4" s="12" t="s">
        <v>20</v>
      </c>
      <c r="E4" s="14">
        <v>2842000</v>
      </c>
      <c r="F4" s="12">
        <f>SUM($E$3:E4)</f>
        <v>5722000</v>
      </c>
      <c r="G4" s="13">
        <f t="shared" ref="G4:G32" si="0">F4/SUM($E$3:$E$32)</f>
        <v>0.29124304639412146</v>
      </c>
    </row>
    <row r="5" spans="1:7" x14ac:dyDescent="0.3">
      <c r="A5" s="1" t="s">
        <v>25</v>
      </c>
      <c r="B5" s="9">
        <v>2750000</v>
      </c>
      <c r="D5" s="12" t="s">
        <v>25</v>
      </c>
      <c r="E5" s="14">
        <v>2750000</v>
      </c>
      <c r="F5" s="12">
        <f>SUM($E$3:E5)</f>
        <v>8472000</v>
      </c>
      <c r="G5" s="13">
        <f t="shared" si="0"/>
        <v>0.43121480060311029</v>
      </c>
    </row>
    <row r="6" spans="1:7" x14ac:dyDescent="0.3">
      <c r="A6" s="1" t="s">
        <v>23</v>
      </c>
      <c r="B6" s="9">
        <v>2268000</v>
      </c>
      <c r="D6" s="12" t="s">
        <v>23</v>
      </c>
      <c r="E6" s="14">
        <v>2268000</v>
      </c>
      <c r="F6" s="12">
        <f>SUM($E$3:E6)</f>
        <v>10740000</v>
      </c>
      <c r="G6" s="13">
        <f t="shared" si="0"/>
        <v>0.54665332371074182</v>
      </c>
    </row>
    <row r="7" spans="1:7" x14ac:dyDescent="0.3">
      <c r="A7" s="1" t="s">
        <v>6</v>
      </c>
      <c r="B7" s="9">
        <v>1896000</v>
      </c>
      <c r="D7" s="12" t="s">
        <v>6</v>
      </c>
      <c r="E7" s="14">
        <v>1896000</v>
      </c>
      <c r="F7" s="12">
        <f>SUM($E$3:E7)</f>
        <v>12636000</v>
      </c>
      <c r="G7" s="13">
        <f t="shared" si="0"/>
        <v>0.64315748588537558</v>
      </c>
    </row>
    <row r="8" spans="1:7" x14ac:dyDescent="0.3">
      <c r="A8" s="1" t="s">
        <v>14</v>
      </c>
      <c r="B8" s="9">
        <v>1860000</v>
      </c>
      <c r="D8" s="12" t="s">
        <v>14</v>
      </c>
      <c r="E8" s="14">
        <v>1860000</v>
      </c>
      <c r="F8" s="12">
        <f>SUM($E$3:E8)</f>
        <v>14496000</v>
      </c>
      <c r="G8" s="13">
        <f t="shared" si="0"/>
        <v>0.73782929055036439</v>
      </c>
    </row>
    <row r="9" spans="1:7" x14ac:dyDescent="0.3">
      <c r="A9" s="1" t="s">
        <v>11</v>
      </c>
      <c r="B9" s="9">
        <v>1552000</v>
      </c>
      <c r="D9" s="12" t="s">
        <v>11</v>
      </c>
      <c r="E9" s="14">
        <v>1552000</v>
      </c>
      <c r="F9" s="12">
        <f>SUM($E$3:E9)</f>
        <v>16048000</v>
      </c>
      <c r="G9" s="13">
        <f t="shared" si="0"/>
        <v>0.81682425874394637</v>
      </c>
    </row>
    <row r="10" spans="1:7" x14ac:dyDescent="0.3">
      <c r="A10" s="1" t="s">
        <v>9</v>
      </c>
      <c r="B10" s="9">
        <v>1140000</v>
      </c>
      <c r="D10" s="12" t="s">
        <v>9</v>
      </c>
      <c r="E10" s="14">
        <v>1140000</v>
      </c>
      <c r="F10" s="12">
        <f>SUM($E$3:E10)</f>
        <v>17188000</v>
      </c>
      <c r="G10" s="13">
        <f t="shared" si="0"/>
        <v>0.87484891321603631</v>
      </c>
    </row>
    <row r="11" spans="1:7" x14ac:dyDescent="0.3">
      <c r="A11" s="1" t="s">
        <v>16</v>
      </c>
      <c r="B11" s="9">
        <v>592000</v>
      </c>
      <c r="D11" s="12" t="s">
        <v>16</v>
      </c>
      <c r="E11" s="14">
        <v>592000</v>
      </c>
      <c r="F11" s="12">
        <f>SUM($E$3:E11)</f>
        <v>17780000</v>
      </c>
      <c r="G11" s="13">
        <f t="shared" si="0"/>
        <v>0.90498101448575319</v>
      </c>
    </row>
    <row r="12" spans="1:7" x14ac:dyDescent="0.3">
      <c r="A12" s="1" t="s">
        <v>18</v>
      </c>
      <c r="B12" s="9">
        <v>456000</v>
      </c>
      <c r="D12" s="12" t="s">
        <v>18</v>
      </c>
      <c r="E12" s="14">
        <v>456000</v>
      </c>
      <c r="F12" s="12">
        <f>SUM($E$3:E12)</f>
        <v>18236000</v>
      </c>
      <c r="G12" s="13">
        <f t="shared" si="0"/>
        <v>0.92819087627458918</v>
      </c>
    </row>
    <row r="13" spans="1:7" x14ac:dyDescent="0.3">
      <c r="A13" s="1" t="s">
        <v>69</v>
      </c>
      <c r="B13" s="9">
        <v>205000</v>
      </c>
      <c r="D13" s="12" t="s">
        <v>69</v>
      </c>
      <c r="E13" s="14">
        <v>205000</v>
      </c>
      <c r="F13" s="12">
        <f>SUM($E$3:E13)</f>
        <v>18441000</v>
      </c>
      <c r="G13" s="13">
        <f t="shared" si="0"/>
        <v>0.93862513431562289</v>
      </c>
    </row>
    <row r="14" spans="1:7" x14ac:dyDescent="0.3">
      <c r="A14" s="1" t="s">
        <v>65</v>
      </c>
      <c r="B14" s="9">
        <v>191904</v>
      </c>
      <c r="D14" s="12" t="s">
        <v>65</v>
      </c>
      <c r="E14" s="14">
        <v>191904</v>
      </c>
      <c r="F14" s="12">
        <f>SUM($E$3:E14)</f>
        <v>18632904</v>
      </c>
      <c r="G14" s="13">
        <f t="shared" si="0"/>
        <v>0.94839282141370351</v>
      </c>
    </row>
    <row r="15" spans="1:7" x14ac:dyDescent="0.3">
      <c r="A15" s="1" t="s">
        <v>75</v>
      </c>
      <c r="B15" s="9">
        <v>120000</v>
      </c>
      <c r="D15" s="12" t="s">
        <v>75</v>
      </c>
      <c r="E15" s="14">
        <v>120000</v>
      </c>
      <c r="F15" s="12">
        <f>SUM($E$3:E15)</f>
        <v>18752904</v>
      </c>
      <c r="G15" s="13">
        <f t="shared" si="0"/>
        <v>0.95450067977918662</v>
      </c>
    </row>
    <row r="16" spans="1:7" x14ac:dyDescent="0.3">
      <c r="A16" s="1" t="s">
        <v>63</v>
      </c>
      <c r="B16" s="9">
        <v>91200</v>
      </c>
      <c r="D16" s="12" t="s">
        <v>63</v>
      </c>
      <c r="E16" s="14">
        <v>91200</v>
      </c>
      <c r="F16" s="12">
        <f>SUM($E$3:E16)</f>
        <v>18844104</v>
      </c>
      <c r="G16" s="13">
        <f t="shared" si="0"/>
        <v>0.95914265213695382</v>
      </c>
    </row>
    <row r="17" spans="1:7" x14ac:dyDescent="0.3">
      <c r="A17" s="1" t="s">
        <v>73</v>
      </c>
      <c r="B17" s="9">
        <v>90000</v>
      </c>
      <c r="D17" s="12" t="s">
        <v>73</v>
      </c>
      <c r="E17" s="14">
        <v>90000</v>
      </c>
      <c r="F17" s="12">
        <f>SUM($E$3:E17)</f>
        <v>18934104</v>
      </c>
      <c r="G17" s="13">
        <f t="shared" si="0"/>
        <v>0.96372354591106624</v>
      </c>
    </row>
    <row r="18" spans="1:7" x14ac:dyDescent="0.3">
      <c r="A18" s="1" t="s">
        <v>67</v>
      </c>
      <c r="B18" s="9">
        <v>88800</v>
      </c>
      <c r="D18" s="12" t="s">
        <v>67</v>
      </c>
      <c r="E18" s="14">
        <v>88800</v>
      </c>
      <c r="F18" s="12">
        <f>SUM($E$3:E18)</f>
        <v>19022904</v>
      </c>
      <c r="G18" s="13">
        <f t="shared" si="0"/>
        <v>0.96824336110152376</v>
      </c>
    </row>
    <row r="19" spans="1:7" x14ac:dyDescent="0.3">
      <c r="A19" s="1" t="s">
        <v>31</v>
      </c>
      <c r="B19" s="9">
        <v>87300</v>
      </c>
      <c r="D19" s="12" t="s">
        <v>31</v>
      </c>
      <c r="E19" s="14">
        <v>87300</v>
      </c>
      <c r="F19" s="12">
        <f>SUM($E$3:E19)</f>
        <v>19110204</v>
      </c>
      <c r="G19" s="13">
        <f t="shared" si="0"/>
        <v>0.97268682806241269</v>
      </c>
    </row>
    <row r="20" spans="1:7" x14ac:dyDescent="0.3">
      <c r="A20" s="1" t="s">
        <v>71</v>
      </c>
      <c r="B20" s="9">
        <v>78000</v>
      </c>
      <c r="D20" s="12" t="s">
        <v>71</v>
      </c>
      <c r="E20" s="14">
        <v>78000</v>
      </c>
      <c r="F20" s="12">
        <f>SUM($E$3:E20)</f>
        <v>19188204</v>
      </c>
      <c r="G20" s="13">
        <f t="shared" si="0"/>
        <v>0.97665693599997683</v>
      </c>
    </row>
    <row r="21" spans="1:7" x14ac:dyDescent="0.3">
      <c r="A21" s="1" t="s">
        <v>60</v>
      </c>
      <c r="B21" s="9">
        <v>73600</v>
      </c>
      <c r="D21" s="12" t="s">
        <v>60</v>
      </c>
      <c r="E21" s="14">
        <v>73600</v>
      </c>
      <c r="F21" s="12">
        <f>SUM($E$3:E21)</f>
        <v>19261804</v>
      </c>
      <c r="G21" s="13">
        <f t="shared" si="0"/>
        <v>0.98040308913080643</v>
      </c>
    </row>
    <row r="22" spans="1:7" x14ac:dyDescent="0.3">
      <c r="A22" s="1" t="s">
        <v>55</v>
      </c>
      <c r="B22" s="9">
        <v>63000</v>
      </c>
      <c r="D22" s="12" t="s">
        <v>55</v>
      </c>
      <c r="E22" s="14">
        <v>63000</v>
      </c>
      <c r="F22" s="12">
        <f>SUM($E$3:E22)</f>
        <v>19324804</v>
      </c>
      <c r="G22" s="13">
        <f t="shared" si="0"/>
        <v>0.98360971477268511</v>
      </c>
    </row>
    <row r="23" spans="1:7" x14ac:dyDescent="0.3">
      <c r="A23" s="1" t="s">
        <v>52</v>
      </c>
      <c r="B23" s="9">
        <v>57942</v>
      </c>
      <c r="D23" s="12" t="s">
        <v>52</v>
      </c>
      <c r="E23" s="14">
        <v>57942</v>
      </c>
      <c r="F23" s="12">
        <f>SUM($E$3:E23)</f>
        <v>19382746</v>
      </c>
      <c r="G23" s="13">
        <f t="shared" si="0"/>
        <v>0.98655889418445863</v>
      </c>
    </row>
    <row r="24" spans="1:7" x14ac:dyDescent="0.3">
      <c r="A24" s="1" t="s">
        <v>58</v>
      </c>
      <c r="B24" s="9">
        <v>47200</v>
      </c>
      <c r="D24" s="12" t="s">
        <v>58</v>
      </c>
      <c r="E24" s="14">
        <v>47200</v>
      </c>
      <c r="F24" s="12">
        <f>SUM($E$3:E24)</f>
        <v>19429946</v>
      </c>
      <c r="G24" s="13">
        <f t="shared" si="0"/>
        <v>0.988961318474882</v>
      </c>
    </row>
    <row r="25" spans="1:7" x14ac:dyDescent="0.3">
      <c r="A25" s="1" t="s">
        <v>39</v>
      </c>
      <c r="B25" s="9">
        <v>39055</v>
      </c>
      <c r="D25" s="12" t="s">
        <v>39</v>
      </c>
      <c r="E25" s="14">
        <v>39055</v>
      </c>
      <c r="F25" s="12">
        <f>SUM($E$3:E25)</f>
        <v>19469001</v>
      </c>
      <c r="G25" s="13">
        <f t="shared" si="0"/>
        <v>0.9909491718787482</v>
      </c>
    </row>
    <row r="26" spans="1:7" x14ac:dyDescent="0.3">
      <c r="A26" s="1" t="s">
        <v>37</v>
      </c>
      <c r="B26" s="9">
        <v>36250</v>
      </c>
      <c r="D26" s="12" t="s">
        <v>37</v>
      </c>
      <c r="E26" s="14">
        <v>36250</v>
      </c>
      <c r="F26" s="12">
        <f>SUM($E$3:E26)</f>
        <v>19505251</v>
      </c>
      <c r="G26" s="13">
        <f t="shared" si="0"/>
        <v>0.99279425409332123</v>
      </c>
    </row>
    <row r="27" spans="1:7" x14ac:dyDescent="0.3">
      <c r="A27" s="1" t="s">
        <v>34</v>
      </c>
      <c r="B27" s="9">
        <v>32200</v>
      </c>
      <c r="D27" s="12" t="s">
        <v>34</v>
      </c>
      <c r="E27" s="14">
        <v>32200</v>
      </c>
      <c r="F27" s="12">
        <f>SUM($E$3:E27)</f>
        <v>19537451</v>
      </c>
      <c r="G27" s="13">
        <f t="shared" si="0"/>
        <v>0.99443319608805925</v>
      </c>
    </row>
    <row r="28" spans="1:7" x14ac:dyDescent="0.3">
      <c r="A28" s="1" t="s">
        <v>45</v>
      </c>
      <c r="B28" s="9">
        <v>26800</v>
      </c>
      <c r="D28" s="12" t="s">
        <v>45</v>
      </c>
      <c r="E28" s="14">
        <v>26800</v>
      </c>
      <c r="F28" s="12">
        <f>SUM($E$3:E28)</f>
        <v>19564251</v>
      </c>
      <c r="G28" s="13">
        <f t="shared" si="0"/>
        <v>0.99579728445635052</v>
      </c>
    </row>
    <row r="29" spans="1:7" x14ac:dyDescent="0.3">
      <c r="A29" s="1" t="s">
        <v>43</v>
      </c>
      <c r="B29" s="9">
        <v>26250</v>
      </c>
      <c r="D29" s="12" t="s">
        <v>43</v>
      </c>
      <c r="E29" s="14">
        <v>26250</v>
      </c>
      <c r="F29" s="12">
        <f>SUM($E$3:E29)</f>
        <v>19590501</v>
      </c>
      <c r="G29" s="13">
        <f t="shared" si="0"/>
        <v>0.9971333784737999</v>
      </c>
    </row>
    <row r="30" spans="1:7" x14ac:dyDescent="0.3">
      <c r="A30" s="1" t="s">
        <v>50</v>
      </c>
      <c r="B30" s="9">
        <v>23460</v>
      </c>
      <c r="D30" s="12" t="s">
        <v>50</v>
      </c>
      <c r="E30" s="14">
        <v>23460</v>
      </c>
      <c r="F30" s="12">
        <f>SUM($E$3:E30)</f>
        <v>19613961</v>
      </c>
      <c r="G30" s="13">
        <f t="shared" si="0"/>
        <v>0.99832746478425183</v>
      </c>
    </row>
    <row r="31" spans="1:7" x14ac:dyDescent="0.3">
      <c r="A31" s="1" t="s">
        <v>41</v>
      </c>
      <c r="B31" s="9">
        <v>17860</v>
      </c>
      <c r="D31" s="12" t="s">
        <v>41</v>
      </c>
      <c r="E31" s="14">
        <v>17860</v>
      </c>
      <c r="F31" s="12">
        <f>SUM($E$3:E31)</f>
        <v>19631821</v>
      </c>
      <c r="G31" s="13">
        <f t="shared" si="0"/>
        <v>0.99923651770431465</v>
      </c>
    </row>
    <row r="32" spans="1:7" x14ac:dyDescent="0.3">
      <c r="A32" s="1" t="s">
        <v>48</v>
      </c>
      <c r="B32" s="9">
        <v>15000</v>
      </c>
      <c r="D32" s="12" t="s">
        <v>48</v>
      </c>
      <c r="E32" s="14">
        <v>15000</v>
      </c>
      <c r="F32" s="12">
        <f>SUM($E$3:E32)</f>
        <v>19646821</v>
      </c>
      <c r="G32" s="13">
        <f t="shared" si="0"/>
        <v>1</v>
      </c>
    </row>
    <row r="33" spans="1:2" x14ac:dyDescent="0.3">
      <c r="A33" s="1" t="s">
        <v>85</v>
      </c>
      <c r="B33" s="9">
        <v>19646821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2F67-65C2-4BFF-94E2-40F417F8A2B9}">
  <sheetPr>
    <tabColor rgb="FF92D050"/>
  </sheetPr>
  <dimension ref="A1:I32"/>
  <sheetViews>
    <sheetView zoomScale="85" zoomScaleNormal="85" workbookViewId="0">
      <selection activeCell="G32" sqref="G32"/>
    </sheetView>
  </sheetViews>
  <sheetFormatPr defaultRowHeight="14.4" x14ac:dyDescent="0.3"/>
  <cols>
    <col min="1" max="1" width="10.77734375" bestFit="1" customWidth="1"/>
    <col min="2" max="2" width="13.44140625" bestFit="1" customWidth="1"/>
    <col min="3" max="3" width="16" bestFit="1" customWidth="1"/>
    <col min="6" max="6" width="4.6640625" bestFit="1" customWidth="1"/>
    <col min="7" max="7" width="13.44140625" bestFit="1" customWidth="1"/>
    <col min="8" max="8" width="16" bestFit="1" customWidth="1"/>
    <col min="9" max="9" width="10.44140625" bestFit="1" customWidth="1"/>
  </cols>
  <sheetData>
    <row r="1" spans="1:9" x14ac:dyDescent="0.3">
      <c r="A1" s="8" t="s">
        <v>1</v>
      </c>
      <c r="B1" t="s">
        <v>90</v>
      </c>
      <c r="C1" t="s">
        <v>86</v>
      </c>
      <c r="F1" s="10" t="s">
        <v>1</v>
      </c>
      <c r="G1" s="16" t="s">
        <v>90</v>
      </c>
      <c r="H1" s="16" t="s">
        <v>86</v>
      </c>
    </row>
    <row r="2" spans="1:9" x14ac:dyDescent="0.3">
      <c r="A2" t="s">
        <v>31</v>
      </c>
      <c r="B2" s="9">
        <v>291</v>
      </c>
      <c r="C2" s="9">
        <v>87300</v>
      </c>
      <c r="F2" s="15" t="s">
        <v>31</v>
      </c>
      <c r="G2" s="17">
        <v>291</v>
      </c>
      <c r="H2" s="18">
        <v>87300</v>
      </c>
      <c r="I2" s="19"/>
    </row>
    <row r="3" spans="1:9" x14ac:dyDescent="0.3">
      <c r="A3" t="s">
        <v>34</v>
      </c>
      <c r="B3" s="9">
        <v>161</v>
      </c>
      <c r="C3" s="9">
        <v>32200</v>
      </c>
      <c r="F3" s="15" t="s">
        <v>34</v>
      </c>
      <c r="G3" s="17">
        <v>161</v>
      </c>
      <c r="H3" s="18">
        <v>32200</v>
      </c>
      <c r="I3" s="19"/>
    </row>
    <row r="4" spans="1:9" x14ac:dyDescent="0.3">
      <c r="A4" t="s">
        <v>37</v>
      </c>
      <c r="B4" s="9">
        <v>125</v>
      </c>
      <c r="C4" s="9">
        <v>36250</v>
      </c>
      <c r="F4" s="15" t="s">
        <v>37</v>
      </c>
      <c r="G4" s="17">
        <v>125</v>
      </c>
      <c r="H4" s="18">
        <v>36250</v>
      </c>
      <c r="I4" s="19"/>
    </row>
    <row r="5" spans="1:9" x14ac:dyDescent="0.3">
      <c r="A5" t="s">
        <v>39</v>
      </c>
      <c r="B5" s="9">
        <v>107</v>
      </c>
      <c r="C5" s="9">
        <v>39055</v>
      </c>
      <c r="F5" s="15" t="s">
        <v>39</v>
      </c>
      <c r="G5" s="17">
        <v>107</v>
      </c>
      <c r="H5" s="18">
        <v>39055</v>
      </c>
      <c r="I5" s="19"/>
    </row>
    <row r="6" spans="1:9" x14ac:dyDescent="0.3">
      <c r="A6" t="s">
        <v>41</v>
      </c>
      <c r="B6" s="9">
        <v>94</v>
      </c>
      <c r="C6" s="9">
        <v>17860</v>
      </c>
      <c r="F6" s="15" t="s">
        <v>41</v>
      </c>
      <c r="G6" s="17">
        <v>94</v>
      </c>
      <c r="H6" s="18">
        <v>17860</v>
      </c>
      <c r="I6" s="19"/>
    </row>
    <row r="7" spans="1:9" x14ac:dyDescent="0.3">
      <c r="A7" t="s">
        <v>43</v>
      </c>
      <c r="B7" s="9">
        <v>75</v>
      </c>
      <c r="C7" s="9">
        <v>26250</v>
      </c>
      <c r="F7" s="15" t="s">
        <v>43</v>
      </c>
      <c r="G7" s="17">
        <v>75</v>
      </c>
      <c r="H7" s="18">
        <v>26250</v>
      </c>
      <c r="I7" s="19"/>
    </row>
    <row r="8" spans="1:9" x14ac:dyDescent="0.3">
      <c r="A8" t="s">
        <v>45</v>
      </c>
      <c r="B8" s="9">
        <v>67</v>
      </c>
      <c r="C8" s="9">
        <v>26800</v>
      </c>
      <c r="F8" s="15" t="s">
        <v>45</v>
      </c>
      <c r="G8" s="17">
        <v>67</v>
      </c>
      <c r="H8" s="18">
        <v>26800</v>
      </c>
      <c r="I8" s="19"/>
    </row>
    <row r="9" spans="1:9" x14ac:dyDescent="0.3">
      <c r="A9" t="s">
        <v>48</v>
      </c>
      <c r="B9" s="9">
        <v>50</v>
      </c>
      <c r="C9" s="9">
        <v>15000</v>
      </c>
      <c r="F9" s="15" t="s">
        <v>48</v>
      </c>
      <c r="G9" s="17">
        <v>50</v>
      </c>
      <c r="H9" s="18">
        <v>15000</v>
      </c>
      <c r="I9" s="19"/>
    </row>
    <row r="10" spans="1:9" x14ac:dyDescent="0.3">
      <c r="A10" t="s">
        <v>50</v>
      </c>
      <c r="B10" s="9">
        <v>51</v>
      </c>
      <c r="C10" s="9">
        <v>23460</v>
      </c>
      <c r="F10" s="15" t="s">
        <v>50</v>
      </c>
      <c r="G10" s="17">
        <v>51</v>
      </c>
      <c r="H10" s="18">
        <v>23460</v>
      </c>
      <c r="I10" s="19"/>
    </row>
    <row r="11" spans="1:9" x14ac:dyDescent="0.3">
      <c r="A11" t="s">
        <v>52</v>
      </c>
      <c r="B11" s="9">
        <v>58</v>
      </c>
      <c r="C11" s="9">
        <v>57942</v>
      </c>
      <c r="F11" s="15" t="s">
        <v>52</v>
      </c>
      <c r="G11" s="17">
        <v>58</v>
      </c>
      <c r="H11" s="18">
        <v>57942</v>
      </c>
      <c r="I11" s="19"/>
    </row>
    <row r="12" spans="1:9" x14ac:dyDescent="0.3">
      <c r="A12" t="s">
        <v>55</v>
      </c>
      <c r="B12" s="9">
        <v>180</v>
      </c>
      <c r="C12" s="9">
        <v>63000</v>
      </c>
      <c r="F12" s="15" t="s">
        <v>55</v>
      </c>
      <c r="G12" s="17">
        <v>180</v>
      </c>
      <c r="H12" s="18">
        <v>63000</v>
      </c>
      <c r="I12" s="19"/>
    </row>
    <row r="13" spans="1:9" x14ac:dyDescent="0.3">
      <c r="A13" t="s">
        <v>58</v>
      </c>
      <c r="B13" s="9">
        <v>118</v>
      </c>
      <c r="C13" s="9">
        <v>47200</v>
      </c>
      <c r="F13" s="15" t="s">
        <v>58</v>
      </c>
      <c r="G13" s="17">
        <v>118</v>
      </c>
      <c r="H13" s="18">
        <v>47200</v>
      </c>
      <c r="I13" s="19"/>
    </row>
    <row r="14" spans="1:9" x14ac:dyDescent="0.3">
      <c r="A14" t="s">
        <v>60</v>
      </c>
      <c r="B14" s="9">
        <v>92</v>
      </c>
      <c r="C14" s="9">
        <v>73600</v>
      </c>
      <c r="F14" s="15" t="s">
        <v>60</v>
      </c>
      <c r="G14" s="17">
        <v>92</v>
      </c>
      <c r="H14" s="18">
        <v>73600</v>
      </c>
      <c r="I14" s="19"/>
    </row>
    <row r="15" spans="1:9" x14ac:dyDescent="0.3">
      <c r="A15" t="s">
        <v>63</v>
      </c>
      <c r="B15" s="9">
        <v>76</v>
      </c>
      <c r="C15" s="9">
        <v>91200</v>
      </c>
      <c r="F15" s="15" t="s">
        <v>63</v>
      </c>
      <c r="G15" s="17">
        <v>76</v>
      </c>
      <c r="H15" s="18">
        <v>91200</v>
      </c>
      <c r="I15" s="19"/>
    </row>
    <row r="16" spans="1:9" x14ac:dyDescent="0.3">
      <c r="A16" t="s">
        <v>65</v>
      </c>
      <c r="B16" s="9">
        <v>96</v>
      </c>
      <c r="C16" s="9">
        <v>191904</v>
      </c>
      <c r="F16" s="15" t="s">
        <v>65</v>
      </c>
      <c r="G16" s="17">
        <v>96</v>
      </c>
      <c r="H16" s="18">
        <v>191904</v>
      </c>
      <c r="I16" s="19"/>
    </row>
    <row r="17" spans="1:9" x14ac:dyDescent="0.3">
      <c r="A17" t="s">
        <v>67</v>
      </c>
      <c r="B17" s="9">
        <v>74</v>
      </c>
      <c r="C17" s="9">
        <v>88800</v>
      </c>
      <c r="F17" s="15" t="s">
        <v>67</v>
      </c>
      <c r="G17" s="17">
        <v>74</v>
      </c>
      <c r="H17" s="18">
        <v>88800</v>
      </c>
      <c r="I17" s="19"/>
    </row>
    <row r="18" spans="1:9" x14ac:dyDescent="0.3">
      <c r="A18" t="s">
        <v>69</v>
      </c>
      <c r="B18" s="9">
        <v>82</v>
      </c>
      <c r="C18" s="9">
        <v>205000</v>
      </c>
      <c r="F18" s="15" t="s">
        <v>69</v>
      </c>
      <c r="G18" s="17">
        <v>82</v>
      </c>
      <c r="H18" s="18">
        <v>205000</v>
      </c>
      <c r="I18" s="19"/>
    </row>
    <row r="19" spans="1:9" x14ac:dyDescent="0.3">
      <c r="A19" t="s">
        <v>71</v>
      </c>
      <c r="B19" s="9">
        <v>52</v>
      </c>
      <c r="C19" s="9">
        <v>78000</v>
      </c>
      <c r="F19" s="15" t="s">
        <v>71</v>
      </c>
      <c r="G19" s="17">
        <v>52</v>
      </c>
      <c r="H19" s="18">
        <v>78000</v>
      </c>
      <c r="I19" s="19"/>
    </row>
    <row r="20" spans="1:9" x14ac:dyDescent="0.3">
      <c r="A20" t="s">
        <v>73</v>
      </c>
      <c r="B20" s="9">
        <v>50</v>
      </c>
      <c r="C20" s="9">
        <v>90000</v>
      </c>
      <c r="F20" s="15" t="s">
        <v>73</v>
      </c>
      <c r="G20" s="17">
        <v>50</v>
      </c>
      <c r="H20" s="18">
        <v>90000</v>
      </c>
      <c r="I20" s="19"/>
    </row>
    <row r="21" spans="1:9" x14ac:dyDescent="0.3">
      <c r="A21" t="s">
        <v>75</v>
      </c>
      <c r="B21" s="9">
        <v>40</v>
      </c>
      <c r="C21" s="9">
        <v>120000</v>
      </c>
      <c r="F21" s="15" t="s">
        <v>75</v>
      </c>
      <c r="G21" s="17">
        <v>40</v>
      </c>
      <c r="H21" s="18">
        <v>120000</v>
      </c>
      <c r="I21" s="19"/>
    </row>
    <row r="22" spans="1:9" x14ac:dyDescent="0.3">
      <c r="A22" t="s">
        <v>6</v>
      </c>
      <c r="B22" s="9">
        <v>158</v>
      </c>
      <c r="C22" s="9">
        <v>1896000</v>
      </c>
      <c r="F22" s="15" t="s">
        <v>6</v>
      </c>
      <c r="G22" s="17">
        <v>158</v>
      </c>
      <c r="H22" s="18">
        <v>1896000</v>
      </c>
      <c r="I22" s="19"/>
    </row>
    <row r="23" spans="1:9" x14ac:dyDescent="0.3">
      <c r="A23" t="s">
        <v>9</v>
      </c>
      <c r="B23" s="9">
        <v>114</v>
      </c>
      <c r="C23" s="9">
        <v>1140000</v>
      </c>
      <c r="F23" s="15" t="s">
        <v>9</v>
      </c>
      <c r="G23" s="17">
        <v>114</v>
      </c>
      <c r="H23" s="18">
        <v>1140000</v>
      </c>
      <c r="I23" s="19"/>
    </row>
    <row r="24" spans="1:9" x14ac:dyDescent="0.3">
      <c r="A24" t="s">
        <v>11</v>
      </c>
      <c r="B24" s="9">
        <v>97</v>
      </c>
      <c r="C24" s="9">
        <v>1552000</v>
      </c>
      <c r="F24" s="15" t="s">
        <v>11</v>
      </c>
      <c r="G24" s="17">
        <v>97</v>
      </c>
      <c r="H24" s="18">
        <v>1552000</v>
      </c>
      <c r="I24" s="19"/>
    </row>
    <row r="25" spans="1:9" x14ac:dyDescent="0.3">
      <c r="A25" t="s">
        <v>14</v>
      </c>
      <c r="B25" s="9">
        <v>93</v>
      </c>
      <c r="C25" s="9">
        <v>1860000</v>
      </c>
      <c r="F25" s="15" t="s">
        <v>14</v>
      </c>
      <c r="G25" s="17">
        <v>93</v>
      </c>
      <c r="H25" s="18">
        <v>1860000</v>
      </c>
      <c r="I25" s="19"/>
    </row>
    <row r="26" spans="1:9" x14ac:dyDescent="0.3">
      <c r="A26" t="s">
        <v>16</v>
      </c>
      <c r="B26" s="9">
        <v>74</v>
      </c>
      <c r="C26" s="9">
        <v>592000</v>
      </c>
      <c r="F26" s="15" t="s">
        <v>16</v>
      </c>
      <c r="G26" s="17">
        <v>74</v>
      </c>
      <c r="H26" s="18">
        <v>592000</v>
      </c>
      <c r="I26" s="19"/>
    </row>
    <row r="27" spans="1:9" x14ac:dyDescent="0.3">
      <c r="A27" t="s">
        <v>18</v>
      </c>
      <c r="B27" s="9">
        <v>57</v>
      </c>
      <c r="C27" s="9">
        <v>456000</v>
      </c>
      <c r="F27" s="15" t="s">
        <v>18</v>
      </c>
      <c r="G27" s="17">
        <v>57</v>
      </c>
      <c r="H27" s="18">
        <v>456000</v>
      </c>
      <c r="I27" s="19"/>
    </row>
    <row r="28" spans="1:9" x14ac:dyDescent="0.3">
      <c r="A28" t="s">
        <v>20</v>
      </c>
      <c r="B28" s="9">
        <v>58</v>
      </c>
      <c r="C28" s="9">
        <v>2842000</v>
      </c>
      <c r="F28" s="15" t="s">
        <v>20</v>
      </c>
      <c r="G28" s="17">
        <v>58</v>
      </c>
      <c r="H28" s="18">
        <v>2842000</v>
      </c>
      <c r="I28" s="19"/>
    </row>
    <row r="29" spans="1:9" x14ac:dyDescent="0.3">
      <c r="A29" t="s">
        <v>23</v>
      </c>
      <c r="B29" s="9">
        <v>42</v>
      </c>
      <c r="C29" s="9">
        <v>2268000</v>
      </c>
      <c r="F29" s="15" t="s">
        <v>23</v>
      </c>
      <c r="G29" s="17">
        <v>42</v>
      </c>
      <c r="H29" s="18">
        <v>2268000</v>
      </c>
      <c r="I29" s="19"/>
    </row>
    <row r="30" spans="1:9" x14ac:dyDescent="0.3">
      <c r="A30" t="s">
        <v>25</v>
      </c>
      <c r="B30" s="9">
        <v>50</v>
      </c>
      <c r="C30" s="9">
        <v>2750000</v>
      </c>
      <c r="F30" s="15" t="s">
        <v>25</v>
      </c>
      <c r="G30" s="17">
        <v>50</v>
      </c>
      <c r="H30" s="18">
        <v>2750000</v>
      </c>
      <c r="I30" s="19"/>
    </row>
    <row r="31" spans="1:9" x14ac:dyDescent="0.3">
      <c r="A31" t="s">
        <v>28</v>
      </c>
      <c r="B31" s="9">
        <v>48</v>
      </c>
      <c r="C31" s="9">
        <v>2880000</v>
      </c>
      <c r="F31" s="15" t="s">
        <v>28</v>
      </c>
      <c r="G31" s="17">
        <v>48</v>
      </c>
      <c r="H31" s="18">
        <v>2880000</v>
      </c>
      <c r="I31" s="19"/>
    </row>
    <row r="32" spans="1:9" x14ac:dyDescent="0.3">
      <c r="A32" t="s">
        <v>85</v>
      </c>
      <c r="B32" s="9">
        <v>2730</v>
      </c>
      <c r="C32" s="9">
        <v>19646821</v>
      </c>
    </row>
  </sheetData>
  <autoFilter ref="F1:H31" xr:uid="{EAA12F67-65C2-4BFF-94E2-40F417F8A2B9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0929-F549-4FEC-876E-69DC1E9D9DE3}">
  <sheetPr>
    <tabColor rgb="FF92D050"/>
  </sheetPr>
  <dimension ref="A1:D36"/>
  <sheetViews>
    <sheetView zoomScale="90" zoomScaleNormal="90" workbookViewId="0">
      <selection activeCell="G32" sqref="G32"/>
    </sheetView>
  </sheetViews>
  <sheetFormatPr defaultRowHeight="14.4" x14ac:dyDescent="0.3"/>
  <cols>
    <col min="1" max="1" width="12.109375" bestFit="1" customWidth="1"/>
    <col min="2" max="2" width="16" bestFit="1" customWidth="1"/>
    <col min="3" max="3" width="4.5546875" bestFit="1" customWidth="1"/>
    <col min="4" max="4" width="8" bestFit="1" customWidth="1"/>
  </cols>
  <sheetData>
    <row r="1" spans="1:4" x14ac:dyDescent="0.3">
      <c r="A1" s="8" t="s">
        <v>77</v>
      </c>
      <c r="B1" t="s">
        <v>90</v>
      </c>
    </row>
    <row r="2" spans="1:4" x14ac:dyDescent="0.3">
      <c r="A2" s="20">
        <v>44287</v>
      </c>
      <c r="B2" s="9">
        <v>186</v>
      </c>
      <c r="C2" t="s">
        <v>98</v>
      </c>
      <c r="D2">
        <f>MAX(B2:B16)</f>
        <v>200</v>
      </c>
    </row>
    <row r="3" spans="1:4" x14ac:dyDescent="0.3">
      <c r="A3" s="20">
        <v>44288</v>
      </c>
      <c r="B3" s="9">
        <v>197</v>
      </c>
      <c r="C3" t="s">
        <v>99</v>
      </c>
      <c r="D3">
        <f>MIN(B2:B16)</f>
        <v>163</v>
      </c>
    </row>
    <row r="4" spans="1:4" x14ac:dyDescent="0.3">
      <c r="A4" s="20">
        <v>44289</v>
      </c>
      <c r="B4" s="9">
        <v>188</v>
      </c>
    </row>
    <row r="5" spans="1:4" x14ac:dyDescent="0.3">
      <c r="A5" s="20">
        <v>44290</v>
      </c>
      <c r="B5" s="9">
        <v>199</v>
      </c>
    </row>
    <row r="6" spans="1:4" x14ac:dyDescent="0.3">
      <c r="A6" s="20">
        <v>44291</v>
      </c>
      <c r="B6" s="9">
        <v>163</v>
      </c>
    </row>
    <row r="7" spans="1:4" x14ac:dyDescent="0.3">
      <c r="A7" s="20">
        <v>44292</v>
      </c>
      <c r="B7" s="9">
        <v>169</v>
      </c>
    </row>
    <row r="8" spans="1:4" x14ac:dyDescent="0.3">
      <c r="A8" s="20">
        <v>44293</v>
      </c>
      <c r="B8" s="9">
        <v>195</v>
      </c>
    </row>
    <row r="9" spans="1:4" x14ac:dyDescent="0.3">
      <c r="A9" s="20">
        <v>44294</v>
      </c>
      <c r="B9" s="9">
        <v>173</v>
      </c>
    </row>
    <row r="10" spans="1:4" x14ac:dyDescent="0.3">
      <c r="A10" s="20">
        <v>44295</v>
      </c>
      <c r="B10" s="9">
        <v>200</v>
      </c>
    </row>
    <row r="11" spans="1:4" x14ac:dyDescent="0.3">
      <c r="A11" s="20">
        <v>44296</v>
      </c>
      <c r="B11" s="9">
        <v>171</v>
      </c>
    </row>
    <row r="12" spans="1:4" x14ac:dyDescent="0.3">
      <c r="A12" s="20">
        <v>44297</v>
      </c>
      <c r="B12" s="9">
        <v>188</v>
      </c>
    </row>
    <row r="13" spans="1:4" x14ac:dyDescent="0.3">
      <c r="A13" s="20">
        <v>44298</v>
      </c>
      <c r="B13" s="9">
        <v>165</v>
      </c>
    </row>
    <row r="14" spans="1:4" x14ac:dyDescent="0.3">
      <c r="A14" s="20">
        <v>44299</v>
      </c>
      <c r="B14" s="9">
        <v>178</v>
      </c>
    </row>
    <row r="15" spans="1:4" x14ac:dyDescent="0.3">
      <c r="A15" s="20">
        <v>44300</v>
      </c>
      <c r="B15" s="9">
        <v>191</v>
      </c>
    </row>
    <row r="16" spans="1:4" x14ac:dyDescent="0.3">
      <c r="A16" s="20">
        <v>44301</v>
      </c>
      <c r="B16" s="9">
        <v>167</v>
      </c>
    </row>
    <row r="17" spans="1:4" x14ac:dyDescent="0.3">
      <c r="A17" s="20" t="s">
        <v>85</v>
      </c>
      <c r="B17" s="9">
        <v>2730</v>
      </c>
    </row>
    <row r="20" spans="1:4" x14ac:dyDescent="0.3">
      <c r="A20" s="8" t="s">
        <v>77</v>
      </c>
      <c r="B20" t="s">
        <v>86</v>
      </c>
    </row>
    <row r="21" spans="1:4" x14ac:dyDescent="0.3">
      <c r="A21" s="20">
        <v>44287</v>
      </c>
      <c r="B21" s="21">
        <v>1494899</v>
      </c>
    </row>
    <row r="22" spans="1:4" x14ac:dyDescent="0.3">
      <c r="A22" s="20">
        <v>44288</v>
      </c>
      <c r="B22" s="21">
        <v>1423368</v>
      </c>
      <c r="C22" t="s">
        <v>98</v>
      </c>
      <c r="D22">
        <f>MAX(B21:B35)</f>
        <v>1494899</v>
      </c>
    </row>
    <row r="23" spans="1:4" x14ac:dyDescent="0.3">
      <c r="A23" s="20">
        <v>44289</v>
      </c>
      <c r="B23" s="21">
        <v>1153306</v>
      </c>
      <c r="C23" t="s">
        <v>99</v>
      </c>
      <c r="D23">
        <f>MIN(B21:B35)</f>
        <v>1153306</v>
      </c>
    </row>
    <row r="24" spans="1:4" x14ac:dyDescent="0.3">
      <c r="A24" s="20">
        <v>44290</v>
      </c>
      <c r="B24" s="21">
        <v>1282860</v>
      </c>
    </row>
    <row r="25" spans="1:4" x14ac:dyDescent="0.3">
      <c r="A25" s="20">
        <v>44291</v>
      </c>
      <c r="B25" s="21">
        <v>1200497</v>
      </c>
    </row>
    <row r="26" spans="1:4" x14ac:dyDescent="0.3">
      <c r="A26" s="20">
        <v>44292</v>
      </c>
      <c r="B26" s="21">
        <v>1262033</v>
      </c>
    </row>
    <row r="27" spans="1:4" x14ac:dyDescent="0.3">
      <c r="A27" s="20">
        <v>44293</v>
      </c>
      <c r="B27" s="21">
        <v>1450172</v>
      </c>
    </row>
    <row r="28" spans="1:4" x14ac:dyDescent="0.3">
      <c r="A28" s="20">
        <v>44294</v>
      </c>
      <c r="B28" s="21">
        <v>1330594</v>
      </c>
    </row>
    <row r="29" spans="1:4" x14ac:dyDescent="0.3">
      <c r="A29" s="20">
        <v>44295</v>
      </c>
      <c r="B29" s="21">
        <v>1361427</v>
      </c>
    </row>
    <row r="30" spans="1:4" x14ac:dyDescent="0.3">
      <c r="A30" s="20">
        <v>44296</v>
      </c>
      <c r="B30" s="21">
        <v>1200126</v>
      </c>
    </row>
    <row r="31" spans="1:4" x14ac:dyDescent="0.3">
      <c r="A31" s="20">
        <v>44297</v>
      </c>
      <c r="B31" s="21">
        <v>1381604</v>
      </c>
    </row>
    <row r="32" spans="1:4" x14ac:dyDescent="0.3">
      <c r="A32" s="20">
        <v>44298</v>
      </c>
      <c r="B32" s="21">
        <v>1217863</v>
      </c>
    </row>
    <row r="33" spans="1:2" x14ac:dyDescent="0.3">
      <c r="A33" s="20">
        <v>44299</v>
      </c>
      <c r="B33" s="21">
        <v>1301880</v>
      </c>
    </row>
    <row r="34" spans="1:2" x14ac:dyDescent="0.3">
      <c r="A34" s="20">
        <v>44300</v>
      </c>
      <c r="B34" s="21">
        <v>1290164</v>
      </c>
    </row>
    <row r="35" spans="1:2" x14ac:dyDescent="0.3">
      <c r="A35" s="20">
        <v>44301</v>
      </c>
      <c r="B35" s="21">
        <v>1296028</v>
      </c>
    </row>
    <row r="36" spans="1:2" x14ac:dyDescent="0.3">
      <c r="A36" s="20" t="s">
        <v>85</v>
      </c>
      <c r="B36" s="21">
        <v>19646821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7BB9-A2A9-41D3-A1C3-032D016BE9B2}">
  <sheetPr>
    <tabColor rgb="FF92D050"/>
  </sheetPr>
  <dimension ref="A1:B21"/>
  <sheetViews>
    <sheetView workbookViewId="0">
      <selection activeCell="G32" sqref="G32"/>
    </sheetView>
  </sheetViews>
  <sheetFormatPr defaultRowHeight="14.4" x14ac:dyDescent="0.3"/>
  <cols>
    <col min="1" max="1" width="10.77734375" bestFit="1" customWidth="1"/>
    <col min="2" max="3" width="16" bestFit="1" customWidth="1"/>
  </cols>
  <sheetData>
    <row r="1" spans="1:2" x14ac:dyDescent="0.3">
      <c r="A1" s="8" t="s">
        <v>78</v>
      </c>
      <c r="B1" t="s">
        <v>90</v>
      </c>
    </row>
    <row r="2" spans="1:2" x14ac:dyDescent="0.3">
      <c r="A2" t="s">
        <v>91</v>
      </c>
      <c r="B2" s="9">
        <v>328</v>
      </c>
    </row>
    <row r="3" spans="1:2" x14ac:dyDescent="0.3">
      <c r="A3" t="s">
        <v>92</v>
      </c>
      <c r="B3" s="9">
        <v>347</v>
      </c>
    </row>
    <row r="4" spans="1:2" x14ac:dyDescent="0.3">
      <c r="A4" t="s">
        <v>93</v>
      </c>
      <c r="B4" s="9">
        <v>386</v>
      </c>
    </row>
    <row r="5" spans="1:2" x14ac:dyDescent="0.3">
      <c r="A5" t="s">
        <v>94</v>
      </c>
      <c r="B5" s="9">
        <v>526</v>
      </c>
    </row>
    <row r="6" spans="1:2" x14ac:dyDescent="0.3">
      <c r="A6" t="s">
        <v>95</v>
      </c>
      <c r="B6" s="9">
        <v>397</v>
      </c>
    </row>
    <row r="7" spans="1:2" x14ac:dyDescent="0.3">
      <c r="A7" t="s">
        <v>96</v>
      </c>
      <c r="B7" s="9">
        <v>359</v>
      </c>
    </row>
    <row r="8" spans="1:2" x14ac:dyDescent="0.3">
      <c r="A8" t="s">
        <v>97</v>
      </c>
      <c r="B8" s="9">
        <v>387</v>
      </c>
    </row>
    <row r="9" spans="1:2" x14ac:dyDescent="0.3">
      <c r="A9" t="s">
        <v>85</v>
      </c>
      <c r="B9" s="9">
        <v>2730</v>
      </c>
    </row>
    <row r="13" spans="1:2" x14ac:dyDescent="0.3">
      <c r="A13" s="8" t="s">
        <v>78</v>
      </c>
      <c r="B13" t="s">
        <v>86</v>
      </c>
    </row>
    <row r="14" spans="1:2" x14ac:dyDescent="0.3">
      <c r="A14" t="s">
        <v>91</v>
      </c>
      <c r="B14" s="21">
        <v>2418360</v>
      </c>
    </row>
    <row r="15" spans="1:2" x14ac:dyDescent="0.3">
      <c r="A15" t="s">
        <v>92</v>
      </c>
      <c r="B15" s="21">
        <v>2563913</v>
      </c>
    </row>
    <row r="16" spans="1:2" x14ac:dyDescent="0.3">
      <c r="A16" t="s">
        <v>93</v>
      </c>
      <c r="B16" s="21">
        <v>2740336</v>
      </c>
    </row>
    <row r="17" spans="1:2" x14ac:dyDescent="0.3">
      <c r="A17" t="s">
        <v>94</v>
      </c>
      <c r="B17" s="21">
        <v>4121521</v>
      </c>
    </row>
    <row r="18" spans="1:2" x14ac:dyDescent="0.3">
      <c r="A18" t="s">
        <v>95</v>
      </c>
      <c r="B18" s="21">
        <v>2784795</v>
      </c>
    </row>
    <row r="19" spans="1:2" x14ac:dyDescent="0.3">
      <c r="A19" t="s">
        <v>96</v>
      </c>
      <c r="B19" s="21">
        <v>2353432</v>
      </c>
    </row>
    <row r="20" spans="1:2" x14ac:dyDescent="0.3">
      <c r="A20" t="s">
        <v>97</v>
      </c>
      <c r="B20" s="21">
        <v>2664464</v>
      </c>
    </row>
    <row r="21" spans="1:2" x14ac:dyDescent="0.3">
      <c r="A21" t="s">
        <v>85</v>
      </c>
      <c r="B21" s="21">
        <v>19646821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1646-02FD-4737-B9FD-363950ADA151}">
  <sheetPr>
    <tabColor rgb="FF92D050"/>
  </sheetPr>
  <dimension ref="A1:C16"/>
  <sheetViews>
    <sheetView workbookViewId="0">
      <selection activeCell="G32" sqref="G32"/>
    </sheetView>
  </sheetViews>
  <sheetFormatPr defaultRowHeight="14.4" x14ac:dyDescent="0.3"/>
  <cols>
    <col min="1" max="1" width="11.109375" bestFit="1" customWidth="1"/>
    <col min="2" max="2" width="16" bestFit="1" customWidth="1"/>
    <col min="3" max="3" width="7.6640625" bestFit="1" customWidth="1"/>
  </cols>
  <sheetData>
    <row r="1" spans="1:3" x14ac:dyDescent="0.3">
      <c r="A1" s="22" t="s">
        <v>77</v>
      </c>
      <c r="B1" s="22" t="s">
        <v>86</v>
      </c>
      <c r="C1" s="22" t="s">
        <v>100</v>
      </c>
    </row>
    <row r="2" spans="1:3" x14ac:dyDescent="0.3">
      <c r="A2" s="23">
        <v>44287</v>
      </c>
      <c r="B2" s="24">
        <v>1494899</v>
      </c>
      <c r="C2" s="25" t="str">
        <f>IFERROR((B2-B1)/B1,"")</f>
        <v/>
      </c>
    </row>
    <row r="3" spans="1:3" x14ac:dyDescent="0.3">
      <c r="A3" s="23">
        <v>44288</v>
      </c>
      <c r="B3" s="24">
        <v>1423368</v>
      </c>
      <c r="C3" s="25">
        <f t="shared" ref="C3:C16" si="0">IFERROR((B3-B2)/B2,"")</f>
        <v>-4.7850055421804413E-2</v>
      </c>
    </row>
    <row r="4" spans="1:3" x14ac:dyDescent="0.3">
      <c r="A4" s="23">
        <v>44289</v>
      </c>
      <c r="B4" s="24">
        <v>1153306</v>
      </c>
      <c r="C4" s="25">
        <f t="shared" si="0"/>
        <v>-0.18973448890237801</v>
      </c>
    </row>
    <row r="5" spans="1:3" x14ac:dyDescent="0.3">
      <c r="A5" s="23">
        <v>44290</v>
      </c>
      <c r="B5" s="24">
        <v>1282860</v>
      </c>
      <c r="C5" s="25">
        <f t="shared" si="0"/>
        <v>0.11233272002400056</v>
      </c>
    </row>
    <row r="6" spans="1:3" x14ac:dyDescent="0.3">
      <c r="A6" s="23">
        <v>44291</v>
      </c>
      <c r="B6" s="24">
        <v>1200497</v>
      </c>
      <c r="C6" s="25">
        <f t="shared" si="0"/>
        <v>-6.4202640974073549E-2</v>
      </c>
    </row>
    <row r="7" spans="1:3" x14ac:dyDescent="0.3">
      <c r="A7" s="23">
        <v>44292</v>
      </c>
      <c r="B7" s="24">
        <v>1262033</v>
      </c>
      <c r="C7" s="25">
        <f t="shared" si="0"/>
        <v>5.1258770325956667E-2</v>
      </c>
    </row>
    <row r="8" spans="1:3" x14ac:dyDescent="0.3">
      <c r="A8" s="23">
        <v>44293</v>
      </c>
      <c r="B8" s="24">
        <v>1450172</v>
      </c>
      <c r="C8" s="25">
        <f t="shared" si="0"/>
        <v>0.1490761335083948</v>
      </c>
    </row>
    <row r="9" spans="1:3" x14ac:dyDescent="0.3">
      <c r="A9" s="23">
        <v>44294</v>
      </c>
      <c r="B9" s="24">
        <v>1330594</v>
      </c>
      <c r="C9" s="25">
        <f t="shared" si="0"/>
        <v>-8.2457805005199378E-2</v>
      </c>
    </row>
    <row r="10" spans="1:3" x14ac:dyDescent="0.3">
      <c r="A10" s="23">
        <v>44295</v>
      </c>
      <c r="B10" s="24">
        <v>1361427</v>
      </c>
      <c r="C10" s="25">
        <f t="shared" si="0"/>
        <v>2.3172357608707089E-2</v>
      </c>
    </row>
    <row r="11" spans="1:3" x14ac:dyDescent="0.3">
      <c r="A11" s="23">
        <v>44296</v>
      </c>
      <c r="B11" s="24">
        <v>1200126</v>
      </c>
      <c r="C11" s="25">
        <f t="shared" si="0"/>
        <v>-0.11847936025949243</v>
      </c>
    </row>
    <row r="12" spans="1:3" x14ac:dyDescent="0.3">
      <c r="A12" s="23">
        <v>44297</v>
      </c>
      <c r="B12" s="24">
        <v>1381604</v>
      </c>
      <c r="C12" s="25">
        <f t="shared" si="0"/>
        <v>0.15121578900882074</v>
      </c>
    </row>
    <row r="13" spans="1:3" x14ac:dyDescent="0.3">
      <c r="A13" s="23">
        <v>44298</v>
      </c>
      <c r="B13" s="24">
        <v>1217863</v>
      </c>
      <c r="C13" s="25">
        <f t="shared" si="0"/>
        <v>-0.1185151461634448</v>
      </c>
    </row>
    <row r="14" spans="1:3" x14ac:dyDescent="0.3">
      <c r="A14" s="23">
        <v>44299</v>
      </c>
      <c r="B14" s="24">
        <v>1301880</v>
      </c>
      <c r="C14" s="25">
        <f t="shared" si="0"/>
        <v>6.8987234196293018E-2</v>
      </c>
    </row>
    <row r="15" spans="1:3" x14ac:dyDescent="0.3">
      <c r="A15" s="23">
        <v>44300</v>
      </c>
      <c r="B15" s="24">
        <v>1290164</v>
      </c>
      <c r="C15" s="25">
        <f t="shared" si="0"/>
        <v>-8.9992933296463573E-3</v>
      </c>
    </row>
    <row r="16" spans="1:3" x14ac:dyDescent="0.3">
      <c r="A16" s="23">
        <v>44301</v>
      </c>
      <c r="B16" s="24">
        <v>1296028</v>
      </c>
      <c r="C16" s="25">
        <f t="shared" si="0"/>
        <v>4.5451585999919386E-3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sku_master</vt:lpstr>
      <vt:lpstr>sales_data</vt:lpstr>
      <vt:lpstr>opn_stk</vt:lpstr>
      <vt:lpstr>cochin_stk_trans</vt:lpstr>
      <vt:lpstr>1. Rev Pareto</vt:lpstr>
      <vt:lpstr>2. Scatter Chart</vt:lpstr>
      <vt:lpstr>3 &amp; 4. Vol and Rev Trend</vt:lpstr>
      <vt:lpstr>5 &amp; 6 Daywise Vol and Rev Trend</vt:lpstr>
      <vt:lpstr>7. Prev Day Growth</vt:lpstr>
      <vt:lpstr>8. Ledger</vt:lpstr>
      <vt:lpstr>9. Avg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ram158</dc:creator>
  <cp:lastModifiedBy>Rahul Agarwal</cp:lastModifiedBy>
  <dcterms:created xsi:type="dcterms:W3CDTF">2021-08-23T09:32:58Z</dcterms:created>
  <dcterms:modified xsi:type="dcterms:W3CDTF">2021-10-24T09:41:01Z</dcterms:modified>
</cp:coreProperties>
</file>