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5600" windowHeight="140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3" i="1" l="1"/>
  <c r="N23" i="1"/>
  <c r="O23" i="1"/>
  <c r="O25" i="1"/>
  <c r="O26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1" i="1"/>
  <c r="N25" i="1"/>
  <c r="N26" i="1"/>
  <c r="F22" i="1"/>
  <c r="F23" i="1"/>
  <c r="F24" i="1"/>
  <c r="F25" i="1"/>
  <c r="F26" i="1"/>
  <c r="F27" i="1"/>
  <c r="F28" i="1"/>
  <c r="F29" i="1"/>
  <c r="F30" i="1"/>
  <c r="F21" i="1"/>
  <c r="M25" i="1"/>
  <c r="M26" i="1"/>
  <c r="F12" i="1"/>
  <c r="F13" i="1"/>
  <c r="F14" i="1"/>
  <c r="F15" i="1"/>
  <c r="F16" i="1"/>
  <c r="F17" i="1"/>
  <c r="F18" i="1"/>
  <c r="F19" i="1"/>
  <c r="F20" i="1"/>
  <c r="F11" i="1"/>
  <c r="L25" i="1"/>
  <c r="L26" i="1"/>
  <c r="F6" i="1"/>
  <c r="F7" i="1"/>
  <c r="F8" i="1"/>
  <c r="F9" i="1"/>
  <c r="F10" i="1"/>
  <c r="F5" i="1"/>
  <c r="H17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1" i="1"/>
  <c r="H16" i="1"/>
  <c r="C22" i="1"/>
  <c r="C23" i="1"/>
  <c r="C24" i="1"/>
  <c r="C25" i="1"/>
  <c r="C26" i="1"/>
  <c r="C27" i="1"/>
  <c r="C28" i="1"/>
  <c r="C29" i="1"/>
  <c r="C30" i="1"/>
  <c r="C21" i="1"/>
  <c r="H15" i="1"/>
  <c r="C12" i="1"/>
  <c r="C13" i="1"/>
  <c r="C14" i="1"/>
  <c r="C15" i="1"/>
  <c r="C16" i="1"/>
  <c r="C17" i="1"/>
  <c r="C18" i="1"/>
  <c r="C19" i="1"/>
  <c r="C20" i="1"/>
  <c r="C11" i="1"/>
  <c r="M8" i="1"/>
  <c r="M14" i="1"/>
  <c r="L8" i="1"/>
  <c r="L14" i="1"/>
  <c r="C5" i="1"/>
  <c r="C6" i="1"/>
  <c r="C7" i="1"/>
  <c r="C8" i="1"/>
  <c r="C9" i="1"/>
  <c r="C10" i="1"/>
  <c r="H14" i="1"/>
  <c r="I16" i="1"/>
  <c r="I17" i="1"/>
  <c r="I15" i="1"/>
  <c r="M17" i="1"/>
  <c r="L17" i="1"/>
  <c r="M16" i="1"/>
  <c r="L16" i="1"/>
  <c r="M15" i="1"/>
  <c r="L15" i="1"/>
  <c r="I11" i="1"/>
  <c r="O4" i="1"/>
  <c r="I10" i="1"/>
  <c r="I9" i="1"/>
  <c r="L11" i="1"/>
  <c r="M11" i="1"/>
  <c r="E31" i="1"/>
  <c r="E32" i="1"/>
  <c r="E33" i="1"/>
  <c r="E34" i="1"/>
  <c r="E35" i="1"/>
  <c r="E36" i="1"/>
  <c r="E37" i="1"/>
  <c r="E38" i="1"/>
  <c r="E39" i="1"/>
  <c r="E40" i="1"/>
  <c r="E41" i="1"/>
  <c r="H11" i="1"/>
  <c r="I5" i="1"/>
  <c r="N4" i="1"/>
  <c r="N5" i="1"/>
  <c r="N3" i="1"/>
  <c r="V13" i="1"/>
  <c r="W15" i="1"/>
  <c r="V15" i="1"/>
  <c r="W14" i="1"/>
  <c r="V14" i="1"/>
  <c r="W13" i="1"/>
  <c r="W9" i="1"/>
  <c r="W8" i="1"/>
  <c r="V9" i="1"/>
  <c r="V8" i="1"/>
  <c r="W7" i="1"/>
  <c r="V7" i="1"/>
  <c r="E42" i="1"/>
  <c r="E43" i="1"/>
  <c r="E44" i="1"/>
  <c r="E45" i="1"/>
  <c r="E46" i="1"/>
  <c r="E47" i="1"/>
  <c r="E48" i="1"/>
  <c r="E49" i="1"/>
  <c r="E50" i="1"/>
  <c r="E51" i="1"/>
  <c r="L10" i="1"/>
  <c r="M10" i="1"/>
  <c r="E21" i="1"/>
  <c r="E22" i="1"/>
  <c r="E23" i="1"/>
  <c r="E24" i="1"/>
  <c r="E25" i="1"/>
  <c r="E26" i="1"/>
  <c r="E27" i="1"/>
  <c r="E28" i="1"/>
  <c r="E29" i="1"/>
  <c r="E30" i="1"/>
  <c r="H10" i="1"/>
  <c r="L9" i="1"/>
  <c r="M9" i="1"/>
  <c r="E11" i="1"/>
  <c r="E12" i="1"/>
  <c r="E13" i="1"/>
  <c r="E14" i="1"/>
  <c r="E15" i="1"/>
  <c r="E16" i="1"/>
  <c r="E17" i="1"/>
  <c r="E18" i="1"/>
  <c r="E19" i="1"/>
  <c r="E20" i="1"/>
  <c r="H9" i="1"/>
  <c r="E5" i="1"/>
  <c r="E6" i="1"/>
  <c r="E7" i="1"/>
  <c r="E8" i="1"/>
  <c r="E9" i="1"/>
  <c r="E10" i="1"/>
  <c r="H8" i="1"/>
  <c r="D5" i="1"/>
  <c r="D49" i="1"/>
  <c r="D50" i="1"/>
  <c r="D51" i="1"/>
  <c r="D41" i="1"/>
  <c r="D42" i="1"/>
  <c r="D43" i="1"/>
  <c r="D44" i="1"/>
  <c r="D45" i="1"/>
  <c r="D46" i="1"/>
  <c r="D47" i="1"/>
  <c r="D48" i="1"/>
  <c r="D31" i="1"/>
  <c r="D32" i="1"/>
  <c r="D33" i="1"/>
  <c r="D34" i="1"/>
  <c r="D35" i="1"/>
  <c r="D36" i="1"/>
  <c r="D37" i="1"/>
  <c r="D38" i="1"/>
  <c r="D39" i="1"/>
  <c r="D40" i="1"/>
  <c r="H5" i="1"/>
  <c r="D21" i="1"/>
  <c r="D22" i="1"/>
  <c r="D23" i="1"/>
  <c r="D24" i="1"/>
  <c r="D25" i="1"/>
  <c r="D26" i="1"/>
  <c r="D27" i="1"/>
  <c r="D28" i="1"/>
  <c r="D29" i="1"/>
  <c r="D30" i="1"/>
  <c r="H4" i="1"/>
  <c r="I4" i="1"/>
  <c r="I3" i="1"/>
  <c r="D6" i="1"/>
  <c r="D7" i="1"/>
  <c r="D8" i="1"/>
  <c r="D9" i="1"/>
  <c r="D10" i="1"/>
  <c r="H2" i="1"/>
  <c r="K4" i="2"/>
  <c r="L4" i="2"/>
  <c r="C4" i="2"/>
  <c r="C5" i="2"/>
  <c r="C6" i="2"/>
  <c r="C7" i="2"/>
  <c r="C8" i="2"/>
  <c r="C9" i="2"/>
  <c r="C10" i="2"/>
  <c r="C11" i="2"/>
  <c r="C12" i="2"/>
  <c r="C13" i="2"/>
  <c r="G4" i="2"/>
  <c r="B13" i="2"/>
  <c r="B12" i="2"/>
  <c r="B11" i="2"/>
  <c r="B10" i="2"/>
  <c r="B9" i="2"/>
  <c r="B8" i="2"/>
  <c r="B7" i="2"/>
  <c r="B6" i="2"/>
  <c r="G5" i="2"/>
  <c r="B5" i="2"/>
  <c r="B4" i="2"/>
  <c r="D12" i="1"/>
  <c r="D13" i="1"/>
  <c r="D14" i="1"/>
  <c r="D15" i="1"/>
  <c r="D16" i="1"/>
  <c r="D17" i="1"/>
  <c r="D18" i="1"/>
  <c r="D19" i="1"/>
  <c r="D20" i="1"/>
  <c r="D11" i="1"/>
  <c r="H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</calcChain>
</file>

<file path=xl/sharedStrings.xml><?xml version="1.0" encoding="utf-8"?>
<sst xmlns="http://schemas.openxmlformats.org/spreadsheetml/2006/main" count="37" uniqueCount="22">
  <si>
    <t>Base</t>
  </si>
  <si>
    <t>v1</t>
  </si>
  <si>
    <t>v2</t>
  </si>
  <si>
    <t>1-5</t>
  </si>
  <si>
    <t>180/3</t>
  </si>
  <si>
    <t>Free</t>
  </si>
  <si>
    <t>Average Kent</t>
  </si>
  <si>
    <t>Fit Kent</t>
  </si>
  <si>
    <t>Average Session Average</t>
  </si>
  <si>
    <t>Average Session Fit</t>
  </si>
  <si>
    <t>Actual</t>
  </si>
  <si>
    <t>Estimate</t>
  </si>
  <si>
    <t>Starting est</t>
  </si>
  <si>
    <t>Long session(240), low freq(2)</t>
  </si>
  <si>
    <t>Short session(120), high freq(4)</t>
  </si>
  <si>
    <t>Avg session</t>
  </si>
  <si>
    <t>Fat Kent</t>
  </si>
  <si>
    <t>Block constants</t>
  </si>
  <si>
    <t>Test Dummy</t>
  </si>
  <si>
    <t>LevelUpBase</t>
  </si>
  <si>
    <t>LevelUpMult</t>
  </si>
  <si>
    <t>Enter your points from week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</si>
</sst>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2C93F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49" fontId="0" fillId="0" borderId="0" xfId="0" applyNumberFormat="1" applyFill="1"/>
    <xf numFmtId="0" fontId="0" fillId="0" borderId="0" xfId="0" applyFill="1"/>
    <xf numFmtId="0" fontId="0" fillId="4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wrapText="1"/>
    </xf>
    <xf numFmtId="0" fontId="0" fillId="5" borderId="0" xfId="0" applyFill="1"/>
    <xf numFmtId="0" fontId="3" fillId="0" borderId="0" xfId="0" applyFont="1" applyFill="1" applyAlignment="1">
      <alignment horizontal="right"/>
    </xf>
    <xf numFmtId="0" fontId="0" fillId="6" borderId="0" xfId="0" applyFill="1" applyAlignment="1">
      <alignment wrapText="1"/>
    </xf>
    <xf numFmtId="0" fontId="0" fillId="6" borderId="0" xfId="0" applyFill="1"/>
    <xf numFmtId="0" fontId="0" fillId="7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abSelected="1" workbookViewId="0">
      <selection activeCell="L24" sqref="L24"/>
    </sheetView>
  </sheetViews>
  <sheetFormatPr baseColWidth="10" defaultColWidth="8.83203125" defaultRowHeight="14" x14ac:dyDescent="0"/>
  <cols>
    <col min="3" max="3" width="10.83203125" customWidth="1"/>
    <col min="4" max="4" width="14.1640625" customWidth="1"/>
    <col min="6" max="6" width="11.1640625" customWidth="1"/>
    <col min="10" max="10" width="5.5" customWidth="1"/>
    <col min="11" max="11" width="14.83203125" customWidth="1"/>
    <col min="14" max="14" width="15.5" customWidth="1"/>
    <col min="16" max="16" width="15.5" customWidth="1"/>
    <col min="21" max="21" width="11.6640625" customWidth="1"/>
    <col min="22" max="22" width="13" customWidth="1"/>
    <col min="23" max="23" width="15.1640625" customWidth="1"/>
  </cols>
  <sheetData>
    <row r="1" spans="1:23" ht="42">
      <c r="B1" t="s">
        <v>0</v>
      </c>
      <c r="C1" t="s">
        <v>16</v>
      </c>
      <c r="D1" s="1" t="s">
        <v>6</v>
      </c>
      <c r="E1" s="1" t="s">
        <v>7</v>
      </c>
      <c r="F1" s="1" t="s">
        <v>18</v>
      </c>
      <c r="G1" s="1"/>
      <c r="H1" s="1" t="s">
        <v>10</v>
      </c>
      <c r="I1" t="s">
        <v>11</v>
      </c>
      <c r="L1" t="s">
        <v>1</v>
      </c>
      <c r="M1" t="s">
        <v>2</v>
      </c>
      <c r="N1" t="s">
        <v>17</v>
      </c>
      <c r="P1" s="8" t="s">
        <v>8</v>
      </c>
      <c r="Q1" s="8" t="s">
        <v>9</v>
      </c>
      <c r="V1" s="8" t="s">
        <v>13</v>
      </c>
      <c r="W1" s="8" t="s">
        <v>14</v>
      </c>
    </row>
    <row r="2" spans="1:23">
      <c r="A2">
        <v>1</v>
      </c>
      <c r="B2">
        <f>(75+A2*25)</f>
        <v>100</v>
      </c>
      <c r="C2" s="10" t="s">
        <v>5</v>
      </c>
      <c r="D2" s="7" t="s">
        <v>5</v>
      </c>
      <c r="E2" s="7" t="s">
        <v>5</v>
      </c>
      <c r="F2" s="7" t="s">
        <v>5</v>
      </c>
      <c r="H2">
        <f>SUM(D5:D10)</f>
        <v>546</v>
      </c>
      <c r="I2">
        <v>540</v>
      </c>
      <c r="L2">
        <v>16</v>
      </c>
      <c r="M2">
        <v>10</v>
      </c>
      <c r="P2">
        <v>180</v>
      </c>
      <c r="Q2">
        <v>240</v>
      </c>
      <c r="U2" t="s">
        <v>15</v>
      </c>
      <c r="V2">
        <v>240</v>
      </c>
      <c r="W2">
        <v>120</v>
      </c>
    </row>
    <row r="3" spans="1:23">
      <c r="A3">
        <v>2</v>
      </c>
      <c r="B3">
        <f>(75+A3*25)</f>
        <v>125</v>
      </c>
      <c r="C3" s="10" t="s">
        <v>5</v>
      </c>
      <c r="D3" s="7" t="s">
        <v>5</v>
      </c>
      <c r="E3" s="7" t="s">
        <v>5</v>
      </c>
      <c r="F3" s="7" t="s">
        <v>5</v>
      </c>
      <c r="H3">
        <f>SUM(D11:D20)</f>
        <v>1425</v>
      </c>
      <c r="I3">
        <f>P2*8</f>
        <v>1440</v>
      </c>
      <c r="L3">
        <v>65</v>
      </c>
      <c r="M3">
        <v>5</v>
      </c>
      <c r="N3">
        <f>I3/I2</f>
        <v>2.6666666666666665</v>
      </c>
    </row>
    <row r="4" spans="1:23">
      <c r="A4">
        <v>3</v>
      </c>
      <c r="B4">
        <f>(75+A4*25)</f>
        <v>150</v>
      </c>
      <c r="C4" s="10" t="s">
        <v>5</v>
      </c>
      <c r="D4" s="7" t="s">
        <v>5</v>
      </c>
      <c r="E4" s="7" t="s">
        <v>5</v>
      </c>
      <c r="F4" s="7" t="s">
        <v>5</v>
      </c>
      <c r="H4">
        <f>SUM(D21:D30)</f>
        <v>1815</v>
      </c>
      <c r="I4">
        <f>P2*10</f>
        <v>1800</v>
      </c>
      <c r="L4">
        <v>105</v>
      </c>
      <c r="M4">
        <v>3</v>
      </c>
      <c r="N4">
        <f>I4/I3</f>
        <v>1.25</v>
      </c>
      <c r="O4">
        <f>I4/I2</f>
        <v>3.3333333333333335</v>
      </c>
    </row>
    <row r="5" spans="1:23">
      <c r="A5">
        <v>4</v>
      </c>
      <c r="B5">
        <f>(75+A5*25)</f>
        <v>175</v>
      </c>
      <c r="C5" s="2">
        <f>($L$14+A6*$M$14)</f>
        <v>39.111111111111107</v>
      </c>
      <c r="D5" s="2">
        <f>(L2+A6*M2)</f>
        <v>66</v>
      </c>
      <c r="E5" s="2">
        <f t="shared" ref="E5:E10" si="0">($L$8+A6*$M$8)</f>
        <v>88</v>
      </c>
      <c r="F5" s="2">
        <f>($L$25+A6*$L$26)</f>
        <v>92.888888888888886</v>
      </c>
      <c r="H5">
        <f>SUM(D31:D41)</f>
        <v>2442</v>
      </c>
      <c r="I5">
        <f>P2*13.75</f>
        <v>2475</v>
      </c>
      <c r="L5">
        <v>150</v>
      </c>
      <c r="M5">
        <v>2</v>
      </c>
      <c r="N5">
        <f>I5/I4</f>
        <v>1.375</v>
      </c>
    </row>
    <row r="6" spans="1:23">
      <c r="A6">
        <v>5</v>
      </c>
      <c r="B6">
        <f>(75+A6*25)</f>
        <v>200</v>
      </c>
      <c r="C6" s="2">
        <f t="shared" ref="C6:C10" si="1">($L$14+A7*$M$14)</f>
        <v>45.037037037037038</v>
      </c>
      <c r="D6" s="2">
        <f>(L2+A7*M2)</f>
        <v>76</v>
      </c>
      <c r="E6" s="2">
        <f t="shared" si="0"/>
        <v>101.33333333333333</v>
      </c>
      <c r="F6" s="2">
        <f t="shared" ref="F6:F10" si="2">($L$25+A7*$L$26)</f>
        <v>106.96296296296296</v>
      </c>
      <c r="U6" s="9" t="s">
        <v>12</v>
      </c>
      <c r="V6" s="9">
        <v>480</v>
      </c>
      <c r="W6" s="9">
        <v>480</v>
      </c>
    </row>
    <row r="7" spans="1:23">
      <c r="A7">
        <v>6</v>
      </c>
      <c r="B7">
        <f t="shared" ref="B7:B70" si="3">(75+A7*25)</f>
        <v>225</v>
      </c>
      <c r="C7" s="2">
        <f t="shared" si="1"/>
        <v>50.962962962962962</v>
      </c>
      <c r="D7" s="2">
        <f>(L2+A8*M2)</f>
        <v>86</v>
      </c>
      <c r="E7" s="2">
        <f t="shared" si="0"/>
        <v>114.66666666666667</v>
      </c>
      <c r="F7" s="2">
        <f t="shared" si="2"/>
        <v>121.03703703703704</v>
      </c>
      <c r="U7" s="9"/>
      <c r="V7" s="9">
        <f>V2*8</f>
        <v>1920</v>
      </c>
      <c r="W7" s="9">
        <f>W2*8</f>
        <v>960</v>
      </c>
    </row>
    <row r="8" spans="1:23">
      <c r="A8">
        <v>7</v>
      </c>
      <c r="B8">
        <f t="shared" si="3"/>
        <v>250</v>
      </c>
      <c r="C8" s="2">
        <f t="shared" si="1"/>
        <v>56.888888888888886</v>
      </c>
      <c r="D8" s="2">
        <f>(L2+A9*M2)</f>
        <v>96</v>
      </c>
      <c r="E8" s="2">
        <f t="shared" si="0"/>
        <v>128</v>
      </c>
      <c r="F8" s="2">
        <f t="shared" si="2"/>
        <v>135.11111111111111</v>
      </c>
      <c r="H8">
        <f>SUM(E5:E10)</f>
        <v>728</v>
      </c>
      <c r="I8">
        <v>720</v>
      </c>
      <c r="L8">
        <f>I8/(I2/L2)</f>
        <v>21.333333333333332</v>
      </c>
      <c r="M8">
        <f>I8/(I2/M2)</f>
        <v>13.333333333333334</v>
      </c>
      <c r="U8" s="9"/>
      <c r="V8" s="9">
        <f>V2*10</f>
        <v>2400</v>
      </c>
      <c r="W8" s="9">
        <f>W2*10</f>
        <v>1200</v>
      </c>
    </row>
    <row r="9" spans="1:23">
      <c r="A9">
        <v>8</v>
      </c>
      <c r="B9">
        <f t="shared" si="3"/>
        <v>275</v>
      </c>
      <c r="C9" s="2">
        <f t="shared" si="1"/>
        <v>62.81481481481481</v>
      </c>
      <c r="D9" s="2">
        <f>(L2+A10*M2)</f>
        <v>106</v>
      </c>
      <c r="E9" s="2">
        <f t="shared" si="0"/>
        <v>141.33333333333334</v>
      </c>
      <c r="F9" s="2">
        <f t="shared" si="2"/>
        <v>149.18518518518519</v>
      </c>
      <c r="H9">
        <f>SUM(E11:E20)</f>
        <v>1900</v>
      </c>
      <c r="I9">
        <f>I8*N3</f>
        <v>1920</v>
      </c>
      <c r="L9">
        <f>I9/(I3/L3)</f>
        <v>86.666666666666671</v>
      </c>
      <c r="M9">
        <f>I9/(I3/M3)</f>
        <v>6.666666666666667</v>
      </c>
      <c r="U9" s="9"/>
      <c r="V9" s="9">
        <f>V2*12.5</f>
        <v>3000</v>
      </c>
      <c r="W9" s="9">
        <f>W2*12.5</f>
        <v>1500</v>
      </c>
    </row>
    <row r="10" spans="1:23">
      <c r="A10">
        <v>9</v>
      </c>
      <c r="B10">
        <f t="shared" si="3"/>
        <v>300</v>
      </c>
      <c r="C10" s="2">
        <f t="shared" si="1"/>
        <v>68.740740740740733</v>
      </c>
      <c r="D10" s="2">
        <f>(L2+A11*M2)</f>
        <v>116</v>
      </c>
      <c r="E10" s="2">
        <f t="shared" si="0"/>
        <v>154.66666666666669</v>
      </c>
      <c r="F10" s="2">
        <f t="shared" si="2"/>
        <v>163.25925925925924</v>
      </c>
      <c r="H10">
        <f>SUM(E21:E30)</f>
        <v>2420</v>
      </c>
      <c r="I10">
        <f>I9*N4</f>
        <v>2400</v>
      </c>
      <c r="L10">
        <f>I10/(I4/L4)</f>
        <v>140</v>
      </c>
      <c r="M10">
        <f>I10/(I4/M4)</f>
        <v>4</v>
      </c>
    </row>
    <row r="11" spans="1:23">
      <c r="A11">
        <v>10</v>
      </c>
      <c r="B11">
        <f t="shared" si="3"/>
        <v>325</v>
      </c>
      <c r="C11" s="13">
        <f>($L$15+A12*$M$15)</f>
        <v>71.111111111111114</v>
      </c>
      <c r="D11" s="13">
        <f t="shared" ref="D11:D20" si="4">($L$3+A12*$M$3)</f>
        <v>120</v>
      </c>
      <c r="E11" s="13">
        <f t="shared" ref="E11:E20" si="5">($L$9+A12*$M$9)</f>
        <v>160</v>
      </c>
      <c r="F11" s="13">
        <f>($M$25+A12*$M$26)</f>
        <v>168.88888888888889</v>
      </c>
      <c r="H11">
        <f>SUM(E31:E41)</f>
        <v>3256</v>
      </c>
      <c r="I11">
        <f>I10*N5</f>
        <v>3300</v>
      </c>
      <c r="L11">
        <f>I11/(I5/L5)</f>
        <v>200</v>
      </c>
      <c r="M11">
        <f>I11/(I5/M5)</f>
        <v>2.6666666666666665</v>
      </c>
    </row>
    <row r="12" spans="1:23">
      <c r="A12">
        <v>11</v>
      </c>
      <c r="B12">
        <f t="shared" si="3"/>
        <v>350</v>
      </c>
      <c r="C12" s="13">
        <f t="shared" ref="C12:C20" si="6">($L$15+A13*$M$15)</f>
        <v>74.074074074074076</v>
      </c>
      <c r="D12" s="13">
        <f t="shared" si="4"/>
        <v>125</v>
      </c>
      <c r="E12" s="13">
        <f t="shared" si="5"/>
        <v>166.66666666666669</v>
      </c>
      <c r="F12" s="13">
        <f t="shared" ref="F12:F20" si="7">($M$25+A13*$M$26)</f>
        <v>175.92592592592592</v>
      </c>
      <c r="U12" s="5" t="s">
        <v>12</v>
      </c>
      <c r="V12" s="5">
        <v>480</v>
      </c>
      <c r="W12" s="5">
        <v>480</v>
      </c>
    </row>
    <row r="13" spans="1:23">
      <c r="A13">
        <v>12</v>
      </c>
      <c r="B13">
        <f t="shared" si="3"/>
        <v>375</v>
      </c>
      <c r="C13" s="13">
        <f t="shared" si="6"/>
        <v>77.037037037037038</v>
      </c>
      <c r="D13" s="13">
        <f t="shared" si="4"/>
        <v>130</v>
      </c>
      <c r="E13" s="13">
        <f t="shared" si="5"/>
        <v>173.33333333333334</v>
      </c>
      <c r="F13" s="13">
        <f t="shared" si="7"/>
        <v>182.96296296296293</v>
      </c>
      <c r="U13" s="5"/>
      <c r="V13" s="5">
        <f>(I3/I2)*V12</f>
        <v>1280</v>
      </c>
      <c r="W13" s="5">
        <f>W8*8</f>
        <v>9600</v>
      </c>
    </row>
    <row r="14" spans="1:23">
      <c r="A14">
        <v>13</v>
      </c>
      <c r="B14">
        <f t="shared" si="3"/>
        <v>400</v>
      </c>
      <c r="C14" s="13">
        <f t="shared" si="6"/>
        <v>80</v>
      </c>
      <c r="D14" s="13">
        <f t="shared" si="4"/>
        <v>135</v>
      </c>
      <c r="E14" s="13">
        <f t="shared" si="5"/>
        <v>180</v>
      </c>
      <c r="F14" s="13">
        <f t="shared" si="7"/>
        <v>190</v>
      </c>
      <c r="H14">
        <f>SUM(C5:C10)</f>
        <v>323.55555555555554</v>
      </c>
      <c r="I14">
        <v>320</v>
      </c>
      <c r="L14">
        <f>I14/(I8/L8)</f>
        <v>9.481481481481481</v>
      </c>
      <c r="M14">
        <f>I14/(I8/M8)</f>
        <v>5.9259259259259256</v>
      </c>
      <c r="U14" s="5"/>
      <c r="V14" s="5">
        <f>V8*10</f>
        <v>24000</v>
      </c>
      <c r="W14" s="5">
        <f>W8*10</f>
        <v>12000</v>
      </c>
    </row>
    <row r="15" spans="1:23">
      <c r="A15">
        <v>14</v>
      </c>
      <c r="B15">
        <f t="shared" si="3"/>
        <v>425</v>
      </c>
      <c r="C15" s="13">
        <f t="shared" si="6"/>
        <v>82.962962962962962</v>
      </c>
      <c r="D15" s="13">
        <f t="shared" si="4"/>
        <v>140</v>
      </c>
      <c r="E15" s="13">
        <f t="shared" si="5"/>
        <v>186.66666666666669</v>
      </c>
      <c r="F15" s="13">
        <f t="shared" si="7"/>
        <v>197.03703703703701</v>
      </c>
      <c r="H15">
        <f>SUM(C11:C20)</f>
        <v>844.44444444444434</v>
      </c>
      <c r="I15">
        <f>I14*N3</f>
        <v>853.33333333333326</v>
      </c>
      <c r="L15">
        <f>I15/(I9/L9)</f>
        <v>38.518518518518519</v>
      </c>
      <c r="M15">
        <f>I15/(I9/M9)</f>
        <v>2.9629629629629628</v>
      </c>
      <c r="U15" s="5"/>
      <c r="V15" s="5">
        <f>V8*12.5</f>
        <v>30000</v>
      </c>
      <c r="W15" s="5">
        <f>W8*12.5</f>
        <v>15000</v>
      </c>
    </row>
    <row r="16" spans="1:23">
      <c r="A16">
        <v>15</v>
      </c>
      <c r="B16">
        <f t="shared" si="3"/>
        <v>450</v>
      </c>
      <c r="C16" s="13">
        <f t="shared" si="6"/>
        <v>85.925925925925924</v>
      </c>
      <c r="D16" s="13">
        <f t="shared" si="4"/>
        <v>145</v>
      </c>
      <c r="E16" s="13">
        <f t="shared" si="5"/>
        <v>193.33333333333334</v>
      </c>
      <c r="F16" s="13">
        <f t="shared" si="7"/>
        <v>204.07407407407408</v>
      </c>
      <c r="H16">
        <f>SUM(C21:C30)</f>
        <v>1075.5555555555552</v>
      </c>
      <c r="I16">
        <f t="shared" ref="I16:I17" si="8">I15*N4</f>
        <v>1066.6666666666665</v>
      </c>
      <c r="L16">
        <f>I16/(I10/L10)</f>
        <v>62.222222222222214</v>
      </c>
      <c r="M16">
        <f>I16/(I10/M10)</f>
        <v>1.7777777777777775</v>
      </c>
    </row>
    <row r="17" spans="1:15">
      <c r="A17">
        <v>16</v>
      </c>
      <c r="B17">
        <f t="shared" si="3"/>
        <v>475</v>
      </c>
      <c r="C17" s="13">
        <f t="shared" si="6"/>
        <v>88.888888888888886</v>
      </c>
      <c r="D17" s="13">
        <f t="shared" si="4"/>
        <v>150</v>
      </c>
      <c r="E17" s="13">
        <f t="shared" si="5"/>
        <v>200</v>
      </c>
      <c r="F17" s="13">
        <f t="shared" si="7"/>
        <v>211.11111111111109</v>
      </c>
      <c r="H17">
        <f>SUM(C31:C41)</f>
        <v>1447.1111111111111</v>
      </c>
      <c r="I17">
        <f t="shared" si="8"/>
        <v>1466.6666666666665</v>
      </c>
      <c r="L17">
        <f>I17/(I11/L11)</f>
        <v>88.888888888888886</v>
      </c>
      <c r="M17">
        <f>I17/(I11/M11)</f>
        <v>1.1851851851851851</v>
      </c>
    </row>
    <row r="18" spans="1:15">
      <c r="A18">
        <v>17</v>
      </c>
      <c r="B18">
        <f t="shared" si="3"/>
        <v>500</v>
      </c>
      <c r="C18" s="13">
        <f t="shared" si="6"/>
        <v>91.851851851851848</v>
      </c>
      <c r="D18" s="13">
        <f t="shared" si="4"/>
        <v>155</v>
      </c>
      <c r="E18" s="13">
        <f t="shared" si="5"/>
        <v>206.66666666666669</v>
      </c>
      <c r="F18" s="13">
        <f t="shared" si="7"/>
        <v>218.14814814814815</v>
      </c>
    </row>
    <row r="19" spans="1:15">
      <c r="A19">
        <v>18</v>
      </c>
      <c r="B19">
        <f t="shared" si="3"/>
        <v>525</v>
      </c>
      <c r="C19" s="13">
        <f t="shared" si="6"/>
        <v>94.81481481481481</v>
      </c>
      <c r="D19" s="13">
        <f t="shared" si="4"/>
        <v>160</v>
      </c>
      <c r="E19" s="13">
        <f t="shared" si="5"/>
        <v>213.33333333333334</v>
      </c>
      <c r="F19" s="13">
        <f t="shared" si="7"/>
        <v>225.18518518518516</v>
      </c>
    </row>
    <row r="20" spans="1:15">
      <c r="A20">
        <v>19</v>
      </c>
      <c r="B20">
        <f t="shared" si="3"/>
        <v>550</v>
      </c>
      <c r="C20" s="13">
        <f t="shared" si="6"/>
        <v>97.777777777777771</v>
      </c>
      <c r="D20" s="13">
        <f t="shared" si="4"/>
        <v>165</v>
      </c>
      <c r="E20" s="13">
        <f t="shared" si="5"/>
        <v>220</v>
      </c>
      <c r="F20" s="13">
        <f t="shared" si="7"/>
        <v>232.22222222222223</v>
      </c>
    </row>
    <row r="21" spans="1:15">
      <c r="A21">
        <v>20</v>
      </c>
      <c r="B21">
        <f t="shared" si="3"/>
        <v>575</v>
      </c>
      <c r="C21" s="6">
        <f>($L$16+A22*$M$16)</f>
        <v>99.555555555555543</v>
      </c>
      <c r="D21" s="6">
        <f t="shared" ref="D21:D30" si="9">($L$4+A22*$M$4)</f>
        <v>168</v>
      </c>
      <c r="E21" s="6">
        <f t="shared" ref="E21:F30" si="10">($L$10+A22*$M$10)</f>
        <v>224</v>
      </c>
      <c r="F21" s="6">
        <f>($N$25+A22*$N$26)</f>
        <v>236.44444444444443</v>
      </c>
      <c r="H21" s="5"/>
    </row>
    <row r="22" spans="1:15">
      <c r="A22">
        <v>21</v>
      </c>
      <c r="B22">
        <f t="shared" si="3"/>
        <v>600</v>
      </c>
      <c r="C22" s="6">
        <f t="shared" ref="C22:C30" si="11">($L$16+A23*$M$16)</f>
        <v>101.33333333333331</v>
      </c>
      <c r="D22" s="6">
        <f t="shared" si="9"/>
        <v>171</v>
      </c>
      <c r="E22" s="6">
        <f t="shared" si="10"/>
        <v>228</v>
      </c>
      <c r="F22" s="6">
        <f t="shared" ref="F22:F30" si="12">($N$25+A23*$N$26)</f>
        <v>240.66666666666663</v>
      </c>
    </row>
    <row r="23" spans="1:15" ht="28">
      <c r="A23">
        <v>22</v>
      </c>
      <c r="B23">
        <f t="shared" si="3"/>
        <v>625</v>
      </c>
      <c r="C23" s="6">
        <f t="shared" si="11"/>
        <v>103.11111111111109</v>
      </c>
      <c r="D23" s="6">
        <f t="shared" si="9"/>
        <v>174</v>
      </c>
      <c r="E23" s="6">
        <f t="shared" si="10"/>
        <v>232</v>
      </c>
      <c r="F23" s="6">
        <f t="shared" si="12"/>
        <v>244.88888888888886</v>
      </c>
      <c r="K23" s="11" t="s">
        <v>21</v>
      </c>
      <c r="L23" s="12">
        <v>760</v>
      </c>
      <c r="M23" s="12">
        <f>L23*N3</f>
        <v>2026.6666666666665</v>
      </c>
      <c r="N23" s="12">
        <f>M23*N4</f>
        <v>2533.333333333333</v>
      </c>
      <c r="O23" s="12">
        <f>N23*N5</f>
        <v>3483.333333333333</v>
      </c>
    </row>
    <row r="24" spans="1:15">
      <c r="A24">
        <v>23</v>
      </c>
      <c r="B24">
        <f t="shared" si="3"/>
        <v>650</v>
      </c>
      <c r="C24" s="6">
        <f t="shared" si="11"/>
        <v>104.88888888888887</v>
      </c>
      <c r="D24" s="6">
        <f t="shared" si="9"/>
        <v>177</v>
      </c>
      <c r="E24" s="6">
        <f t="shared" si="10"/>
        <v>236</v>
      </c>
      <c r="F24" s="6">
        <f t="shared" si="12"/>
        <v>249.11111111111109</v>
      </c>
      <c r="K24" s="12"/>
      <c r="L24" s="12"/>
      <c r="M24" s="12"/>
      <c r="N24" s="12"/>
      <c r="O24" s="12"/>
    </row>
    <row r="25" spans="1:15">
      <c r="A25">
        <v>24</v>
      </c>
      <c r="B25">
        <f t="shared" si="3"/>
        <v>675</v>
      </c>
      <c r="C25" s="6">
        <f t="shared" si="11"/>
        <v>106.66666666666666</v>
      </c>
      <c r="D25" s="6">
        <f t="shared" si="9"/>
        <v>180</v>
      </c>
      <c r="E25" s="6">
        <f t="shared" si="10"/>
        <v>240</v>
      </c>
      <c r="F25" s="6">
        <f t="shared" si="12"/>
        <v>253.33333333333331</v>
      </c>
      <c r="K25" s="12" t="s">
        <v>19</v>
      </c>
      <c r="L25" s="12">
        <f>L23/(540/16)</f>
        <v>22.518518518518519</v>
      </c>
      <c r="M25" s="12">
        <f>M23/(1440/65)</f>
        <v>91.481481481481481</v>
      </c>
      <c r="N25" s="12">
        <f>N23/(1800/105)</f>
        <v>147.77777777777777</v>
      </c>
      <c r="O25" s="12">
        <f>O23/(2475/150)</f>
        <v>211.11111111111109</v>
      </c>
    </row>
    <row r="26" spans="1:15">
      <c r="A26">
        <v>25</v>
      </c>
      <c r="B26">
        <f t="shared" si="3"/>
        <v>700</v>
      </c>
      <c r="C26" s="6">
        <f t="shared" si="11"/>
        <v>108.44444444444443</v>
      </c>
      <c r="D26" s="6">
        <f t="shared" si="9"/>
        <v>183</v>
      </c>
      <c r="E26" s="6">
        <f t="shared" si="10"/>
        <v>244</v>
      </c>
      <c r="F26" s="6">
        <f t="shared" si="12"/>
        <v>257.55555555555554</v>
      </c>
      <c r="K26" s="12" t="s">
        <v>20</v>
      </c>
      <c r="L26" s="12">
        <f>L23/(540/10)</f>
        <v>14.074074074074074</v>
      </c>
      <c r="M26" s="12">
        <f t="shared" ref="M26:O26" si="13">M23/(1440/5)</f>
        <v>7.0370370370370363</v>
      </c>
      <c r="N26" s="12">
        <f>N23/(1800/3)</f>
        <v>4.2222222222222214</v>
      </c>
      <c r="O26" s="12">
        <f>O23/(2475/2)</f>
        <v>2.8148148148148144</v>
      </c>
    </row>
    <row r="27" spans="1:15">
      <c r="A27">
        <v>26</v>
      </c>
      <c r="B27">
        <f t="shared" si="3"/>
        <v>725</v>
      </c>
      <c r="C27" s="6">
        <f t="shared" si="11"/>
        <v>110.2222222222222</v>
      </c>
      <c r="D27" s="6">
        <f t="shared" si="9"/>
        <v>186</v>
      </c>
      <c r="E27" s="6">
        <f t="shared" si="10"/>
        <v>248</v>
      </c>
      <c r="F27" s="6">
        <f t="shared" si="12"/>
        <v>261.77777777777771</v>
      </c>
    </row>
    <row r="28" spans="1:15">
      <c r="A28">
        <v>27</v>
      </c>
      <c r="B28">
        <f t="shared" si="3"/>
        <v>750</v>
      </c>
      <c r="C28" s="6">
        <f t="shared" si="11"/>
        <v>111.99999999999999</v>
      </c>
      <c r="D28" s="6">
        <f t="shared" si="9"/>
        <v>189</v>
      </c>
      <c r="E28" s="6">
        <f t="shared" si="10"/>
        <v>252</v>
      </c>
      <c r="F28" s="6">
        <f t="shared" si="12"/>
        <v>266</v>
      </c>
    </row>
    <row r="29" spans="1:15">
      <c r="A29">
        <v>28</v>
      </c>
      <c r="B29">
        <f t="shared" si="3"/>
        <v>775</v>
      </c>
      <c r="C29" s="6">
        <f t="shared" si="11"/>
        <v>113.77777777777776</v>
      </c>
      <c r="D29" s="6">
        <f t="shared" si="9"/>
        <v>192</v>
      </c>
      <c r="E29" s="6">
        <f t="shared" si="10"/>
        <v>256</v>
      </c>
      <c r="F29" s="6">
        <f t="shared" si="12"/>
        <v>270.22222222222217</v>
      </c>
    </row>
    <row r="30" spans="1:15">
      <c r="A30">
        <v>29</v>
      </c>
      <c r="B30">
        <f t="shared" si="3"/>
        <v>800</v>
      </c>
      <c r="C30" s="6">
        <f t="shared" si="11"/>
        <v>115.55555555555554</v>
      </c>
      <c r="D30" s="6">
        <f t="shared" si="9"/>
        <v>195</v>
      </c>
      <c r="E30" s="6">
        <f t="shared" si="10"/>
        <v>260</v>
      </c>
      <c r="F30" s="6">
        <f t="shared" si="12"/>
        <v>274.4444444444444</v>
      </c>
    </row>
    <row r="31" spans="1:15">
      <c r="A31">
        <v>30</v>
      </c>
      <c r="B31">
        <f t="shared" si="3"/>
        <v>825</v>
      </c>
      <c r="C31" s="3">
        <f>($L$17+A32*$M$17)</f>
        <v>125.62962962962962</v>
      </c>
      <c r="D31" s="3">
        <f t="shared" ref="D31:D51" si="14">($L$5+A32*$M$5)</f>
        <v>212</v>
      </c>
      <c r="E31" s="3">
        <f t="shared" ref="E31:F51" si="15">($L$11+A32*$M$11)</f>
        <v>282.66666666666663</v>
      </c>
      <c r="F31" s="3">
        <f>($O$25+A32*$O$26)</f>
        <v>298.37037037037032</v>
      </c>
    </row>
    <row r="32" spans="1:15">
      <c r="A32">
        <v>31</v>
      </c>
      <c r="B32">
        <f t="shared" si="3"/>
        <v>850</v>
      </c>
      <c r="C32" s="3">
        <f t="shared" ref="C32:C51" si="16">($L$17+A33*$M$17)</f>
        <v>126.81481481481481</v>
      </c>
      <c r="D32" s="3">
        <f t="shared" si="14"/>
        <v>214</v>
      </c>
      <c r="E32" s="3">
        <f t="shared" si="15"/>
        <v>285.33333333333331</v>
      </c>
      <c r="F32" s="3">
        <f t="shared" ref="F32:F51" si="17">($O$25+A33*$O$26)</f>
        <v>301.18518518518516</v>
      </c>
    </row>
    <row r="33" spans="1:6">
      <c r="A33">
        <v>32</v>
      </c>
      <c r="B33">
        <f t="shared" si="3"/>
        <v>875</v>
      </c>
      <c r="C33" s="3">
        <f t="shared" si="16"/>
        <v>128</v>
      </c>
      <c r="D33" s="3">
        <f t="shared" si="14"/>
        <v>216</v>
      </c>
      <c r="E33" s="3">
        <f t="shared" si="15"/>
        <v>288</v>
      </c>
      <c r="F33" s="3">
        <f t="shared" si="17"/>
        <v>303.99999999999994</v>
      </c>
    </row>
    <row r="34" spans="1:6">
      <c r="A34">
        <v>33</v>
      </c>
      <c r="B34">
        <f t="shared" si="3"/>
        <v>900</v>
      </c>
      <c r="C34" s="3">
        <f t="shared" si="16"/>
        <v>129.18518518518516</v>
      </c>
      <c r="D34" s="3">
        <f t="shared" si="14"/>
        <v>218</v>
      </c>
      <c r="E34" s="3">
        <f t="shared" si="15"/>
        <v>290.66666666666663</v>
      </c>
      <c r="F34" s="3">
        <f t="shared" si="17"/>
        <v>306.81481481481478</v>
      </c>
    </row>
    <row r="35" spans="1:6">
      <c r="A35">
        <v>34</v>
      </c>
      <c r="B35">
        <f t="shared" si="3"/>
        <v>925</v>
      </c>
      <c r="C35" s="3">
        <f t="shared" si="16"/>
        <v>130.37037037037038</v>
      </c>
      <c r="D35" s="3">
        <f t="shared" si="14"/>
        <v>220</v>
      </c>
      <c r="E35" s="3">
        <f t="shared" si="15"/>
        <v>293.33333333333331</v>
      </c>
      <c r="F35" s="3">
        <f t="shared" si="17"/>
        <v>309.62962962962956</v>
      </c>
    </row>
    <row r="36" spans="1:6">
      <c r="A36">
        <v>35</v>
      </c>
      <c r="B36">
        <f t="shared" si="3"/>
        <v>950</v>
      </c>
      <c r="C36" s="3">
        <f t="shared" si="16"/>
        <v>131.55555555555554</v>
      </c>
      <c r="D36" s="3">
        <f t="shared" si="14"/>
        <v>222</v>
      </c>
      <c r="E36" s="3">
        <f t="shared" si="15"/>
        <v>296</v>
      </c>
      <c r="F36" s="3">
        <f t="shared" si="17"/>
        <v>312.4444444444444</v>
      </c>
    </row>
    <row r="37" spans="1:6">
      <c r="A37">
        <v>36</v>
      </c>
      <c r="B37">
        <f t="shared" si="3"/>
        <v>975</v>
      </c>
      <c r="C37" s="3">
        <f t="shared" si="16"/>
        <v>132.74074074074073</v>
      </c>
      <c r="D37" s="3">
        <f t="shared" si="14"/>
        <v>224</v>
      </c>
      <c r="E37" s="3">
        <f t="shared" si="15"/>
        <v>298.66666666666663</v>
      </c>
      <c r="F37" s="3">
        <f t="shared" si="17"/>
        <v>315.25925925925924</v>
      </c>
    </row>
    <row r="38" spans="1:6">
      <c r="A38">
        <v>37</v>
      </c>
      <c r="B38">
        <f t="shared" si="3"/>
        <v>1000</v>
      </c>
      <c r="C38" s="3">
        <f t="shared" si="16"/>
        <v>133.92592592592592</v>
      </c>
      <c r="D38" s="3">
        <f t="shared" si="14"/>
        <v>226</v>
      </c>
      <c r="E38" s="3">
        <f t="shared" si="15"/>
        <v>301.33333333333331</v>
      </c>
      <c r="F38" s="3">
        <f t="shared" si="17"/>
        <v>318.07407407407402</v>
      </c>
    </row>
    <row r="39" spans="1:6">
      <c r="A39">
        <v>38</v>
      </c>
      <c r="B39">
        <f t="shared" si="3"/>
        <v>1025</v>
      </c>
      <c r="C39" s="3">
        <f t="shared" si="16"/>
        <v>135.11111111111111</v>
      </c>
      <c r="D39" s="3">
        <f t="shared" si="14"/>
        <v>228</v>
      </c>
      <c r="E39" s="3">
        <f t="shared" si="15"/>
        <v>304</v>
      </c>
      <c r="F39" s="3">
        <f t="shared" si="17"/>
        <v>320.88888888888886</v>
      </c>
    </row>
    <row r="40" spans="1:6">
      <c r="A40">
        <v>39</v>
      </c>
      <c r="B40">
        <f t="shared" si="3"/>
        <v>1050</v>
      </c>
      <c r="C40" s="3">
        <f t="shared" si="16"/>
        <v>136.2962962962963</v>
      </c>
      <c r="D40" s="3">
        <f t="shared" si="14"/>
        <v>230</v>
      </c>
      <c r="E40" s="3">
        <f t="shared" si="15"/>
        <v>306.66666666666663</v>
      </c>
      <c r="F40" s="3">
        <f t="shared" si="17"/>
        <v>323.7037037037037</v>
      </c>
    </row>
    <row r="41" spans="1:6">
      <c r="A41">
        <v>40</v>
      </c>
      <c r="B41">
        <f t="shared" si="3"/>
        <v>1075</v>
      </c>
      <c r="C41" s="3">
        <f t="shared" si="16"/>
        <v>137.48148148148147</v>
      </c>
      <c r="D41" s="3">
        <f t="shared" si="14"/>
        <v>232</v>
      </c>
      <c r="E41" s="3">
        <f t="shared" si="15"/>
        <v>309.33333333333331</v>
      </c>
      <c r="F41" s="3">
        <f t="shared" si="17"/>
        <v>326.51851851851848</v>
      </c>
    </row>
    <row r="42" spans="1:6">
      <c r="A42">
        <v>41</v>
      </c>
      <c r="B42">
        <f t="shared" si="3"/>
        <v>1100</v>
      </c>
      <c r="C42" s="3">
        <f t="shared" si="16"/>
        <v>138.66666666666666</v>
      </c>
      <c r="D42" s="3">
        <f t="shared" si="14"/>
        <v>234</v>
      </c>
      <c r="E42" s="3">
        <f t="shared" si="15"/>
        <v>312</v>
      </c>
      <c r="F42" s="3">
        <f t="shared" si="17"/>
        <v>329.33333333333326</v>
      </c>
    </row>
    <row r="43" spans="1:6">
      <c r="A43">
        <v>42</v>
      </c>
      <c r="B43">
        <f t="shared" si="3"/>
        <v>1125</v>
      </c>
      <c r="C43" s="3">
        <f t="shared" si="16"/>
        <v>139.85185185185185</v>
      </c>
      <c r="D43" s="3">
        <f t="shared" si="14"/>
        <v>236</v>
      </c>
      <c r="E43" s="3">
        <f t="shared" si="15"/>
        <v>314.66666666666663</v>
      </c>
      <c r="F43" s="3">
        <f t="shared" si="17"/>
        <v>332.1481481481481</v>
      </c>
    </row>
    <row r="44" spans="1:6">
      <c r="A44">
        <v>43</v>
      </c>
      <c r="B44">
        <f t="shared" si="3"/>
        <v>1150</v>
      </c>
      <c r="C44" s="3">
        <f t="shared" si="16"/>
        <v>141.03703703703704</v>
      </c>
      <c r="D44" s="3">
        <f t="shared" si="14"/>
        <v>238</v>
      </c>
      <c r="E44" s="3">
        <f t="shared" si="15"/>
        <v>317.33333333333331</v>
      </c>
      <c r="F44" s="3">
        <f t="shared" si="17"/>
        <v>334.96296296296293</v>
      </c>
    </row>
    <row r="45" spans="1:6">
      <c r="A45">
        <v>44</v>
      </c>
      <c r="B45">
        <f t="shared" si="3"/>
        <v>1175</v>
      </c>
      <c r="C45" s="3">
        <f t="shared" si="16"/>
        <v>142.22222222222223</v>
      </c>
      <c r="D45" s="3">
        <f t="shared" si="14"/>
        <v>240</v>
      </c>
      <c r="E45" s="3">
        <f t="shared" si="15"/>
        <v>320</v>
      </c>
      <c r="F45" s="3">
        <f t="shared" si="17"/>
        <v>337.77777777777771</v>
      </c>
    </row>
    <row r="46" spans="1:6">
      <c r="A46">
        <v>45</v>
      </c>
      <c r="B46">
        <f t="shared" si="3"/>
        <v>1200</v>
      </c>
      <c r="C46" s="3">
        <f t="shared" si="16"/>
        <v>143.40740740740739</v>
      </c>
      <c r="D46" s="3">
        <f t="shared" si="14"/>
        <v>242</v>
      </c>
      <c r="E46" s="3">
        <f t="shared" si="15"/>
        <v>322.66666666666663</v>
      </c>
      <c r="F46" s="3">
        <f t="shared" si="17"/>
        <v>340.59259259259255</v>
      </c>
    </row>
    <row r="47" spans="1:6">
      <c r="A47">
        <v>46</v>
      </c>
      <c r="B47">
        <f t="shared" si="3"/>
        <v>1225</v>
      </c>
      <c r="C47" s="3">
        <f t="shared" si="16"/>
        <v>144.59259259259258</v>
      </c>
      <c r="D47" s="3">
        <f t="shared" si="14"/>
        <v>244</v>
      </c>
      <c r="E47" s="3">
        <f t="shared" si="15"/>
        <v>325.33333333333331</v>
      </c>
      <c r="F47" s="3">
        <f t="shared" si="17"/>
        <v>343.40740740740739</v>
      </c>
    </row>
    <row r="48" spans="1:6">
      <c r="A48">
        <v>47</v>
      </c>
      <c r="B48">
        <f t="shared" si="3"/>
        <v>1250</v>
      </c>
      <c r="C48" s="3">
        <f t="shared" si="16"/>
        <v>145.77777777777777</v>
      </c>
      <c r="D48" s="3">
        <f t="shared" si="14"/>
        <v>246</v>
      </c>
      <c r="E48" s="3">
        <f t="shared" si="15"/>
        <v>328</v>
      </c>
      <c r="F48" s="3">
        <f t="shared" si="17"/>
        <v>346.22222222222217</v>
      </c>
    </row>
    <row r="49" spans="1:6">
      <c r="A49">
        <v>48</v>
      </c>
      <c r="B49">
        <f t="shared" si="3"/>
        <v>1275</v>
      </c>
      <c r="C49" s="3">
        <f t="shared" si="16"/>
        <v>146.96296296296296</v>
      </c>
      <c r="D49" s="3">
        <f t="shared" si="14"/>
        <v>248</v>
      </c>
      <c r="E49" s="3">
        <f t="shared" si="15"/>
        <v>330.66666666666663</v>
      </c>
      <c r="F49" s="3">
        <f t="shared" si="17"/>
        <v>349.03703703703695</v>
      </c>
    </row>
    <row r="50" spans="1:6">
      <c r="A50">
        <v>49</v>
      </c>
      <c r="B50">
        <f t="shared" si="3"/>
        <v>1300</v>
      </c>
      <c r="C50" s="3">
        <f t="shared" si="16"/>
        <v>148.14814814814815</v>
      </c>
      <c r="D50" s="3">
        <f t="shared" si="14"/>
        <v>250</v>
      </c>
      <c r="E50" s="3">
        <f t="shared" si="15"/>
        <v>333.33333333333331</v>
      </c>
      <c r="F50" s="3">
        <f t="shared" si="17"/>
        <v>351.85185185185185</v>
      </c>
    </row>
    <row r="51" spans="1:6">
      <c r="A51">
        <v>50</v>
      </c>
      <c r="B51">
        <f t="shared" si="3"/>
        <v>1325</v>
      </c>
      <c r="C51" s="3">
        <f t="shared" si="16"/>
        <v>149.33333333333331</v>
      </c>
      <c r="D51" s="3">
        <f t="shared" si="14"/>
        <v>252</v>
      </c>
      <c r="E51" s="3">
        <f t="shared" si="15"/>
        <v>336</v>
      </c>
      <c r="F51" s="3">
        <f t="shared" si="17"/>
        <v>354.66666666666663</v>
      </c>
    </row>
    <row r="52" spans="1:6">
      <c r="A52">
        <v>51</v>
      </c>
      <c r="B52">
        <f t="shared" si="3"/>
        <v>1350</v>
      </c>
    </row>
    <row r="53" spans="1:6">
      <c r="A53">
        <v>52</v>
      </c>
      <c r="B53">
        <f t="shared" si="3"/>
        <v>1375</v>
      </c>
    </row>
    <row r="54" spans="1:6">
      <c r="A54">
        <v>53</v>
      </c>
      <c r="B54">
        <f t="shared" si="3"/>
        <v>1400</v>
      </c>
    </row>
    <row r="55" spans="1:6">
      <c r="A55">
        <v>54</v>
      </c>
      <c r="B55">
        <f t="shared" si="3"/>
        <v>1425</v>
      </c>
    </row>
    <row r="56" spans="1:6">
      <c r="A56">
        <v>55</v>
      </c>
      <c r="B56">
        <f t="shared" si="3"/>
        <v>1450</v>
      </c>
    </row>
    <row r="57" spans="1:6">
      <c r="A57">
        <v>56</v>
      </c>
      <c r="B57">
        <f t="shared" si="3"/>
        <v>1475</v>
      </c>
    </row>
    <row r="58" spans="1:6">
      <c r="A58">
        <v>57</v>
      </c>
      <c r="B58">
        <f t="shared" si="3"/>
        <v>1500</v>
      </c>
    </row>
    <row r="59" spans="1:6">
      <c r="A59">
        <v>58</v>
      </c>
      <c r="B59">
        <f t="shared" si="3"/>
        <v>1525</v>
      </c>
    </row>
    <row r="60" spans="1:6">
      <c r="A60">
        <v>59</v>
      </c>
      <c r="B60">
        <f t="shared" si="3"/>
        <v>1550</v>
      </c>
    </row>
    <row r="61" spans="1:6">
      <c r="A61">
        <v>60</v>
      </c>
      <c r="B61">
        <f t="shared" si="3"/>
        <v>1575</v>
      </c>
    </row>
    <row r="62" spans="1:6">
      <c r="A62">
        <v>61</v>
      </c>
      <c r="B62">
        <f t="shared" si="3"/>
        <v>1600</v>
      </c>
    </row>
    <row r="63" spans="1:6">
      <c r="A63">
        <v>62</v>
      </c>
      <c r="B63">
        <f t="shared" si="3"/>
        <v>1625</v>
      </c>
    </row>
    <row r="64" spans="1:6">
      <c r="A64">
        <v>63</v>
      </c>
      <c r="B64">
        <f t="shared" si="3"/>
        <v>1650</v>
      </c>
    </row>
    <row r="65" spans="1:2">
      <c r="A65">
        <v>64</v>
      </c>
      <c r="B65">
        <f t="shared" si="3"/>
        <v>1675</v>
      </c>
    </row>
    <row r="66" spans="1:2">
      <c r="A66">
        <v>65</v>
      </c>
      <c r="B66">
        <f t="shared" si="3"/>
        <v>1700</v>
      </c>
    </row>
    <row r="67" spans="1:2">
      <c r="A67">
        <v>66</v>
      </c>
      <c r="B67">
        <f t="shared" si="3"/>
        <v>1725</v>
      </c>
    </row>
    <row r="68" spans="1:2">
      <c r="A68">
        <v>67</v>
      </c>
      <c r="B68">
        <f t="shared" si="3"/>
        <v>1750</v>
      </c>
    </row>
    <row r="69" spans="1:2">
      <c r="A69">
        <v>68</v>
      </c>
      <c r="B69">
        <f t="shared" si="3"/>
        <v>1775</v>
      </c>
    </row>
    <row r="70" spans="1:2">
      <c r="A70">
        <v>69</v>
      </c>
      <c r="B70">
        <f t="shared" si="3"/>
        <v>1800</v>
      </c>
    </row>
    <row r="71" spans="1:2">
      <c r="A71">
        <v>70</v>
      </c>
      <c r="B71">
        <f t="shared" ref="B71:B81" si="18">(75+A71*25)</f>
        <v>1825</v>
      </c>
    </row>
    <row r="72" spans="1:2">
      <c r="A72">
        <v>71</v>
      </c>
      <c r="B72">
        <f t="shared" si="18"/>
        <v>1850</v>
      </c>
    </row>
    <row r="73" spans="1:2">
      <c r="A73">
        <v>72</v>
      </c>
      <c r="B73">
        <f t="shared" si="18"/>
        <v>1875</v>
      </c>
    </row>
    <row r="74" spans="1:2">
      <c r="A74">
        <v>73</v>
      </c>
      <c r="B74">
        <f t="shared" si="18"/>
        <v>1900</v>
      </c>
    </row>
    <row r="75" spans="1:2">
      <c r="A75">
        <v>74</v>
      </c>
      <c r="B75">
        <f t="shared" si="18"/>
        <v>1925</v>
      </c>
    </row>
    <row r="76" spans="1:2">
      <c r="A76">
        <v>75</v>
      </c>
      <c r="B76">
        <f t="shared" si="18"/>
        <v>1950</v>
      </c>
    </row>
    <row r="77" spans="1:2">
      <c r="A77">
        <v>76</v>
      </c>
      <c r="B77">
        <f t="shared" si="18"/>
        <v>1975</v>
      </c>
    </row>
    <row r="78" spans="1:2">
      <c r="A78">
        <v>77</v>
      </c>
      <c r="B78">
        <f t="shared" si="18"/>
        <v>2000</v>
      </c>
    </row>
    <row r="79" spans="1:2">
      <c r="A79">
        <v>78</v>
      </c>
      <c r="B79">
        <f t="shared" si="18"/>
        <v>2025</v>
      </c>
    </row>
    <row r="80" spans="1:2">
      <c r="A80">
        <v>79</v>
      </c>
      <c r="B80">
        <f t="shared" si="18"/>
        <v>2050</v>
      </c>
    </row>
    <row r="81" spans="1:2">
      <c r="A81">
        <v>80</v>
      </c>
      <c r="B81">
        <f t="shared" si="18"/>
        <v>2075</v>
      </c>
    </row>
    <row r="82" spans="1:2">
      <c r="A82">
        <v>81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"/>
  <sheetViews>
    <sheetView workbookViewId="0">
      <selection activeCell="I9" sqref="I9"/>
    </sheetView>
  </sheetViews>
  <sheetFormatPr baseColWidth="10" defaultColWidth="8.83203125" defaultRowHeight="14" x14ac:dyDescent="0"/>
  <cols>
    <col min="3" max="3" width="8.83203125" style="5"/>
  </cols>
  <sheetData>
    <row r="3" spans="1:15">
      <c r="B3" t="s">
        <v>0</v>
      </c>
      <c r="C3" s="4" t="s">
        <v>3</v>
      </c>
      <c r="D3" s="1"/>
      <c r="E3" s="1"/>
      <c r="F3" s="1"/>
      <c r="K3" t="s">
        <v>1</v>
      </c>
      <c r="L3" t="s">
        <v>2</v>
      </c>
    </row>
    <row r="4" spans="1:15">
      <c r="A4">
        <v>1</v>
      </c>
      <c r="B4">
        <f>(75+A4*25)</f>
        <v>100</v>
      </c>
      <c r="C4" s="5">
        <f>(K4+A4*L4)</f>
        <v>82</v>
      </c>
      <c r="G4">
        <f>SUM(C8:C13)</f>
        <v>1350</v>
      </c>
      <c r="H4">
        <v>550</v>
      </c>
      <c r="K4">
        <f>180/3</f>
        <v>60</v>
      </c>
      <c r="L4">
        <f>(H4/5)/5</f>
        <v>22</v>
      </c>
      <c r="O4" t="s">
        <v>4</v>
      </c>
    </row>
    <row r="5" spans="1:15">
      <c r="A5">
        <v>2</v>
      </c>
      <c r="B5">
        <f>(75+A5*25)</f>
        <v>125</v>
      </c>
      <c r="C5" s="5">
        <f>(K4+A5*L4)</f>
        <v>104</v>
      </c>
      <c r="G5">
        <f>SUM(D15:D24)</f>
        <v>0</v>
      </c>
      <c r="K5">
        <v>63</v>
      </c>
      <c r="L5">
        <v>1</v>
      </c>
    </row>
    <row r="6" spans="1:15">
      <c r="A6">
        <v>3</v>
      </c>
      <c r="B6">
        <f>(75+A6*25)</f>
        <v>150</v>
      </c>
      <c r="C6" s="5">
        <f>(K4+A6*L4)</f>
        <v>126</v>
      </c>
    </row>
    <row r="7" spans="1:15">
      <c r="A7">
        <v>4</v>
      </c>
      <c r="B7">
        <f>(75+A7*25)</f>
        <v>175</v>
      </c>
      <c r="C7" s="5">
        <f>(K4+A7*L4)</f>
        <v>148</v>
      </c>
    </row>
    <row r="8" spans="1:15">
      <c r="A8">
        <v>5</v>
      </c>
      <c r="B8">
        <f>(75+A8*25)</f>
        <v>200</v>
      </c>
      <c r="C8" s="5">
        <f>(K4+A8*L4)</f>
        <v>170</v>
      </c>
    </row>
    <row r="9" spans="1:15">
      <c r="A9">
        <v>6</v>
      </c>
      <c r="B9">
        <f t="shared" ref="B9:B13" si="0">(75+A9*25)</f>
        <v>225</v>
      </c>
      <c r="C9" s="5">
        <f>(K4+A9*L4)</f>
        <v>192</v>
      </c>
    </row>
    <row r="10" spans="1:15" ht="17" customHeight="1">
      <c r="A10">
        <v>7</v>
      </c>
      <c r="B10">
        <f t="shared" si="0"/>
        <v>250</v>
      </c>
      <c r="C10" s="5">
        <f>(K4+A10*L4)</f>
        <v>214</v>
      </c>
    </row>
    <row r="11" spans="1:15">
      <c r="A11">
        <v>8</v>
      </c>
      <c r="B11">
        <f t="shared" si="0"/>
        <v>275</v>
      </c>
      <c r="C11" s="5">
        <f>(K4+A11*L4)</f>
        <v>236</v>
      </c>
    </row>
    <row r="12" spans="1:15">
      <c r="A12">
        <v>9</v>
      </c>
      <c r="B12">
        <f t="shared" si="0"/>
        <v>300</v>
      </c>
      <c r="C12" s="5">
        <f>(K4+A12*L4)</f>
        <v>258</v>
      </c>
    </row>
    <row r="13" spans="1:15">
      <c r="A13">
        <v>10</v>
      </c>
      <c r="B13">
        <f t="shared" si="0"/>
        <v>325</v>
      </c>
      <c r="C13" s="5">
        <f>(K4+A13*L4)</f>
        <v>280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</dc:creator>
  <cp:lastModifiedBy>Rahul Kumar</cp:lastModifiedBy>
  <dcterms:created xsi:type="dcterms:W3CDTF">2015-08-02T10:15:33Z</dcterms:created>
  <dcterms:modified xsi:type="dcterms:W3CDTF">2015-08-14T05:24:12Z</dcterms:modified>
</cp:coreProperties>
</file>