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2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Ex5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6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Ex7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charts/chart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win10\OneDrive\Desktop\Pictures\Screenshots\New folder\Desktop\Projects\"/>
    </mc:Choice>
  </mc:AlternateContent>
  <xr:revisionPtr revIDLastSave="0" documentId="13_ncr:1_{81660044-4CF0-4CAC-A91B-3514B37B303A}" xr6:coauthVersionLast="47" xr6:coauthVersionMax="47" xr10:uidLastSave="{00000000-0000-0000-0000-000000000000}"/>
  <bookViews>
    <workbookView xWindow="11424" yWindow="0" windowWidth="11712" windowHeight="12336" firstSheet="2" activeTab="2" xr2:uid="{5E0B7854-189C-4F6A-96F8-FEB82D09EE0E}"/>
  </bookViews>
  <sheets>
    <sheet name="Introduction" sheetId="7" r:id="rId1"/>
    <sheet name="Mahindra &amp; Mahindra Ltd" sheetId="1" r:id="rId2"/>
    <sheet name="JK Tyre &amp; Industries Ltd" sheetId="2" r:id="rId3"/>
    <sheet name="COC" sheetId="3" r:id="rId4"/>
    <sheet name="Working Capital" sheetId="4" r:id="rId5"/>
    <sheet name="Dashboard" sheetId="5" r:id="rId6"/>
  </sheets>
  <definedNames>
    <definedName name="_xlnm._FilterDatabase" localSheetId="2" hidden="1">'JK Tyre &amp; Industries Ltd'!$A$3:$I$498</definedName>
    <definedName name="_xlnm._FilterDatabase" localSheetId="1" hidden="1">'Mahindra &amp; Mahindra Ltd'!$A$3:$I$3</definedName>
    <definedName name="_xlchart.v1.0" hidden="1">'Mahindra &amp; Mahindra Ltd'!$N$12:$N$16</definedName>
    <definedName name="_xlchart.v1.1" hidden="1">'Mahindra &amp; Mahindra Ltd'!$O$12:$O$16</definedName>
    <definedName name="_xlchart.v1.10" hidden="1">'Mahindra &amp; Mahindra Ltd'!$N$12:$N$16</definedName>
    <definedName name="_xlchart.v1.11" hidden="1">'Mahindra &amp; Mahindra Ltd'!$O$12:$O$16</definedName>
    <definedName name="_xlchart.v1.12" hidden="1">'Mahindra &amp; Mahindra Ltd'!$P$12:$P$16</definedName>
    <definedName name="_xlchart.v1.13" hidden="1">'Mahindra &amp; Mahindra Ltd'!$Q$12:$Q$16</definedName>
    <definedName name="_xlchart.v1.2" hidden="1">'Mahindra &amp; Mahindra Ltd'!$P$12:$P$16</definedName>
    <definedName name="_xlchart.v1.3" hidden="1">'Mahindra &amp; Mahindra Ltd'!$Q$12:$Q$16</definedName>
    <definedName name="_xlchart.v1.4" hidden="1">'JK Tyre &amp; Industries Ltd'!$O$9:$O$13</definedName>
    <definedName name="_xlchart.v1.5" hidden="1">'JK Tyre &amp; Industries Ltd'!$P$9:$P$13</definedName>
    <definedName name="_xlchart.v1.6" hidden="1">'JK Tyre &amp; Industries Ltd'!$Q$9:$Q$13</definedName>
    <definedName name="_xlchart.v1.7" hidden="1">'JK Tyre &amp; Industries Ltd'!$R$9:$R$13</definedName>
    <definedName name="_xlchart.v1.8" hidden="1">'JK Tyre &amp; Industries Ltd'!$O$9:$O$13</definedName>
    <definedName name="_xlchart.v1.9" hidden="1">'JK Tyre &amp; Industries Ltd'!$P$9:$P$13</definedName>
  </definedNames>
  <calcPr calcId="191029"/>
</workbook>
</file>

<file path=xl/calcChain.xml><?xml version="1.0" encoding="utf-8"?>
<calcChain xmlns="http://schemas.openxmlformats.org/spreadsheetml/2006/main">
  <c r="P6" i="2" l="1"/>
  <c r="J4" i="3" s="1"/>
  <c r="D5" i="1"/>
  <c r="E5" i="1" s="1"/>
  <c r="C29" i="4"/>
  <c r="C17" i="4"/>
  <c r="C16" i="4"/>
  <c r="D14" i="4"/>
  <c r="C14" i="4"/>
  <c r="D13" i="4"/>
  <c r="C13" i="4"/>
  <c r="D12" i="4"/>
  <c r="C12" i="4"/>
  <c r="J7" i="3"/>
  <c r="I7" i="3"/>
  <c r="J6" i="3"/>
  <c r="I6" i="3"/>
  <c r="J5" i="3"/>
  <c r="I5" i="3"/>
  <c r="C7" i="3"/>
  <c r="C15" i="3"/>
  <c r="C9" i="3"/>
  <c r="D30" i="4"/>
  <c r="D29" i="4"/>
  <c r="C30" i="4"/>
  <c r="J25" i="4"/>
  <c r="I25" i="4"/>
  <c r="H25" i="4"/>
  <c r="C25" i="4"/>
  <c r="D25" i="4"/>
  <c r="E25" i="4"/>
  <c r="P23" i="3"/>
  <c r="P16" i="3"/>
  <c r="P9" i="3"/>
  <c r="P7" i="3"/>
  <c r="P21" i="3"/>
  <c r="Q20" i="3" s="1"/>
  <c r="R9" i="2"/>
  <c r="R8" i="2"/>
  <c r="R7" i="2"/>
  <c r="P7" i="2"/>
  <c r="P15" i="2"/>
  <c r="P14" i="2"/>
  <c r="P13" i="2"/>
  <c r="P12" i="2"/>
  <c r="P11" i="2"/>
  <c r="P10" i="2"/>
  <c r="P9" i="2"/>
  <c r="P8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5" i="2"/>
  <c r="H6" i="2"/>
  <c r="H7" i="2"/>
  <c r="H8" i="2"/>
  <c r="I8" i="2" s="1"/>
  <c r="H9" i="2"/>
  <c r="I9" i="2" s="1"/>
  <c r="H10" i="2"/>
  <c r="I10" i="2" s="1"/>
  <c r="H11" i="2"/>
  <c r="H12" i="2"/>
  <c r="I12" i="2" s="1"/>
  <c r="H13" i="2"/>
  <c r="I13" i="2" s="1"/>
  <c r="H14" i="2"/>
  <c r="I14" i="2" s="1"/>
  <c r="H15" i="2"/>
  <c r="H16" i="2"/>
  <c r="H17" i="2"/>
  <c r="I17" i="2" s="1"/>
  <c r="H18" i="2"/>
  <c r="I18" i="2" s="1"/>
  <c r="H19" i="2"/>
  <c r="H20" i="2"/>
  <c r="I20" i="2" s="1"/>
  <c r="H21" i="2"/>
  <c r="I21" i="2" s="1"/>
  <c r="H22" i="2"/>
  <c r="I22" i="2" s="1"/>
  <c r="H23" i="2"/>
  <c r="I23" i="2" s="1"/>
  <c r="H24" i="2"/>
  <c r="I24" i="2" s="1"/>
  <c r="H25" i="2"/>
  <c r="H26" i="2"/>
  <c r="H27" i="2"/>
  <c r="H28" i="2"/>
  <c r="I28" i="2" s="1"/>
  <c r="H29" i="2"/>
  <c r="I29" i="2" s="1"/>
  <c r="H30" i="2"/>
  <c r="H31" i="2"/>
  <c r="I31" i="2" s="1"/>
  <c r="H32" i="2"/>
  <c r="I32" i="2" s="1"/>
  <c r="H33" i="2"/>
  <c r="I33" i="2" s="1"/>
  <c r="H34" i="2"/>
  <c r="I34" i="2" s="1"/>
  <c r="H35" i="2"/>
  <c r="H36" i="2"/>
  <c r="I36" i="2" s="1"/>
  <c r="H37" i="2"/>
  <c r="I37" i="2" s="1"/>
  <c r="H38" i="2"/>
  <c r="H39" i="2"/>
  <c r="H40" i="2"/>
  <c r="I40" i="2" s="1"/>
  <c r="H41" i="2"/>
  <c r="I41" i="2" s="1"/>
  <c r="H42" i="2"/>
  <c r="I42" i="2" s="1"/>
  <c r="H43" i="2"/>
  <c r="H44" i="2"/>
  <c r="I44" i="2" s="1"/>
  <c r="H45" i="2"/>
  <c r="I45" i="2" s="1"/>
  <c r="H46" i="2"/>
  <c r="I46" i="2" s="1"/>
  <c r="H47" i="2"/>
  <c r="H48" i="2"/>
  <c r="H49" i="2"/>
  <c r="I49" i="2" s="1"/>
  <c r="H50" i="2"/>
  <c r="I50" i="2" s="1"/>
  <c r="H51" i="2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H60" i="2"/>
  <c r="I60" i="2" s="1"/>
  <c r="H61" i="2"/>
  <c r="I61" i="2" s="1"/>
  <c r="H62" i="2"/>
  <c r="H63" i="2"/>
  <c r="I63" i="2" s="1"/>
  <c r="H64" i="2"/>
  <c r="I64" i="2" s="1"/>
  <c r="H65" i="2"/>
  <c r="I65" i="2" s="1"/>
  <c r="H66" i="2"/>
  <c r="I66" i="2" s="1"/>
  <c r="H67" i="2"/>
  <c r="H68" i="2"/>
  <c r="I68" i="2" s="1"/>
  <c r="H69" i="2"/>
  <c r="I69" i="2" s="1"/>
  <c r="H70" i="2"/>
  <c r="H71" i="2"/>
  <c r="H72" i="2"/>
  <c r="I72" i="2" s="1"/>
  <c r="H73" i="2"/>
  <c r="I73" i="2" s="1"/>
  <c r="H74" i="2"/>
  <c r="I74" i="2" s="1"/>
  <c r="H75" i="2"/>
  <c r="H76" i="2"/>
  <c r="I76" i="2" s="1"/>
  <c r="H77" i="2"/>
  <c r="I77" i="2" s="1"/>
  <c r="H78" i="2"/>
  <c r="I78" i="2" s="1"/>
  <c r="H79" i="2"/>
  <c r="H80" i="2"/>
  <c r="H81" i="2"/>
  <c r="I81" i="2" s="1"/>
  <c r="H82" i="2"/>
  <c r="I82" i="2" s="1"/>
  <c r="H83" i="2"/>
  <c r="H84" i="2"/>
  <c r="I84" i="2" s="1"/>
  <c r="H85" i="2"/>
  <c r="I85" i="2" s="1"/>
  <c r="H86" i="2"/>
  <c r="I86" i="2" s="1"/>
  <c r="H87" i="2"/>
  <c r="I87" i="2" s="1"/>
  <c r="H88" i="2"/>
  <c r="I88" i="2" s="1"/>
  <c r="H89" i="2"/>
  <c r="I89" i="2" s="1"/>
  <c r="H90" i="2"/>
  <c r="H91" i="2"/>
  <c r="H92" i="2"/>
  <c r="I92" i="2" s="1"/>
  <c r="H93" i="2"/>
  <c r="I93" i="2" s="1"/>
  <c r="H94" i="2"/>
  <c r="H95" i="2"/>
  <c r="I95" i="2" s="1"/>
  <c r="H96" i="2"/>
  <c r="I96" i="2" s="1"/>
  <c r="H97" i="2"/>
  <c r="I97" i="2" s="1"/>
  <c r="H98" i="2"/>
  <c r="I98" i="2" s="1"/>
  <c r="H99" i="2"/>
  <c r="H100" i="2"/>
  <c r="I100" i="2" s="1"/>
  <c r="H101" i="2"/>
  <c r="I101" i="2" s="1"/>
  <c r="H102" i="2"/>
  <c r="H103" i="2"/>
  <c r="H104" i="2"/>
  <c r="I104" i="2" s="1"/>
  <c r="H105" i="2"/>
  <c r="I105" i="2" s="1"/>
  <c r="H106" i="2"/>
  <c r="I106" i="2" s="1"/>
  <c r="H107" i="2"/>
  <c r="H108" i="2"/>
  <c r="I108" i="2" s="1"/>
  <c r="H109" i="2"/>
  <c r="I109" i="2" s="1"/>
  <c r="H110" i="2"/>
  <c r="I110" i="2" s="1"/>
  <c r="H111" i="2"/>
  <c r="H112" i="2"/>
  <c r="H113" i="2"/>
  <c r="I113" i="2" s="1"/>
  <c r="H114" i="2"/>
  <c r="I114" i="2" s="1"/>
  <c r="H115" i="2"/>
  <c r="H116" i="2"/>
  <c r="I116" i="2" s="1"/>
  <c r="H117" i="2"/>
  <c r="I117" i="2" s="1"/>
  <c r="H118" i="2"/>
  <c r="I118" i="2" s="1"/>
  <c r="H119" i="2"/>
  <c r="I119" i="2" s="1"/>
  <c r="H120" i="2"/>
  <c r="I120" i="2" s="1"/>
  <c r="H121" i="2"/>
  <c r="H122" i="2"/>
  <c r="I122" i="2" s="1"/>
  <c r="H123" i="2"/>
  <c r="H124" i="2"/>
  <c r="I124" i="2" s="1"/>
  <c r="H125" i="2"/>
  <c r="I125" i="2" s="1"/>
  <c r="H126" i="2"/>
  <c r="H127" i="2"/>
  <c r="I127" i="2" s="1"/>
  <c r="H128" i="2"/>
  <c r="I128" i="2" s="1"/>
  <c r="H129" i="2"/>
  <c r="I129" i="2" s="1"/>
  <c r="H130" i="2"/>
  <c r="I130" i="2" s="1"/>
  <c r="H131" i="2"/>
  <c r="H132" i="2"/>
  <c r="I132" i="2" s="1"/>
  <c r="H133" i="2"/>
  <c r="I133" i="2" s="1"/>
  <c r="H134" i="2"/>
  <c r="H135" i="2"/>
  <c r="H136" i="2"/>
  <c r="I136" i="2" s="1"/>
  <c r="H137" i="2"/>
  <c r="I137" i="2" s="1"/>
  <c r="H138" i="2"/>
  <c r="I138" i="2" s="1"/>
  <c r="H139" i="2"/>
  <c r="H140" i="2"/>
  <c r="I140" i="2" s="1"/>
  <c r="H141" i="2"/>
  <c r="I141" i="2" s="1"/>
  <c r="H142" i="2"/>
  <c r="I142" i="2" s="1"/>
  <c r="H143" i="2"/>
  <c r="H144" i="2"/>
  <c r="H145" i="2"/>
  <c r="I145" i="2" s="1"/>
  <c r="H146" i="2"/>
  <c r="I146" i="2" s="1"/>
  <c r="H147" i="2"/>
  <c r="H148" i="2"/>
  <c r="I148" i="2" s="1"/>
  <c r="H149" i="2"/>
  <c r="I149" i="2" s="1"/>
  <c r="H150" i="2"/>
  <c r="I150" i="2" s="1"/>
  <c r="H151" i="2"/>
  <c r="I151" i="2" s="1"/>
  <c r="H152" i="2"/>
  <c r="I152" i="2" s="1"/>
  <c r="H153" i="2"/>
  <c r="I153" i="2" s="1"/>
  <c r="H154" i="2"/>
  <c r="I154" i="2" s="1"/>
  <c r="H155" i="2"/>
  <c r="H156" i="2"/>
  <c r="I156" i="2" s="1"/>
  <c r="H157" i="2"/>
  <c r="I157" i="2" s="1"/>
  <c r="H158" i="2"/>
  <c r="H159" i="2"/>
  <c r="I159" i="2" s="1"/>
  <c r="H160" i="2"/>
  <c r="I160" i="2" s="1"/>
  <c r="H161" i="2"/>
  <c r="I161" i="2" s="1"/>
  <c r="H162" i="2"/>
  <c r="I162" i="2" s="1"/>
  <c r="H163" i="2"/>
  <c r="H164" i="2"/>
  <c r="I164" i="2" s="1"/>
  <c r="H165" i="2"/>
  <c r="I165" i="2" s="1"/>
  <c r="H166" i="2"/>
  <c r="H167" i="2"/>
  <c r="H168" i="2"/>
  <c r="I168" i="2" s="1"/>
  <c r="H169" i="2"/>
  <c r="I169" i="2" s="1"/>
  <c r="H170" i="2"/>
  <c r="I170" i="2" s="1"/>
  <c r="H171" i="2"/>
  <c r="H172" i="2"/>
  <c r="I172" i="2" s="1"/>
  <c r="H173" i="2"/>
  <c r="I173" i="2" s="1"/>
  <c r="H174" i="2"/>
  <c r="I174" i="2" s="1"/>
  <c r="H175" i="2"/>
  <c r="H176" i="2"/>
  <c r="H177" i="2"/>
  <c r="I177" i="2" s="1"/>
  <c r="H178" i="2"/>
  <c r="I178" i="2" s="1"/>
  <c r="H179" i="2"/>
  <c r="H180" i="2"/>
  <c r="I180" i="2" s="1"/>
  <c r="H181" i="2"/>
  <c r="I181" i="2" s="1"/>
  <c r="H182" i="2"/>
  <c r="I182" i="2" s="1"/>
  <c r="H183" i="2"/>
  <c r="I183" i="2" s="1"/>
  <c r="H184" i="2"/>
  <c r="I184" i="2" s="1"/>
  <c r="H185" i="2"/>
  <c r="H186" i="2"/>
  <c r="H187" i="2"/>
  <c r="H188" i="2"/>
  <c r="I188" i="2" s="1"/>
  <c r="H189" i="2"/>
  <c r="I189" i="2" s="1"/>
  <c r="H190" i="2"/>
  <c r="H191" i="2"/>
  <c r="I191" i="2" s="1"/>
  <c r="H192" i="2"/>
  <c r="I192" i="2" s="1"/>
  <c r="H193" i="2"/>
  <c r="I193" i="2" s="1"/>
  <c r="H194" i="2"/>
  <c r="I194" i="2" s="1"/>
  <c r="H195" i="2"/>
  <c r="H196" i="2"/>
  <c r="I196" i="2" s="1"/>
  <c r="H197" i="2"/>
  <c r="I197" i="2" s="1"/>
  <c r="H198" i="2"/>
  <c r="H199" i="2"/>
  <c r="H200" i="2"/>
  <c r="I200" i="2" s="1"/>
  <c r="H201" i="2"/>
  <c r="I201" i="2" s="1"/>
  <c r="H202" i="2"/>
  <c r="I202" i="2" s="1"/>
  <c r="H203" i="2"/>
  <c r="H204" i="2"/>
  <c r="I204" i="2" s="1"/>
  <c r="H205" i="2"/>
  <c r="I205" i="2" s="1"/>
  <c r="H206" i="2"/>
  <c r="I206" i="2" s="1"/>
  <c r="H207" i="2"/>
  <c r="H208" i="2"/>
  <c r="H209" i="2"/>
  <c r="I209" i="2" s="1"/>
  <c r="H210" i="2"/>
  <c r="I210" i="2" s="1"/>
  <c r="H211" i="2"/>
  <c r="H212" i="2"/>
  <c r="I212" i="2" s="1"/>
  <c r="H213" i="2"/>
  <c r="I213" i="2" s="1"/>
  <c r="H214" i="2"/>
  <c r="I214" i="2" s="1"/>
  <c r="H215" i="2"/>
  <c r="I215" i="2" s="1"/>
  <c r="H216" i="2"/>
  <c r="I216" i="2" s="1"/>
  <c r="H217" i="2"/>
  <c r="H218" i="2"/>
  <c r="I218" i="2" s="1"/>
  <c r="H219" i="2"/>
  <c r="H220" i="2"/>
  <c r="I220" i="2" s="1"/>
  <c r="H221" i="2"/>
  <c r="I221" i="2" s="1"/>
  <c r="H222" i="2"/>
  <c r="H223" i="2"/>
  <c r="I223" i="2" s="1"/>
  <c r="H224" i="2"/>
  <c r="I224" i="2" s="1"/>
  <c r="H225" i="2"/>
  <c r="I225" i="2" s="1"/>
  <c r="H226" i="2"/>
  <c r="I226" i="2" s="1"/>
  <c r="H227" i="2"/>
  <c r="H228" i="2"/>
  <c r="I228" i="2" s="1"/>
  <c r="H229" i="2"/>
  <c r="I229" i="2" s="1"/>
  <c r="H230" i="2"/>
  <c r="H231" i="2"/>
  <c r="H232" i="2"/>
  <c r="I232" i="2" s="1"/>
  <c r="H233" i="2"/>
  <c r="I233" i="2" s="1"/>
  <c r="H234" i="2"/>
  <c r="I234" i="2" s="1"/>
  <c r="H235" i="2"/>
  <c r="H236" i="2"/>
  <c r="I236" i="2" s="1"/>
  <c r="H237" i="2"/>
  <c r="I237" i="2" s="1"/>
  <c r="H238" i="2"/>
  <c r="I238" i="2" s="1"/>
  <c r="H239" i="2"/>
  <c r="H240" i="2"/>
  <c r="H241" i="2"/>
  <c r="I241" i="2" s="1"/>
  <c r="H242" i="2"/>
  <c r="I242" i="2" s="1"/>
  <c r="H243" i="2"/>
  <c r="H244" i="2"/>
  <c r="I244" i="2" s="1"/>
  <c r="H245" i="2"/>
  <c r="I245" i="2" s="1"/>
  <c r="H246" i="2"/>
  <c r="I246" i="2" s="1"/>
  <c r="H247" i="2"/>
  <c r="I247" i="2" s="1"/>
  <c r="H248" i="2"/>
  <c r="I248" i="2" s="1"/>
  <c r="H249" i="2"/>
  <c r="I249" i="2" s="1"/>
  <c r="H250" i="2"/>
  <c r="I250" i="2" s="1"/>
  <c r="H251" i="2"/>
  <c r="H252" i="2"/>
  <c r="I252" i="2" s="1"/>
  <c r="H253" i="2"/>
  <c r="I253" i="2" s="1"/>
  <c r="H254" i="2"/>
  <c r="H255" i="2"/>
  <c r="I255" i="2" s="1"/>
  <c r="H256" i="2"/>
  <c r="I256" i="2" s="1"/>
  <c r="H257" i="2"/>
  <c r="I257" i="2" s="1"/>
  <c r="H258" i="2"/>
  <c r="I258" i="2" s="1"/>
  <c r="H259" i="2"/>
  <c r="H260" i="2"/>
  <c r="I260" i="2" s="1"/>
  <c r="H261" i="2"/>
  <c r="I261" i="2" s="1"/>
  <c r="H262" i="2"/>
  <c r="H263" i="2"/>
  <c r="H264" i="2"/>
  <c r="I264" i="2" s="1"/>
  <c r="H265" i="2"/>
  <c r="I265" i="2" s="1"/>
  <c r="H266" i="2"/>
  <c r="I266" i="2" s="1"/>
  <c r="H267" i="2"/>
  <c r="H268" i="2"/>
  <c r="I268" i="2" s="1"/>
  <c r="H269" i="2"/>
  <c r="I269" i="2" s="1"/>
  <c r="H270" i="2"/>
  <c r="I270" i="2" s="1"/>
  <c r="H271" i="2"/>
  <c r="H272" i="2"/>
  <c r="H273" i="2"/>
  <c r="I273" i="2" s="1"/>
  <c r="H274" i="2"/>
  <c r="I274" i="2" s="1"/>
  <c r="H275" i="2"/>
  <c r="H276" i="2"/>
  <c r="I276" i="2" s="1"/>
  <c r="H277" i="2"/>
  <c r="I277" i="2" s="1"/>
  <c r="H278" i="2"/>
  <c r="I278" i="2" s="1"/>
  <c r="H279" i="2"/>
  <c r="I279" i="2" s="1"/>
  <c r="H280" i="2"/>
  <c r="I280" i="2" s="1"/>
  <c r="H281" i="2"/>
  <c r="H282" i="2"/>
  <c r="H283" i="2"/>
  <c r="H284" i="2"/>
  <c r="I284" i="2" s="1"/>
  <c r="H285" i="2"/>
  <c r="I285" i="2" s="1"/>
  <c r="H286" i="2"/>
  <c r="H287" i="2"/>
  <c r="I287" i="2" s="1"/>
  <c r="H288" i="2"/>
  <c r="I288" i="2" s="1"/>
  <c r="H289" i="2"/>
  <c r="I289" i="2" s="1"/>
  <c r="H290" i="2"/>
  <c r="I290" i="2" s="1"/>
  <c r="H291" i="2"/>
  <c r="H292" i="2"/>
  <c r="I292" i="2" s="1"/>
  <c r="H293" i="2"/>
  <c r="I293" i="2" s="1"/>
  <c r="H294" i="2"/>
  <c r="H295" i="2"/>
  <c r="H296" i="2"/>
  <c r="I296" i="2" s="1"/>
  <c r="H297" i="2"/>
  <c r="I297" i="2" s="1"/>
  <c r="H298" i="2"/>
  <c r="I298" i="2" s="1"/>
  <c r="H299" i="2"/>
  <c r="H300" i="2"/>
  <c r="I300" i="2" s="1"/>
  <c r="H301" i="2"/>
  <c r="I301" i="2" s="1"/>
  <c r="H302" i="2"/>
  <c r="I302" i="2" s="1"/>
  <c r="H303" i="2"/>
  <c r="H304" i="2"/>
  <c r="H305" i="2"/>
  <c r="I305" i="2" s="1"/>
  <c r="H306" i="2"/>
  <c r="I306" i="2" s="1"/>
  <c r="H307" i="2"/>
  <c r="H308" i="2"/>
  <c r="I308" i="2" s="1"/>
  <c r="H309" i="2"/>
  <c r="I309" i="2" s="1"/>
  <c r="H310" i="2"/>
  <c r="I310" i="2" s="1"/>
  <c r="H311" i="2"/>
  <c r="I311" i="2" s="1"/>
  <c r="H312" i="2"/>
  <c r="I312" i="2" s="1"/>
  <c r="H313" i="2"/>
  <c r="I313" i="2" s="1"/>
  <c r="H314" i="2"/>
  <c r="I314" i="2" s="1"/>
  <c r="H315" i="2"/>
  <c r="H316" i="2"/>
  <c r="I316" i="2" s="1"/>
  <c r="H317" i="2"/>
  <c r="I317" i="2" s="1"/>
  <c r="H318" i="2"/>
  <c r="H319" i="2"/>
  <c r="I319" i="2" s="1"/>
  <c r="H320" i="2"/>
  <c r="I320" i="2" s="1"/>
  <c r="H321" i="2"/>
  <c r="I321" i="2" s="1"/>
  <c r="H322" i="2"/>
  <c r="I322" i="2" s="1"/>
  <c r="H323" i="2"/>
  <c r="H324" i="2"/>
  <c r="I324" i="2" s="1"/>
  <c r="H325" i="2"/>
  <c r="I325" i="2" s="1"/>
  <c r="H326" i="2"/>
  <c r="H327" i="2"/>
  <c r="H328" i="2"/>
  <c r="I328" i="2" s="1"/>
  <c r="H329" i="2"/>
  <c r="I329" i="2" s="1"/>
  <c r="H330" i="2"/>
  <c r="I330" i="2" s="1"/>
  <c r="H331" i="2"/>
  <c r="H332" i="2"/>
  <c r="I332" i="2" s="1"/>
  <c r="H333" i="2"/>
  <c r="I333" i="2" s="1"/>
  <c r="H334" i="2"/>
  <c r="I334" i="2" s="1"/>
  <c r="H335" i="2"/>
  <c r="H336" i="2"/>
  <c r="H337" i="2"/>
  <c r="I337" i="2" s="1"/>
  <c r="H338" i="2"/>
  <c r="I338" i="2" s="1"/>
  <c r="H339" i="2"/>
  <c r="H340" i="2"/>
  <c r="I340" i="2" s="1"/>
  <c r="H341" i="2"/>
  <c r="I341" i="2" s="1"/>
  <c r="H342" i="2"/>
  <c r="I342" i="2" s="1"/>
  <c r="H343" i="2"/>
  <c r="I343" i="2" s="1"/>
  <c r="H344" i="2"/>
  <c r="I344" i="2" s="1"/>
  <c r="H345" i="2"/>
  <c r="I345" i="2" s="1"/>
  <c r="H346" i="2"/>
  <c r="H347" i="2"/>
  <c r="H348" i="2"/>
  <c r="I348" i="2" s="1"/>
  <c r="H349" i="2"/>
  <c r="I349" i="2" s="1"/>
  <c r="H350" i="2"/>
  <c r="H351" i="2"/>
  <c r="I351" i="2" s="1"/>
  <c r="H352" i="2"/>
  <c r="I352" i="2" s="1"/>
  <c r="H353" i="2"/>
  <c r="I353" i="2" s="1"/>
  <c r="H354" i="2"/>
  <c r="I354" i="2" s="1"/>
  <c r="H355" i="2"/>
  <c r="H356" i="2"/>
  <c r="I356" i="2" s="1"/>
  <c r="H357" i="2"/>
  <c r="I357" i="2" s="1"/>
  <c r="H358" i="2"/>
  <c r="H359" i="2"/>
  <c r="H360" i="2"/>
  <c r="I360" i="2" s="1"/>
  <c r="H361" i="2"/>
  <c r="I361" i="2" s="1"/>
  <c r="H362" i="2"/>
  <c r="I362" i="2" s="1"/>
  <c r="H363" i="2"/>
  <c r="H364" i="2"/>
  <c r="I364" i="2" s="1"/>
  <c r="H365" i="2"/>
  <c r="I365" i="2" s="1"/>
  <c r="H366" i="2"/>
  <c r="I366" i="2" s="1"/>
  <c r="H367" i="2"/>
  <c r="H368" i="2"/>
  <c r="H369" i="2"/>
  <c r="I369" i="2" s="1"/>
  <c r="H370" i="2"/>
  <c r="I370" i="2" s="1"/>
  <c r="H371" i="2"/>
  <c r="H372" i="2"/>
  <c r="I372" i="2" s="1"/>
  <c r="H373" i="2"/>
  <c r="I373" i="2" s="1"/>
  <c r="H374" i="2"/>
  <c r="I374" i="2" s="1"/>
  <c r="H375" i="2"/>
  <c r="I375" i="2" s="1"/>
  <c r="H376" i="2"/>
  <c r="I376" i="2" s="1"/>
  <c r="H377" i="2"/>
  <c r="H378" i="2"/>
  <c r="I378" i="2" s="1"/>
  <c r="H379" i="2"/>
  <c r="H380" i="2"/>
  <c r="I380" i="2" s="1"/>
  <c r="H381" i="2"/>
  <c r="I381" i="2" s="1"/>
  <c r="H382" i="2"/>
  <c r="H383" i="2"/>
  <c r="I383" i="2" s="1"/>
  <c r="H384" i="2"/>
  <c r="I384" i="2" s="1"/>
  <c r="H385" i="2"/>
  <c r="I385" i="2" s="1"/>
  <c r="H386" i="2"/>
  <c r="I386" i="2" s="1"/>
  <c r="H387" i="2"/>
  <c r="H388" i="2"/>
  <c r="I388" i="2" s="1"/>
  <c r="H389" i="2"/>
  <c r="I389" i="2" s="1"/>
  <c r="H390" i="2"/>
  <c r="H391" i="2"/>
  <c r="H392" i="2"/>
  <c r="I392" i="2" s="1"/>
  <c r="H393" i="2"/>
  <c r="I393" i="2" s="1"/>
  <c r="H394" i="2"/>
  <c r="I394" i="2" s="1"/>
  <c r="H395" i="2"/>
  <c r="H396" i="2"/>
  <c r="I396" i="2" s="1"/>
  <c r="H397" i="2"/>
  <c r="I397" i="2" s="1"/>
  <c r="H398" i="2"/>
  <c r="I398" i="2" s="1"/>
  <c r="H399" i="2"/>
  <c r="H400" i="2"/>
  <c r="H401" i="2"/>
  <c r="I401" i="2" s="1"/>
  <c r="H402" i="2"/>
  <c r="I402" i="2" s="1"/>
  <c r="H403" i="2"/>
  <c r="H404" i="2"/>
  <c r="I404" i="2" s="1"/>
  <c r="H405" i="2"/>
  <c r="I405" i="2" s="1"/>
  <c r="H406" i="2"/>
  <c r="I406" i="2" s="1"/>
  <c r="H407" i="2"/>
  <c r="I407" i="2" s="1"/>
  <c r="H408" i="2"/>
  <c r="I408" i="2" s="1"/>
  <c r="H409" i="2"/>
  <c r="I409" i="2" s="1"/>
  <c r="H410" i="2"/>
  <c r="I410" i="2" s="1"/>
  <c r="H411" i="2"/>
  <c r="H412" i="2"/>
  <c r="I412" i="2" s="1"/>
  <c r="H413" i="2"/>
  <c r="I413" i="2" s="1"/>
  <c r="H414" i="2"/>
  <c r="H415" i="2"/>
  <c r="I415" i="2" s="1"/>
  <c r="H416" i="2"/>
  <c r="I416" i="2" s="1"/>
  <c r="H417" i="2"/>
  <c r="I417" i="2" s="1"/>
  <c r="H418" i="2"/>
  <c r="I418" i="2" s="1"/>
  <c r="H419" i="2"/>
  <c r="H420" i="2"/>
  <c r="I420" i="2" s="1"/>
  <c r="H421" i="2"/>
  <c r="I421" i="2" s="1"/>
  <c r="H422" i="2"/>
  <c r="H423" i="2"/>
  <c r="H424" i="2"/>
  <c r="I424" i="2" s="1"/>
  <c r="H425" i="2"/>
  <c r="I425" i="2" s="1"/>
  <c r="H426" i="2"/>
  <c r="I426" i="2" s="1"/>
  <c r="H427" i="2"/>
  <c r="H428" i="2"/>
  <c r="I428" i="2" s="1"/>
  <c r="H429" i="2"/>
  <c r="I429" i="2" s="1"/>
  <c r="H430" i="2"/>
  <c r="I430" i="2" s="1"/>
  <c r="H431" i="2"/>
  <c r="H432" i="2"/>
  <c r="H433" i="2"/>
  <c r="I433" i="2" s="1"/>
  <c r="H434" i="2"/>
  <c r="I434" i="2" s="1"/>
  <c r="H435" i="2"/>
  <c r="H436" i="2"/>
  <c r="I436" i="2" s="1"/>
  <c r="H437" i="2"/>
  <c r="I437" i="2" s="1"/>
  <c r="H438" i="2"/>
  <c r="I438" i="2" s="1"/>
  <c r="H439" i="2"/>
  <c r="I439" i="2" s="1"/>
  <c r="H440" i="2"/>
  <c r="I440" i="2" s="1"/>
  <c r="H441" i="2"/>
  <c r="H442" i="2"/>
  <c r="H443" i="2"/>
  <c r="H444" i="2"/>
  <c r="I444" i="2" s="1"/>
  <c r="H445" i="2"/>
  <c r="I445" i="2" s="1"/>
  <c r="H446" i="2"/>
  <c r="H447" i="2"/>
  <c r="I447" i="2" s="1"/>
  <c r="H448" i="2"/>
  <c r="I448" i="2" s="1"/>
  <c r="H449" i="2"/>
  <c r="I449" i="2" s="1"/>
  <c r="H450" i="2"/>
  <c r="I450" i="2" s="1"/>
  <c r="H451" i="2"/>
  <c r="H452" i="2"/>
  <c r="I452" i="2" s="1"/>
  <c r="H453" i="2"/>
  <c r="I453" i="2" s="1"/>
  <c r="H454" i="2"/>
  <c r="H455" i="2"/>
  <c r="H456" i="2"/>
  <c r="I456" i="2" s="1"/>
  <c r="H457" i="2"/>
  <c r="I457" i="2" s="1"/>
  <c r="H458" i="2"/>
  <c r="I458" i="2" s="1"/>
  <c r="H459" i="2"/>
  <c r="H460" i="2"/>
  <c r="I460" i="2" s="1"/>
  <c r="H461" i="2"/>
  <c r="I461" i="2" s="1"/>
  <c r="H462" i="2"/>
  <c r="I462" i="2" s="1"/>
  <c r="H463" i="2"/>
  <c r="H464" i="2"/>
  <c r="H465" i="2"/>
  <c r="I465" i="2" s="1"/>
  <c r="H466" i="2"/>
  <c r="I466" i="2" s="1"/>
  <c r="H467" i="2"/>
  <c r="H468" i="2"/>
  <c r="I468" i="2" s="1"/>
  <c r="H469" i="2"/>
  <c r="I469" i="2" s="1"/>
  <c r="H470" i="2"/>
  <c r="I470" i="2" s="1"/>
  <c r="H471" i="2"/>
  <c r="I471" i="2" s="1"/>
  <c r="H472" i="2"/>
  <c r="I472" i="2" s="1"/>
  <c r="H473" i="2"/>
  <c r="H474" i="2"/>
  <c r="I474" i="2" s="1"/>
  <c r="H475" i="2"/>
  <c r="H476" i="2"/>
  <c r="H477" i="2"/>
  <c r="I477" i="2" s="1"/>
  <c r="H478" i="2"/>
  <c r="H479" i="2"/>
  <c r="I479" i="2" s="1"/>
  <c r="H480" i="2"/>
  <c r="I480" i="2" s="1"/>
  <c r="H481" i="2"/>
  <c r="I481" i="2" s="1"/>
  <c r="H482" i="2"/>
  <c r="I482" i="2" s="1"/>
  <c r="H483" i="2"/>
  <c r="H484" i="2"/>
  <c r="I484" i="2" s="1"/>
  <c r="H485" i="2"/>
  <c r="I485" i="2" s="1"/>
  <c r="H486" i="2"/>
  <c r="H487" i="2"/>
  <c r="H488" i="2"/>
  <c r="I488" i="2" s="1"/>
  <c r="H489" i="2"/>
  <c r="I489" i="2" s="1"/>
  <c r="H490" i="2"/>
  <c r="I490" i="2" s="1"/>
  <c r="H491" i="2"/>
  <c r="H492" i="2"/>
  <c r="I492" i="2" s="1"/>
  <c r="H493" i="2"/>
  <c r="I493" i="2" s="1"/>
  <c r="H494" i="2"/>
  <c r="I494" i="2" s="1"/>
  <c r="H495" i="2"/>
  <c r="H496" i="2"/>
  <c r="H497" i="2"/>
  <c r="I497" i="2" s="1"/>
  <c r="H498" i="2"/>
  <c r="I498" i="2" s="1"/>
  <c r="H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5" i="2"/>
  <c r="C23" i="3"/>
  <c r="C16" i="3"/>
  <c r="H5" i="1"/>
  <c r="O9" i="1"/>
  <c r="I4" i="3" s="1"/>
  <c r="O16" i="1"/>
  <c r="I496" i="2"/>
  <c r="I495" i="2"/>
  <c r="I491" i="2"/>
  <c r="I487" i="2"/>
  <c r="I486" i="2"/>
  <c r="I483" i="2"/>
  <c r="I478" i="2"/>
  <c r="I475" i="2"/>
  <c r="I473" i="2"/>
  <c r="I467" i="2"/>
  <c r="I464" i="2"/>
  <c r="I463" i="2"/>
  <c r="I459" i="2"/>
  <c r="I455" i="2"/>
  <c r="I454" i="2"/>
  <c r="I451" i="2"/>
  <c r="I446" i="2"/>
  <c r="I443" i="2"/>
  <c r="I442" i="2"/>
  <c r="I441" i="2"/>
  <c r="I435" i="2"/>
  <c r="I432" i="2"/>
  <c r="I431" i="2"/>
  <c r="I427" i="2"/>
  <c r="I423" i="2"/>
  <c r="I422" i="2"/>
  <c r="I419" i="2"/>
  <c r="I414" i="2"/>
  <c r="I411" i="2"/>
  <c r="I403" i="2"/>
  <c r="I400" i="2"/>
  <c r="I399" i="2"/>
  <c r="I395" i="2"/>
  <c r="I391" i="2"/>
  <c r="I390" i="2"/>
  <c r="I387" i="2"/>
  <c r="I382" i="2"/>
  <c r="I379" i="2"/>
  <c r="I377" i="2"/>
  <c r="I371" i="2"/>
  <c r="I368" i="2"/>
  <c r="I367" i="2"/>
  <c r="I363" i="2"/>
  <c r="I359" i="2"/>
  <c r="I358" i="2"/>
  <c r="I355" i="2"/>
  <c r="I350" i="2"/>
  <c r="I347" i="2"/>
  <c r="I346" i="2"/>
  <c r="I339" i="2"/>
  <c r="I336" i="2"/>
  <c r="I335" i="2"/>
  <c r="I331" i="2"/>
  <c r="I327" i="2"/>
  <c r="I326" i="2"/>
  <c r="I323" i="2"/>
  <c r="I318" i="2"/>
  <c r="I315" i="2"/>
  <c r="I307" i="2"/>
  <c r="I304" i="2"/>
  <c r="I303" i="2"/>
  <c r="I299" i="2"/>
  <c r="I295" i="2"/>
  <c r="I294" i="2"/>
  <c r="I291" i="2"/>
  <c r="I286" i="2"/>
  <c r="I283" i="2"/>
  <c r="I282" i="2"/>
  <c r="I281" i="2"/>
  <c r="I275" i="2"/>
  <c r="I272" i="2"/>
  <c r="I271" i="2"/>
  <c r="I267" i="2"/>
  <c r="I263" i="2"/>
  <c r="I262" i="2"/>
  <c r="I259" i="2"/>
  <c r="I254" i="2"/>
  <c r="I251" i="2"/>
  <c r="I243" i="2"/>
  <c r="I240" i="2"/>
  <c r="I239" i="2"/>
  <c r="I235" i="2"/>
  <c r="I231" i="2"/>
  <c r="I230" i="2"/>
  <c r="I227" i="2"/>
  <c r="I222" i="2"/>
  <c r="I219" i="2"/>
  <c r="I217" i="2"/>
  <c r="I211" i="2"/>
  <c r="I208" i="2"/>
  <c r="I207" i="2"/>
  <c r="I203" i="2"/>
  <c r="I199" i="2"/>
  <c r="I198" i="2"/>
  <c r="I195" i="2"/>
  <c r="I190" i="2"/>
  <c r="I187" i="2"/>
  <c r="I186" i="2"/>
  <c r="I185" i="2"/>
  <c r="I179" i="2"/>
  <c r="I176" i="2"/>
  <c r="I175" i="2"/>
  <c r="I171" i="2"/>
  <c r="I167" i="2"/>
  <c r="I166" i="2"/>
  <c r="I163" i="2"/>
  <c r="I158" i="2"/>
  <c r="I155" i="2"/>
  <c r="I147" i="2"/>
  <c r="I144" i="2"/>
  <c r="I143" i="2"/>
  <c r="I139" i="2"/>
  <c r="I135" i="2"/>
  <c r="I134" i="2"/>
  <c r="I131" i="2"/>
  <c r="I126" i="2"/>
  <c r="I123" i="2"/>
  <c r="I121" i="2"/>
  <c r="I115" i="2"/>
  <c r="I112" i="2"/>
  <c r="I111" i="2"/>
  <c r="I107" i="2"/>
  <c r="I103" i="2"/>
  <c r="I102" i="2"/>
  <c r="I99" i="2"/>
  <c r="I94" i="2"/>
  <c r="I91" i="2"/>
  <c r="I90" i="2"/>
  <c r="I83" i="2"/>
  <c r="I80" i="2"/>
  <c r="I79" i="2"/>
  <c r="I75" i="2"/>
  <c r="I71" i="2"/>
  <c r="I70" i="2"/>
  <c r="I67" i="2"/>
  <c r="I62" i="2"/>
  <c r="I59" i="2"/>
  <c r="I51" i="2"/>
  <c r="I48" i="2"/>
  <c r="I47" i="2"/>
  <c r="I43" i="2"/>
  <c r="I39" i="2"/>
  <c r="I38" i="2"/>
  <c r="I35" i="2"/>
  <c r="I30" i="2"/>
  <c r="I27" i="2"/>
  <c r="I26" i="2"/>
  <c r="I25" i="2"/>
  <c r="I19" i="2"/>
  <c r="I16" i="2"/>
  <c r="I15" i="2"/>
  <c r="I11" i="2"/>
  <c r="I7" i="2"/>
  <c r="I6" i="2"/>
  <c r="I5" i="2"/>
  <c r="C21" i="3"/>
  <c r="D20" i="3" s="1"/>
  <c r="D498" i="1"/>
  <c r="I5" i="1"/>
  <c r="Q12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3" i="1"/>
  <c r="I254" i="1"/>
  <c r="I259" i="1"/>
  <c r="I260" i="1"/>
  <c r="I261" i="1"/>
  <c r="I262" i="1"/>
  <c r="I267" i="1"/>
  <c r="I268" i="1"/>
  <c r="I269" i="1"/>
  <c r="I270" i="1"/>
  <c r="I275" i="1"/>
  <c r="I276" i="1"/>
  <c r="I277" i="1"/>
  <c r="I278" i="1"/>
  <c r="I283" i="1"/>
  <c r="I284" i="1"/>
  <c r="I285" i="1"/>
  <c r="I286" i="1"/>
  <c r="I291" i="1"/>
  <c r="I292" i="1"/>
  <c r="I293" i="1"/>
  <c r="I294" i="1"/>
  <c r="I299" i="1"/>
  <c r="I300" i="1"/>
  <c r="I301" i="1"/>
  <c r="I302" i="1"/>
  <c r="I307" i="1"/>
  <c r="I308" i="1"/>
  <c r="I309" i="1"/>
  <c r="I310" i="1"/>
  <c r="I315" i="1"/>
  <c r="I316" i="1"/>
  <c r="I317" i="1"/>
  <c r="I318" i="1"/>
  <c r="I323" i="1"/>
  <c r="I324" i="1"/>
  <c r="I325" i="1"/>
  <c r="I326" i="1"/>
  <c r="I331" i="1"/>
  <c r="I332" i="1"/>
  <c r="I333" i="1"/>
  <c r="I334" i="1"/>
  <c r="I339" i="1"/>
  <c r="I340" i="1"/>
  <c r="I341" i="1"/>
  <c r="I342" i="1"/>
  <c r="I347" i="1"/>
  <c r="I348" i="1"/>
  <c r="I349" i="1"/>
  <c r="I350" i="1"/>
  <c r="I355" i="1"/>
  <c r="I356" i="1"/>
  <c r="I357" i="1"/>
  <c r="I358" i="1"/>
  <c r="I363" i="1"/>
  <c r="I364" i="1"/>
  <c r="I365" i="1"/>
  <c r="I366" i="1"/>
  <c r="I371" i="1"/>
  <c r="I372" i="1"/>
  <c r="I373" i="1"/>
  <c r="I374" i="1"/>
  <c r="I379" i="1"/>
  <c r="I380" i="1"/>
  <c r="I381" i="1"/>
  <c r="I382" i="1"/>
  <c r="I387" i="1"/>
  <c r="I388" i="1"/>
  <c r="I389" i="1"/>
  <c r="I390" i="1"/>
  <c r="I395" i="1"/>
  <c r="I396" i="1"/>
  <c r="I397" i="1"/>
  <c r="I398" i="1"/>
  <c r="I403" i="1"/>
  <c r="I404" i="1"/>
  <c r="I405" i="1"/>
  <c r="I406" i="1"/>
  <c r="I411" i="1"/>
  <c r="I412" i="1"/>
  <c r="I413" i="1"/>
  <c r="I414" i="1"/>
  <c r="I419" i="1"/>
  <c r="I420" i="1"/>
  <c r="I421" i="1"/>
  <c r="I422" i="1"/>
  <c r="I427" i="1"/>
  <c r="I428" i="1"/>
  <c r="I429" i="1"/>
  <c r="I430" i="1"/>
  <c r="I435" i="1"/>
  <c r="I436" i="1"/>
  <c r="I437" i="1"/>
  <c r="I438" i="1"/>
  <c r="I443" i="1"/>
  <c r="I444" i="1"/>
  <c r="I445" i="1"/>
  <c r="I446" i="1"/>
  <c r="I451" i="1"/>
  <c r="I452" i="1"/>
  <c r="I453" i="1"/>
  <c r="I454" i="1"/>
  <c r="I459" i="1"/>
  <c r="I460" i="1"/>
  <c r="I461" i="1"/>
  <c r="I462" i="1"/>
  <c r="I467" i="1"/>
  <c r="I468" i="1"/>
  <c r="I469" i="1"/>
  <c r="I470" i="1"/>
  <c r="I475" i="1"/>
  <c r="I476" i="1"/>
  <c r="I477" i="1"/>
  <c r="I478" i="1"/>
  <c r="I483" i="1"/>
  <c r="I484" i="1"/>
  <c r="I485" i="1"/>
  <c r="I486" i="1"/>
  <c r="I491" i="1"/>
  <c r="I492" i="1"/>
  <c r="I493" i="1"/>
  <c r="I494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I250" i="1" s="1"/>
  <c r="H251" i="1"/>
  <c r="H252" i="1"/>
  <c r="I252" i="1" s="1"/>
  <c r="H253" i="1"/>
  <c r="H254" i="1"/>
  <c r="H255" i="1"/>
  <c r="I255" i="1" s="1"/>
  <c r="H256" i="1"/>
  <c r="I256" i="1" s="1"/>
  <c r="H257" i="1"/>
  <c r="I257" i="1" s="1"/>
  <c r="H258" i="1"/>
  <c r="I258" i="1" s="1"/>
  <c r="H259" i="1"/>
  <c r="H260" i="1"/>
  <c r="H261" i="1"/>
  <c r="H262" i="1"/>
  <c r="H263" i="1"/>
  <c r="I263" i="1" s="1"/>
  <c r="H264" i="1"/>
  <c r="I264" i="1" s="1"/>
  <c r="H265" i="1"/>
  <c r="I265" i="1" s="1"/>
  <c r="H266" i="1"/>
  <c r="I266" i="1" s="1"/>
  <c r="H267" i="1"/>
  <c r="H268" i="1"/>
  <c r="H269" i="1"/>
  <c r="H270" i="1"/>
  <c r="H271" i="1"/>
  <c r="I271" i="1" s="1"/>
  <c r="H272" i="1"/>
  <c r="I272" i="1" s="1"/>
  <c r="H273" i="1"/>
  <c r="I273" i="1" s="1"/>
  <c r="H274" i="1"/>
  <c r="I274" i="1" s="1"/>
  <c r="H275" i="1"/>
  <c r="H276" i="1"/>
  <c r="H277" i="1"/>
  <c r="H278" i="1"/>
  <c r="H279" i="1"/>
  <c r="I279" i="1" s="1"/>
  <c r="H280" i="1"/>
  <c r="I280" i="1" s="1"/>
  <c r="H281" i="1"/>
  <c r="I281" i="1" s="1"/>
  <c r="H282" i="1"/>
  <c r="I282" i="1" s="1"/>
  <c r="H283" i="1"/>
  <c r="H284" i="1"/>
  <c r="H285" i="1"/>
  <c r="H286" i="1"/>
  <c r="H287" i="1"/>
  <c r="I287" i="1" s="1"/>
  <c r="H288" i="1"/>
  <c r="I288" i="1" s="1"/>
  <c r="H289" i="1"/>
  <c r="I289" i="1" s="1"/>
  <c r="H290" i="1"/>
  <c r="I290" i="1" s="1"/>
  <c r="H291" i="1"/>
  <c r="H292" i="1"/>
  <c r="H293" i="1"/>
  <c r="H294" i="1"/>
  <c r="H295" i="1"/>
  <c r="I295" i="1" s="1"/>
  <c r="H296" i="1"/>
  <c r="I296" i="1" s="1"/>
  <c r="H297" i="1"/>
  <c r="I297" i="1" s="1"/>
  <c r="H298" i="1"/>
  <c r="I298" i="1" s="1"/>
  <c r="H299" i="1"/>
  <c r="H300" i="1"/>
  <c r="H301" i="1"/>
  <c r="H302" i="1"/>
  <c r="H303" i="1"/>
  <c r="I303" i="1" s="1"/>
  <c r="H304" i="1"/>
  <c r="I304" i="1" s="1"/>
  <c r="H305" i="1"/>
  <c r="I305" i="1" s="1"/>
  <c r="H306" i="1"/>
  <c r="I306" i="1" s="1"/>
  <c r="H307" i="1"/>
  <c r="H308" i="1"/>
  <c r="H309" i="1"/>
  <c r="H310" i="1"/>
  <c r="H311" i="1"/>
  <c r="I311" i="1" s="1"/>
  <c r="H312" i="1"/>
  <c r="I312" i="1" s="1"/>
  <c r="H313" i="1"/>
  <c r="I313" i="1" s="1"/>
  <c r="H314" i="1"/>
  <c r="I314" i="1" s="1"/>
  <c r="H315" i="1"/>
  <c r="H316" i="1"/>
  <c r="H317" i="1"/>
  <c r="H318" i="1"/>
  <c r="H319" i="1"/>
  <c r="I319" i="1" s="1"/>
  <c r="H320" i="1"/>
  <c r="I320" i="1" s="1"/>
  <c r="H321" i="1"/>
  <c r="I321" i="1" s="1"/>
  <c r="H322" i="1"/>
  <c r="I322" i="1" s="1"/>
  <c r="H323" i="1"/>
  <c r="H324" i="1"/>
  <c r="H325" i="1"/>
  <c r="H326" i="1"/>
  <c r="H327" i="1"/>
  <c r="I327" i="1" s="1"/>
  <c r="H328" i="1"/>
  <c r="I328" i="1" s="1"/>
  <c r="H329" i="1"/>
  <c r="I329" i="1" s="1"/>
  <c r="H330" i="1"/>
  <c r="I330" i="1" s="1"/>
  <c r="H331" i="1"/>
  <c r="H332" i="1"/>
  <c r="H333" i="1"/>
  <c r="H334" i="1"/>
  <c r="H335" i="1"/>
  <c r="I335" i="1" s="1"/>
  <c r="H336" i="1"/>
  <c r="I336" i="1" s="1"/>
  <c r="H337" i="1"/>
  <c r="I337" i="1" s="1"/>
  <c r="H338" i="1"/>
  <c r="I338" i="1" s="1"/>
  <c r="H339" i="1"/>
  <c r="H340" i="1"/>
  <c r="H341" i="1"/>
  <c r="H342" i="1"/>
  <c r="H343" i="1"/>
  <c r="I343" i="1" s="1"/>
  <c r="H344" i="1"/>
  <c r="I344" i="1" s="1"/>
  <c r="H345" i="1"/>
  <c r="I345" i="1" s="1"/>
  <c r="H346" i="1"/>
  <c r="I346" i="1" s="1"/>
  <c r="H347" i="1"/>
  <c r="H348" i="1"/>
  <c r="H349" i="1"/>
  <c r="H350" i="1"/>
  <c r="H351" i="1"/>
  <c r="I351" i="1" s="1"/>
  <c r="H352" i="1"/>
  <c r="I352" i="1" s="1"/>
  <c r="H353" i="1"/>
  <c r="I353" i="1" s="1"/>
  <c r="H354" i="1"/>
  <c r="I354" i="1" s="1"/>
  <c r="H355" i="1"/>
  <c r="H356" i="1"/>
  <c r="H357" i="1"/>
  <c r="H358" i="1"/>
  <c r="H359" i="1"/>
  <c r="I359" i="1" s="1"/>
  <c r="H360" i="1"/>
  <c r="I360" i="1" s="1"/>
  <c r="H361" i="1"/>
  <c r="I361" i="1" s="1"/>
  <c r="H362" i="1"/>
  <c r="I362" i="1" s="1"/>
  <c r="H363" i="1"/>
  <c r="H364" i="1"/>
  <c r="H365" i="1"/>
  <c r="H366" i="1"/>
  <c r="H367" i="1"/>
  <c r="I367" i="1" s="1"/>
  <c r="H368" i="1"/>
  <c r="I368" i="1" s="1"/>
  <c r="H369" i="1"/>
  <c r="I369" i="1" s="1"/>
  <c r="H370" i="1"/>
  <c r="I370" i="1" s="1"/>
  <c r="H371" i="1"/>
  <c r="H372" i="1"/>
  <c r="H373" i="1"/>
  <c r="H374" i="1"/>
  <c r="H375" i="1"/>
  <c r="I375" i="1" s="1"/>
  <c r="H376" i="1"/>
  <c r="I376" i="1" s="1"/>
  <c r="H377" i="1"/>
  <c r="I377" i="1" s="1"/>
  <c r="H378" i="1"/>
  <c r="I378" i="1" s="1"/>
  <c r="H379" i="1"/>
  <c r="H380" i="1"/>
  <c r="H381" i="1"/>
  <c r="H382" i="1"/>
  <c r="H383" i="1"/>
  <c r="I383" i="1" s="1"/>
  <c r="H384" i="1"/>
  <c r="I384" i="1" s="1"/>
  <c r="H385" i="1"/>
  <c r="I385" i="1" s="1"/>
  <c r="H386" i="1"/>
  <c r="I386" i="1" s="1"/>
  <c r="H387" i="1"/>
  <c r="H388" i="1"/>
  <c r="H389" i="1"/>
  <c r="H390" i="1"/>
  <c r="H391" i="1"/>
  <c r="I391" i="1" s="1"/>
  <c r="H392" i="1"/>
  <c r="I392" i="1" s="1"/>
  <c r="H393" i="1"/>
  <c r="I393" i="1" s="1"/>
  <c r="H394" i="1"/>
  <c r="I394" i="1" s="1"/>
  <c r="H395" i="1"/>
  <c r="H396" i="1"/>
  <c r="H397" i="1"/>
  <c r="H398" i="1"/>
  <c r="H399" i="1"/>
  <c r="I399" i="1" s="1"/>
  <c r="H400" i="1"/>
  <c r="I400" i="1" s="1"/>
  <c r="H401" i="1"/>
  <c r="I401" i="1" s="1"/>
  <c r="H402" i="1"/>
  <c r="I402" i="1" s="1"/>
  <c r="H403" i="1"/>
  <c r="H404" i="1"/>
  <c r="H405" i="1"/>
  <c r="H406" i="1"/>
  <c r="H407" i="1"/>
  <c r="I407" i="1" s="1"/>
  <c r="H408" i="1"/>
  <c r="I408" i="1" s="1"/>
  <c r="H409" i="1"/>
  <c r="I409" i="1" s="1"/>
  <c r="H410" i="1"/>
  <c r="I410" i="1" s="1"/>
  <c r="H411" i="1"/>
  <c r="H412" i="1"/>
  <c r="H413" i="1"/>
  <c r="H414" i="1"/>
  <c r="H415" i="1"/>
  <c r="I415" i="1" s="1"/>
  <c r="H416" i="1"/>
  <c r="I416" i="1" s="1"/>
  <c r="H417" i="1"/>
  <c r="I417" i="1" s="1"/>
  <c r="H418" i="1"/>
  <c r="I418" i="1" s="1"/>
  <c r="H419" i="1"/>
  <c r="H420" i="1"/>
  <c r="H421" i="1"/>
  <c r="H422" i="1"/>
  <c r="H423" i="1"/>
  <c r="I423" i="1" s="1"/>
  <c r="H424" i="1"/>
  <c r="I424" i="1" s="1"/>
  <c r="H425" i="1"/>
  <c r="I425" i="1" s="1"/>
  <c r="H426" i="1"/>
  <c r="I426" i="1" s="1"/>
  <c r="H427" i="1"/>
  <c r="H428" i="1"/>
  <c r="H429" i="1"/>
  <c r="H430" i="1"/>
  <c r="H431" i="1"/>
  <c r="I431" i="1" s="1"/>
  <c r="H432" i="1"/>
  <c r="I432" i="1" s="1"/>
  <c r="H433" i="1"/>
  <c r="I433" i="1" s="1"/>
  <c r="H434" i="1"/>
  <c r="I434" i="1" s="1"/>
  <c r="H435" i="1"/>
  <c r="H436" i="1"/>
  <c r="H437" i="1"/>
  <c r="H438" i="1"/>
  <c r="H439" i="1"/>
  <c r="I439" i="1" s="1"/>
  <c r="H440" i="1"/>
  <c r="I440" i="1" s="1"/>
  <c r="H441" i="1"/>
  <c r="I441" i="1" s="1"/>
  <c r="H442" i="1"/>
  <c r="I442" i="1" s="1"/>
  <c r="H443" i="1"/>
  <c r="H444" i="1"/>
  <c r="H445" i="1"/>
  <c r="H446" i="1"/>
  <c r="H447" i="1"/>
  <c r="I447" i="1" s="1"/>
  <c r="H448" i="1"/>
  <c r="I448" i="1" s="1"/>
  <c r="H449" i="1"/>
  <c r="I449" i="1" s="1"/>
  <c r="H450" i="1"/>
  <c r="I450" i="1" s="1"/>
  <c r="H451" i="1"/>
  <c r="H452" i="1"/>
  <c r="H453" i="1"/>
  <c r="H454" i="1"/>
  <c r="H455" i="1"/>
  <c r="I455" i="1" s="1"/>
  <c r="H456" i="1"/>
  <c r="I456" i="1" s="1"/>
  <c r="H457" i="1"/>
  <c r="I457" i="1" s="1"/>
  <c r="H458" i="1"/>
  <c r="I458" i="1" s="1"/>
  <c r="H459" i="1"/>
  <c r="H460" i="1"/>
  <c r="H461" i="1"/>
  <c r="H462" i="1"/>
  <c r="H463" i="1"/>
  <c r="I463" i="1" s="1"/>
  <c r="H464" i="1"/>
  <c r="I464" i="1" s="1"/>
  <c r="H465" i="1"/>
  <c r="I465" i="1" s="1"/>
  <c r="H466" i="1"/>
  <c r="I466" i="1" s="1"/>
  <c r="H467" i="1"/>
  <c r="H468" i="1"/>
  <c r="H469" i="1"/>
  <c r="H470" i="1"/>
  <c r="H471" i="1"/>
  <c r="I471" i="1" s="1"/>
  <c r="H472" i="1"/>
  <c r="I472" i="1" s="1"/>
  <c r="H473" i="1"/>
  <c r="I473" i="1" s="1"/>
  <c r="H474" i="1"/>
  <c r="I474" i="1" s="1"/>
  <c r="H475" i="1"/>
  <c r="H476" i="1"/>
  <c r="H477" i="1"/>
  <c r="H478" i="1"/>
  <c r="H479" i="1"/>
  <c r="I479" i="1" s="1"/>
  <c r="H480" i="1"/>
  <c r="I480" i="1" s="1"/>
  <c r="H481" i="1"/>
  <c r="I481" i="1" s="1"/>
  <c r="H482" i="1"/>
  <c r="I482" i="1" s="1"/>
  <c r="H483" i="1"/>
  <c r="H484" i="1"/>
  <c r="H485" i="1"/>
  <c r="H486" i="1"/>
  <c r="H487" i="1"/>
  <c r="I487" i="1" s="1"/>
  <c r="H488" i="1"/>
  <c r="I488" i="1" s="1"/>
  <c r="H489" i="1"/>
  <c r="I489" i="1" s="1"/>
  <c r="H490" i="1"/>
  <c r="I490" i="1" s="1"/>
  <c r="H491" i="1"/>
  <c r="H492" i="1"/>
  <c r="H493" i="1"/>
  <c r="H494" i="1"/>
  <c r="H495" i="1"/>
  <c r="I495" i="1" s="1"/>
  <c r="H496" i="1"/>
  <c r="I496" i="1" s="1"/>
  <c r="H497" i="1"/>
  <c r="I497" i="1" s="1"/>
  <c r="H498" i="1"/>
  <c r="I498" i="1" s="1"/>
  <c r="O15" i="1"/>
  <c r="O14" i="1"/>
  <c r="O13" i="1"/>
  <c r="O12" i="1"/>
  <c r="D16" i="4" l="1"/>
  <c r="D17" i="4" s="1"/>
  <c r="Q19" i="3"/>
  <c r="P15" i="3"/>
  <c r="I476" i="2"/>
  <c r="D19" i="3"/>
  <c r="O10" i="1"/>
  <c r="O18" i="1"/>
  <c r="O17" i="1"/>
  <c r="Q10" i="1"/>
  <c r="I251" i="1"/>
  <c r="Q11" i="1" s="1"/>
  <c r="E482" i="1" l="1"/>
  <c r="E487" i="1"/>
  <c r="E495" i="1"/>
  <c r="E498" i="1"/>
  <c r="E475" i="1"/>
  <c r="E451" i="1"/>
  <c r="E432" i="1"/>
  <c r="E419" i="1"/>
  <c r="E400" i="1"/>
  <c r="E387" i="1"/>
  <c r="E368" i="1"/>
  <c r="E355" i="1"/>
  <c r="E336" i="1"/>
  <c r="E315" i="1"/>
  <c r="E481" i="1"/>
  <c r="E483" i="1"/>
  <c r="E484" i="1"/>
  <c r="E485" i="1"/>
  <c r="E486" i="1"/>
  <c r="E488" i="1"/>
  <c r="E489" i="1"/>
  <c r="E490" i="1"/>
  <c r="E491" i="1"/>
  <c r="E492" i="1"/>
  <c r="E493" i="1"/>
  <c r="E494" i="1"/>
  <c r="E496" i="1"/>
  <c r="E497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6" i="1"/>
  <c r="E477" i="1"/>
  <c r="E478" i="1"/>
  <c r="E479" i="1"/>
  <c r="E459" i="1"/>
  <c r="E458" i="1"/>
  <c r="E457" i="1"/>
  <c r="E456" i="1"/>
  <c r="E455" i="1"/>
  <c r="E454" i="1"/>
  <c r="E453" i="1"/>
  <c r="E452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480" i="1"/>
  <c r="O11" i="1" l="1"/>
</calcChain>
</file>

<file path=xl/sharedStrings.xml><?xml version="1.0" encoding="utf-8"?>
<sst xmlns="http://schemas.openxmlformats.org/spreadsheetml/2006/main" count="1173" uniqueCount="92">
  <si>
    <t xml:space="preserve">Date </t>
  </si>
  <si>
    <t>EQ</t>
  </si>
  <si>
    <t xml:space="preserve">Close </t>
  </si>
  <si>
    <t xml:space="preserve">Daily Return </t>
  </si>
  <si>
    <t>Daily Retrun</t>
  </si>
  <si>
    <t xml:space="preserve">Series </t>
  </si>
  <si>
    <t>Daily Return</t>
  </si>
  <si>
    <t>Close</t>
  </si>
  <si>
    <t>Beta</t>
  </si>
  <si>
    <t>Mahindra &amp; Mahindra ltd.</t>
  </si>
  <si>
    <t>JK Tyre &amp; Industries ltd.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</si>
  <si>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</si>
  <si>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</si>
  <si>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</si>
  <si>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</si>
  <si>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</si>
  <si>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</si>
  <si>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</si>
  <si>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</si>
  <si>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</si>
  <si>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</si>
  <si>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</si>
  <si>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</si>
  <si>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</si>
  <si>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</si>
  <si>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 xml:space="preserve">(1+Return) </t>
  </si>
  <si>
    <t>Company</t>
  </si>
  <si>
    <t>Cost of Debt</t>
  </si>
  <si>
    <t>Interest Expense</t>
  </si>
  <si>
    <t>Total Debt</t>
  </si>
  <si>
    <t>Cost of Equity</t>
  </si>
  <si>
    <t>Risk Free Rate</t>
  </si>
  <si>
    <t>Market Return</t>
  </si>
  <si>
    <t>Total</t>
  </si>
  <si>
    <t>Mahindra &amp; Mahindra Ltd</t>
  </si>
  <si>
    <t>Tax Rate</t>
  </si>
  <si>
    <t>After tax</t>
  </si>
  <si>
    <t>NIFTY 50</t>
  </si>
  <si>
    <t>average return</t>
  </si>
  <si>
    <t>geometric mean</t>
  </si>
  <si>
    <t>1 month return</t>
  </si>
  <si>
    <t>3 month return</t>
  </si>
  <si>
    <t>6 month return</t>
  </si>
  <si>
    <t>1 year return</t>
  </si>
  <si>
    <t>2 Year return</t>
  </si>
  <si>
    <t>standard deviation</t>
  </si>
  <si>
    <t>variance</t>
  </si>
  <si>
    <t>Mahindra &amp; Mahindra Ltd.</t>
  </si>
  <si>
    <t>CAPM</t>
  </si>
  <si>
    <t>Debt</t>
  </si>
  <si>
    <t>Equity</t>
  </si>
  <si>
    <t>WACC</t>
  </si>
  <si>
    <t>(1+Return)</t>
  </si>
  <si>
    <t>JK Tyre &amp; Industries Ltd.</t>
  </si>
  <si>
    <t>COD</t>
  </si>
  <si>
    <t>M&amp;M Ltd.</t>
  </si>
  <si>
    <t>JK Tyre &amp; Ind. Ltd.</t>
  </si>
  <si>
    <t>Opening Inventory</t>
  </si>
  <si>
    <t>Closing Inventory</t>
  </si>
  <si>
    <t>Opening Receivable</t>
  </si>
  <si>
    <t>Closing Receivable</t>
  </si>
  <si>
    <t>Opening Payable</t>
  </si>
  <si>
    <t>Closing Payable</t>
  </si>
  <si>
    <t>Sales</t>
  </si>
  <si>
    <t>Cost of goods sold</t>
  </si>
  <si>
    <t>Inventory turnover days</t>
  </si>
  <si>
    <t>Receivable turnover days</t>
  </si>
  <si>
    <t>Payable outstanding days</t>
  </si>
  <si>
    <t>Operating Cycle</t>
  </si>
  <si>
    <t>Cash Cycle</t>
  </si>
  <si>
    <t>JK Tyre &amp; Ind.</t>
  </si>
  <si>
    <t>Mahindra &amp; Mahindra Ltd. is more effective in converting its operation quickly compared to JK Tyre &amp; Industries Ltd., JK Tyre &amp; Industries Ltd. takes 87  days to convert its invontories and other things into cash while Mahindra &amp; Mahindra ltd. does than in 24 days.</t>
  </si>
  <si>
    <t>2022-23</t>
  </si>
  <si>
    <t>2023-24</t>
  </si>
  <si>
    <t>2024-25</t>
  </si>
  <si>
    <t>Current asset</t>
  </si>
  <si>
    <t>Current Liabilities</t>
  </si>
  <si>
    <t>Net working Capital</t>
  </si>
  <si>
    <t>Current Ratios</t>
  </si>
  <si>
    <t xml:space="preserve">Mahindra &amp; Mahindra Ltd. And JK Tyre &amp; Industries Ltd. Have same current ratio and both the companies will be able to manage its current liabilities using its current asset.  </t>
  </si>
  <si>
    <t>Financial Analysis of Mahindra &amp; Mahindra Ltd. And JK Tyre &amp; Industries Ltd.</t>
  </si>
  <si>
    <t xml:space="preserve">Industry </t>
  </si>
  <si>
    <t>Automobile</t>
  </si>
  <si>
    <t>Companies</t>
  </si>
  <si>
    <t xml:space="preserve">Market </t>
  </si>
  <si>
    <t>Nifty 50</t>
  </si>
  <si>
    <t>Time Frame</t>
  </si>
  <si>
    <t>2 Years</t>
  </si>
  <si>
    <t>From</t>
  </si>
  <si>
    <t>To</t>
  </si>
  <si>
    <t>Assumption</t>
  </si>
  <si>
    <t>JK Tyre &amp; Industires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</si>
</sst>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%"/>
    <numFmt numFmtId="165" formatCode="0.000%"/>
  </numFmts>
  <fonts count="39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  <font>
      <b/>
      <u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4"/>
      <color theme="1"/>
      <name val="Algerian"/>
      <family val="5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sto MT"/>
      <family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85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  <xf numFmtId="0" fontId="23" fillId="0" borderId="1" applyNumberFormat="0" applyFill="0" applyAlignment="0" applyProtection="0"/>
    <xf numFmtId="0" fontId="24" fillId="0" borderId="2" applyNumberFormat="0" applyFill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4" applyNumberFormat="0" applyAlignment="0" applyProtection="0"/>
    <xf numFmtId="0" fontId="30" fillId="6" borderId="5" applyNumberFormat="0" applyAlignment="0" applyProtection="0"/>
    <xf numFmtId="0" fontId="31" fillId="6" borderId="4" applyNumberFormat="0" applyAlignment="0" applyProtection="0"/>
    <xf numFmtId="0" fontId="32" fillId="0" borderId="6" applyNumberFormat="0" applyFill="0" applyAlignment="0" applyProtection="0"/>
    <xf numFmtId="0" fontId="33" fillId="7" borderId="7" applyNumberFormat="0" applyAlignment="0" applyProtection="0"/>
    <xf numFmtId="0" fontId="34" fillId="0" borderId="0" applyNumberFormat="0" applyFill="0" applyBorder="0" applyAlignment="0" applyProtection="0"/>
    <xf numFmtId="0" fontId="22" fillId="8" borderId="8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9" applyNumberFormat="0" applyFill="0" applyAlignment="0" applyProtection="0"/>
    <xf numFmtId="0" fontId="37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37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37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37" fillId="21" borderId="0" applyNumberFormat="0" applyBorder="0" applyAlignment="0" applyProtection="0"/>
    <xf numFmtId="0" fontId="22" fillId="22" borderId="0" applyNumberFormat="0" applyBorder="0" applyAlignment="0" applyProtection="0"/>
    <xf numFmtId="0" fontId="22" fillId="23" borderId="0" applyNumberFormat="0" applyBorder="0" applyAlignment="0" applyProtection="0"/>
    <xf numFmtId="0" fontId="22" fillId="24" borderId="0" applyNumberFormat="0" applyBorder="0" applyAlignment="0" applyProtection="0"/>
    <xf numFmtId="0" fontId="37" fillId="25" borderId="0" applyNumberFormat="0" applyBorder="0" applyAlignment="0" applyProtection="0"/>
    <xf numFmtId="0" fontId="22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37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2" fillId="32" borderId="0" applyNumberFormat="0" applyBorder="0" applyAlignment="0" applyProtection="0"/>
    <xf numFmtId="9" fontId="22" fillId="0" borderId="0" applyFont="0" applyFill="0" applyBorder="0" applyAlignment="0" applyProtection="0"/>
  </cellStyleXfs>
  <cellXfs count="60">
    <xf numFmtId="0" fontId="0" fillId="0" borderId="0" xfId="0"/>
    <xf numFmtId="0" fontId="0" fillId="0" borderId="10" xfId="0" applyBorder="1"/>
    <xf numFmtId="10" fontId="0" fillId="0" borderId="10" xfId="1" applyNumberFormat="1" applyFont="1" applyBorder="1"/>
    <xf numFmtId="4" fontId="0" fillId="0" borderId="10" xfId="0" applyNumberFormat="1" applyBorder="1"/>
    <xf numFmtId="164" fontId="0" fillId="0" borderId="0" xfId="1" applyNumberFormat="1" applyFont="1"/>
    <xf numFmtId="164" fontId="0" fillId="35" borderId="0" xfId="1" applyNumberFormat="1" applyFont="1" applyFill="1" applyBorder="1"/>
    <xf numFmtId="4" fontId="0" fillId="35" borderId="0" xfId="0" applyNumberFormat="1" applyFill="1"/>
    <xf numFmtId="4" fontId="0" fillId="35" borderId="10" xfId="0" applyNumberFormat="1" applyFill="1" applyBorder="1"/>
    <xf numFmtId="0" fontId="0" fillId="35" borderId="0" xfId="0" applyFill="1"/>
    <xf numFmtId="164" fontId="0" fillId="35" borderId="0" xfId="1" applyNumberFormat="1" applyFont="1" applyFill="1"/>
    <xf numFmtId="3" fontId="0" fillId="35" borderId="0" xfId="0" applyNumberFormat="1" applyFill="1"/>
    <xf numFmtId="10" fontId="0" fillId="35" borderId="0" xfId="0" applyNumberFormat="1" applyFill="1"/>
    <xf numFmtId="3" fontId="0" fillId="35" borderId="10" xfId="0" applyNumberFormat="1" applyFill="1" applyBorder="1"/>
    <xf numFmtId="0" fontId="0" fillId="34" borderId="10" xfId="0" applyFill="1" applyBorder="1"/>
    <xf numFmtId="0" fontId="20" fillId="36" borderId="10" xfId="0" applyFont="1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165" fontId="21" fillId="0" borderId="10" xfId="1" applyNumberFormat="1" applyFont="1" applyBorder="1" applyAlignment="1">
      <alignment horizontal="center" vertical="center"/>
    </xf>
    <xf numFmtId="164" fontId="21" fillId="0" borderId="10" xfId="0" applyNumberFormat="1" applyFont="1" applyBorder="1" applyAlignment="1">
      <alignment horizontal="center" vertical="center"/>
    </xf>
    <xf numFmtId="0" fontId="16" fillId="35" borderId="10" xfId="0" applyFont="1" applyFill="1" applyBorder="1" applyAlignment="1">
      <alignment horizontal="center"/>
    </xf>
    <xf numFmtId="9" fontId="21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21" fillId="0" borderId="0" xfId="1" applyNumberFormat="1" applyFont="1" applyBorder="1" applyAlignment="1">
      <alignment horizontal="center" vertical="center"/>
    </xf>
    <xf numFmtId="0" fontId="22" fillId="0" borderId="10" xfId="43" applyBorder="1"/>
    <xf numFmtId="0" fontId="36" fillId="0" borderId="10" xfId="43" applyFont="1" applyBorder="1"/>
    <xf numFmtId="10" fontId="22" fillId="0" borderId="10" xfId="84" applyNumberFormat="1" applyFont="1" applyBorder="1"/>
    <xf numFmtId="10" fontId="36" fillId="0" borderId="10" xfId="43" applyNumberFormat="1" applyFont="1" applyBorder="1"/>
    <xf numFmtId="10" fontId="22" fillId="0" borderId="10" xfId="1" applyNumberFormat="1" applyFont="1" applyBorder="1"/>
    <xf numFmtId="15" fontId="0" fillId="0" borderId="10" xfId="0" applyNumberFormat="1" applyBorder="1"/>
    <xf numFmtId="0" fontId="0" fillId="35" borderId="12" xfId="0" applyFill="1" applyBorder="1"/>
    <xf numFmtId="10" fontId="0" fillId="35" borderId="12" xfId="0" applyNumberFormat="1" applyFill="1" applyBorder="1"/>
    <xf numFmtId="10" fontId="36" fillId="0" borderId="10" xfId="84" applyNumberFormat="1" applyFont="1" applyBorder="1" applyAlignment="1">
      <alignment horizontal="center" vertical="center"/>
    </xf>
    <xf numFmtId="10" fontId="21" fillId="0" borderId="10" xfId="1" applyNumberFormat="1" applyFont="1" applyBorder="1" applyAlignment="1">
      <alignment horizontal="center" vertical="center"/>
    </xf>
    <xf numFmtId="10" fontId="21" fillId="0" borderId="10" xfId="0" applyNumberFormat="1" applyFont="1" applyBorder="1" applyAlignment="1">
      <alignment horizontal="center" vertical="center"/>
    </xf>
    <xf numFmtId="10" fontId="16" fillId="0" borderId="10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10" fontId="0" fillId="0" borderId="10" xfId="0" applyNumberFormat="1" applyBorder="1"/>
    <xf numFmtId="10" fontId="36" fillId="0" borderId="10" xfId="43" applyNumberFormat="1" applyFont="1" applyBorder="1" applyAlignment="1">
      <alignment horizontal="center" vertical="center"/>
    </xf>
    <xf numFmtId="2" fontId="16" fillId="35" borderId="10" xfId="0" applyNumberFormat="1" applyFont="1" applyFill="1" applyBorder="1" applyAlignment="1">
      <alignment horizontal="center" vertical="center"/>
    </xf>
    <xf numFmtId="2" fontId="36" fillId="0" borderId="10" xfId="43" applyNumberFormat="1" applyFont="1" applyBorder="1"/>
    <xf numFmtId="0" fontId="36" fillId="0" borderId="10" xfId="43" applyFont="1" applyBorder="1" applyAlignment="1">
      <alignment horizontal="center"/>
    </xf>
    <xf numFmtId="0" fontId="36" fillId="0" borderId="10" xfId="43" applyFont="1" applyBorder="1" applyAlignment="1">
      <alignment horizontal="center" wrapText="1"/>
    </xf>
    <xf numFmtId="0" fontId="36" fillId="0" borderId="0" xfId="43" applyFont="1"/>
    <xf numFmtId="0" fontId="0" fillId="38" borderId="10" xfId="0" applyFill="1" applyBorder="1"/>
    <xf numFmtId="17" fontId="0" fillId="38" borderId="10" xfId="0" applyNumberFormat="1" applyFill="1" applyBorder="1"/>
    <xf numFmtId="9" fontId="0" fillId="38" borderId="10" xfId="0" applyNumberFormat="1" applyFill="1" applyBorder="1"/>
    <xf numFmtId="0" fontId="19" fillId="0" borderId="0" xfId="0" applyFont="1" applyAlignment="1">
      <alignment horizontal="centerContinuous"/>
    </xf>
    <xf numFmtId="0" fontId="19" fillId="35" borderId="0" xfId="0" applyFont="1" applyFill="1" applyAlignment="1">
      <alignment horizontal="center"/>
    </xf>
    <xf numFmtId="0" fontId="0" fillId="39" borderId="0" xfId="0" applyFill="1"/>
    <xf numFmtId="0" fontId="16" fillId="0" borderId="0" xfId="0" applyFont="1"/>
    <xf numFmtId="0" fontId="36" fillId="0" borderId="0" xfId="43" applyFont="1" applyAlignment="1">
      <alignment horizontal="center" wrapText="1"/>
    </xf>
    <xf numFmtId="0" fontId="38" fillId="37" borderId="0" xfId="0" applyFont="1" applyFill="1" applyAlignment="1">
      <alignment horizontal="center" vertical="center"/>
    </xf>
    <xf numFmtId="0" fontId="0" fillId="38" borderId="11" xfId="0" applyFill="1" applyBorder="1" applyAlignment="1">
      <alignment horizontal="center"/>
    </xf>
    <xf numFmtId="0" fontId="0" fillId="38" borderId="12" xfId="0" applyFill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8" fillId="33" borderId="13" xfId="0" applyFont="1" applyFill="1" applyBorder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18" fillId="33" borderId="15" xfId="0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36" fillId="0" borderId="0" xfId="43" applyFont="1" applyAlignment="1">
      <alignment horizontal="center" wrapText="1"/>
    </xf>
  </cellXfs>
  <cellStyles count="85">
    <cellStyle name="20% - Accent1" xfId="20" builtinId="30" customBuiltin="1"/>
    <cellStyle name="20% - Accent1 2" xfId="61" xr:uid="{2B98EF7A-AF2D-420C-9992-BDA9737591CE}"/>
    <cellStyle name="20% - Accent2" xfId="24" builtinId="34" customBuiltin="1"/>
    <cellStyle name="20% - Accent2 2" xfId="65" xr:uid="{7E6BE621-192E-4044-9BA8-C16E697530B3}"/>
    <cellStyle name="20% - Accent3" xfId="28" builtinId="38" customBuiltin="1"/>
    <cellStyle name="20% - Accent3 2" xfId="69" xr:uid="{EEFE92A3-815B-4FD7-BA91-4EC0C6798499}"/>
    <cellStyle name="20% - Accent4" xfId="32" builtinId="42" customBuiltin="1"/>
    <cellStyle name="20% - Accent4 2" xfId="73" xr:uid="{E7648BD8-5F21-40E5-8A2B-995CB17487A9}"/>
    <cellStyle name="20% - Accent5" xfId="36" builtinId="46" customBuiltin="1"/>
    <cellStyle name="20% - Accent5 2" xfId="77" xr:uid="{4753B37D-2469-4D4E-83F4-0B247773159D}"/>
    <cellStyle name="20% - Accent6" xfId="40" builtinId="50" customBuiltin="1"/>
    <cellStyle name="20% - Accent6 2" xfId="81" xr:uid="{014EA502-0096-427E-BF57-A34030B611A7}"/>
    <cellStyle name="40% - Accent1" xfId="21" builtinId="31" customBuiltin="1"/>
    <cellStyle name="40% - Accent1 2" xfId="62" xr:uid="{39B08DF2-DECF-4FB7-A8E1-91EA3FB0076D}"/>
    <cellStyle name="40% - Accent2" xfId="25" builtinId="35" customBuiltin="1"/>
    <cellStyle name="40% - Accent2 2" xfId="66" xr:uid="{1764E1FD-E53B-47F9-B416-01138F83CA5F}"/>
    <cellStyle name="40% - Accent3" xfId="29" builtinId="39" customBuiltin="1"/>
    <cellStyle name="40% - Accent3 2" xfId="70" xr:uid="{373FE7B2-2738-4E92-AD62-2554928D43C4}"/>
    <cellStyle name="40% - Accent4" xfId="33" builtinId="43" customBuiltin="1"/>
    <cellStyle name="40% - Accent4 2" xfId="74" xr:uid="{329AA24B-1B27-4C09-85F7-D5E8C45A4FC3}"/>
    <cellStyle name="40% - Accent5" xfId="37" builtinId="47" customBuiltin="1"/>
    <cellStyle name="40% - Accent5 2" xfId="78" xr:uid="{9AE93FD4-0F83-44CC-A8F9-002D69670CF6}"/>
    <cellStyle name="40% - Accent6" xfId="41" builtinId="51" customBuiltin="1"/>
    <cellStyle name="40% - Accent6 2" xfId="82" xr:uid="{486A743A-B6B3-409E-9A0E-A001DB959704}"/>
    <cellStyle name="60% - Accent1" xfId="22" builtinId="32" customBuiltin="1"/>
    <cellStyle name="60% - Accent1 2" xfId="63" xr:uid="{D3B64F94-ACE4-4B8A-B1BB-50CB8E7546B0}"/>
    <cellStyle name="60% - Accent2" xfId="26" builtinId="36" customBuiltin="1"/>
    <cellStyle name="60% - Accent2 2" xfId="67" xr:uid="{7F158CB7-67A2-4588-96E2-AAE88F38843C}"/>
    <cellStyle name="60% - Accent3" xfId="30" builtinId="40" customBuiltin="1"/>
    <cellStyle name="60% - Accent3 2" xfId="71" xr:uid="{9DBB6B43-ADEE-4E62-BF46-DF18B8ECB0D8}"/>
    <cellStyle name="60% - Accent4" xfId="34" builtinId="44" customBuiltin="1"/>
    <cellStyle name="60% - Accent4 2" xfId="75" xr:uid="{1FD3684B-93CC-40D4-945D-0D470A413BD3}"/>
    <cellStyle name="60% - Accent5" xfId="38" builtinId="48" customBuiltin="1"/>
    <cellStyle name="60% - Accent5 2" xfId="79" xr:uid="{6CFBC0CD-9087-4EFD-AE51-A8294C1CFA4B}"/>
    <cellStyle name="60% - Accent6" xfId="42" builtinId="52" customBuiltin="1"/>
    <cellStyle name="60% - Accent6 2" xfId="83" xr:uid="{1F7F006B-F659-4169-90DC-9557062D0FC1}"/>
    <cellStyle name="Accent1" xfId="19" builtinId="29" customBuiltin="1"/>
    <cellStyle name="Accent1 2" xfId="60" xr:uid="{25ADA1BB-8F89-4989-B2B0-A6DB767B8629}"/>
    <cellStyle name="Accent2" xfId="23" builtinId="33" customBuiltin="1"/>
    <cellStyle name="Accent2 2" xfId="64" xr:uid="{E4F764E0-95ED-4381-80E0-B670C3E8AA7F}"/>
    <cellStyle name="Accent3" xfId="27" builtinId="37" customBuiltin="1"/>
    <cellStyle name="Accent3 2" xfId="68" xr:uid="{EC8A01BD-C1A3-47B2-BB37-66ECCF43D094}"/>
    <cellStyle name="Accent4" xfId="31" builtinId="41" customBuiltin="1"/>
    <cellStyle name="Accent4 2" xfId="72" xr:uid="{99CB9338-49C3-4B5B-95B0-CE4A94FDEF68}"/>
    <cellStyle name="Accent5" xfId="35" builtinId="45" customBuiltin="1"/>
    <cellStyle name="Accent5 2" xfId="76" xr:uid="{D1025F19-1940-47C7-8018-6BAB873B90C8}"/>
    <cellStyle name="Accent6" xfId="39" builtinId="49" customBuiltin="1"/>
    <cellStyle name="Accent6 2" xfId="80" xr:uid="{C93A5E98-BB40-4A21-A9FD-935A539C44A3}"/>
    <cellStyle name="Bad" xfId="8" builtinId="27" customBuiltin="1"/>
    <cellStyle name="Bad 2" xfId="49" xr:uid="{D8567B42-9191-4D4A-952D-F2AB0908E939}"/>
    <cellStyle name="Calculation" xfId="12" builtinId="22" customBuiltin="1"/>
    <cellStyle name="Calculation 2" xfId="53" xr:uid="{FFBE7430-F2B0-4A6F-8832-1E1ECBD0D719}"/>
    <cellStyle name="Check Cell" xfId="14" builtinId="23" customBuiltin="1"/>
    <cellStyle name="Check Cell 2" xfId="55" xr:uid="{DA36E4B4-5091-4A44-B124-B51A2DCFC941}"/>
    <cellStyle name="Explanatory Text" xfId="17" builtinId="53" customBuiltin="1"/>
    <cellStyle name="Explanatory Text 2" xfId="58" xr:uid="{3D19A4F9-3226-4135-8375-72B443BB865B}"/>
    <cellStyle name="Good" xfId="7" builtinId="26" customBuiltin="1"/>
    <cellStyle name="Good 2" xfId="48" xr:uid="{C5F71571-D295-49DE-A049-B38C5ACE00A0}"/>
    <cellStyle name="Heading 1" xfId="3" builtinId="16" customBuiltin="1"/>
    <cellStyle name="Heading 1 2" xfId="44" xr:uid="{09FB0132-EE70-42DB-9404-41249A8E11C7}"/>
    <cellStyle name="Heading 2" xfId="4" builtinId="17" customBuiltin="1"/>
    <cellStyle name="Heading 2 2" xfId="45" xr:uid="{62666861-7BEC-4814-9F77-D7659E51F83E}"/>
    <cellStyle name="Heading 3" xfId="5" builtinId="18" customBuiltin="1"/>
    <cellStyle name="Heading 3 2" xfId="46" xr:uid="{9FCC832C-E9C4-4B78-B8EB-E6BDE000F50E}"/>
    <cellStyle name="Heading 4" xfId="6" builtinId="19" customBuiltin="1"/>
    <cellStyle name="Heading 4 2" xfId="47" xr:uid="{5417C53A-6543-4FDD-A79A-D40BDF4A5E2E}"/>
    <cellStyle name="Input" xfId="10" builtinId="20" customBuiltin="1"/>
    <cellStyle name="Input 2" xfId="51" xr:uid="{CA4AB04D-05C9-49BF-8050-9534E126A2DA}"/>
    <cellStyle name="Linked Cell" xfId="13" builtinId="24" customBuiltin="1"/>
    <cellStyle name="Linked Cell 2" xfId="54" xr:uid="{EA6296B7-8C23-4C33-B00E-B5F0B1D3A807}"/>
    <cellStyle name="Neutral" xfId="9" builtinId="28" customBuiltin="1"/>
    <cellStyle name="Neutral 2" xfId="50" xr:uid="{C9F12F1E-B575-4AD3-A73C-5BD011AAEA03}"/>
    <cellStyle name="Normal" xfId="0" builtinId="0"/>
    <cellStyle name="Normal 2" xfId="43" xr:uid="{3246A451-3F73-49AE-8CAE-716832A8DBBE}"/>
    <cellStyle name="Note" xfId="16" builtinId="10" customBuiltin="1"/>
    <cellStyle name="Note 2" xfId="57" xr:uid="{F11E4FDD-4E5F-493E-94CB-E5EA266B8C85}"/>
    <cellStyle name="Output" xfId="11" builtinId="21" customBuiltin="1"/>
    <cellStyle name="Output 2" xfId="52" xr:uid="{2C31EBFA-733C-4F36-BCF5-C3CB3C45D493}"/>
    <cellStyle name="Per cent" xfId="1" builtinId="5"/>
    <cellStyle name="Per cent 2" xfId="84" xr:uid="{587FB9F6-A6F0-4950-B737-D4B0DA5FD551}"/>
    <cellStyle name="Title" xfId="2" builtinId="15" customBuiltin="1"/>
    <cellStyle name="Total" xfId="18" builtinId="25" customBuiltin="1"/>
    <cellStyle name="Total 2" xfId="59" xr:uid="{9E2A446B-B0F7-48E2-9E2F-22AFD9FB5F29}"/>
    <cellStyle name="Warning Text" xfId="15" builtinId="11" customBuiltin="1"/>
    <cellStyle name="Warning Text 2" xfId="56" xr:uid="{50DB64D5-4928-4CD0-877C-49831ADBFE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Price</a:t>
            </a:r>
            <a:r>
              <a:rPr lang="en-IN" baseline="0"/>
              <a:t> Movement of M&amp;M Ltd.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'Mahindra &amp; Mahindra Ltd'!$C$4:$C$498</c:f>
              <c:numCache>
                <c:formatCode>#,##0.00</c:formatCode>
                <c:ptCount val="495"/>
                <c:pt idx="0">
                  <c:v>1169.9000000000001</c:v>
                </c:pt>
                <c:pt idx="1">
                  <c:v>1155.45</c:v>
                </c:pt>
                <c:pt idx="2">
                  <c:v>1171.25</c:v>
                </c:pt>
                <c:pt idx="3">
                  <c:v>1188.5999999999999</c:v>
                </c:pt>
                <c:pt idx="4">
                  <c:v>1201.7</c:v>
                </c:pt>
                <c:pt idx="5">
                  <c:v>1207.3499999999999</c:v>
                </c:pt>
                <c:pt idx="6">
                  <c:v>1204.55</c:v>
                </c:pt>
                <c:pt idx="7">
                  <c:v>1212.95</c:v>
                </c:pt>
                <c:pt idx="8">
                  <c:v>1204.7</c:v>
                </c:pt>
                <c:pt idx="9">
                  <c:v>1215.5</c:v>
                </c:pt>
                <c:pt idx="10">
                  <c:v>1218.5999999999999</c:v>
                </c:pt>
                <c:pt idx="11">
                  <c:v>1212.75</c:v>
                </c:pt>
                <c:pt idx="12">
                  <c:v>1207.75</c:v>
                </c:pt>
                <c:pt idx="13">
                  <c:v>1209.8499999999999</c:v>
                </c:pt>
                <c:pt idx="14">
                  <c:v>1213.55</c:v>
                </c:pt>
                <c:pt idx="15">
                  <c:v>1224</c:v>
                </c:pt>
                <c:pt idx="16">
                  <c:v>1226.9000000000001</c:v>
                </c:pt>
                <c:pt idx="17">
                  <c:v>1237.3</c:v>
                </c:pt>
                <c:pt idx="18">
                  <c:v>1235.45</c:v>
                </c:pt>
                <c:pt idx="19">
                  <c:v>1231.7</c:v>
                </c:pt>
                <c:pt idx="20">
                  <c:v>1211.2</c:v>
                </c:pt>
                <c:pt idx="21">
                  <c:v>1231.8</c:v>
                </c:pt>
                <c:pt idx="22">
                  <c:v>1245.45</c:v>
                </c:pt>
                <c:pt idx="23">
                  <c:v>1248.6500000000001</c:v>
                </c:pt>
                <c:pt idx="24">
                  <c:v>1251.3</c:v>
                </c:pt>
                <c:pt idx="25">
                  <c:v>1275.95</c:v>
                </c:pt>
                <c:pt idx="26">
                  <c:v>1285.6500000000001</c:v>
                </c:pt>
                <c:pt idx="27">
                  <c:v>1262.45</c:v>
                </c:pt>
                <c:pt idx="28">
                  <c:v>1263.0999999999999</c:v>
                </c:pt>
                <c:pt idx="29">
                  <c:v>1245.5</c:v>
                </c:pt>
                <c:pt idx="30">
                  <c:v>1260.4000000000001</c:v>
                </c:pt>
                <c:pt idx="31">
                  <c:v>1265.55</c:v>
                </c:pt>
                <c:pt idx="32">
                  <c:v>1268.55</c:v>
                </c:pt>
                <c:pt idx="33">
                  <c:v>1275.7</c:v>
                </c:pt>
                <c:pt idx="34">
                  <c:v>1277.8</c:v>
                </c:pt>
                <c:pt idx="35">
                  <c:v>1281.8499999999999</c:v>
                </c:pt>
                <c:pt idx="36">
                  <c:v>1330.15</c:v>
                </c:pt>
                <c:pt idx="37">
                  <c:v>1328.45</c:v>
                </c:pt>
                <c:pt idx="38">
                  <c:v>1319</c:v>
                </c:pt>
                <c:pt idx="39">
                  <c:v>1318.9</c:v>
                </c:pt>
                <c:pt idx="40">
                  <c:v>1341.4</c:v>
                </c:pt>
                <c:pt idx="41">
                  <c:v>1395.4</c:v>
                </c:pt>
                <c:pt idx="42">
                  <c:v>1411.2</c:v>
                </c:pt>
                <c:pt idx="43">
                  <c:v>1406.4</c:v>
                </c:pt>
                <c:pt idx="44">
                  <c:v>1381.05</c:v>
                </c:pt>
                <c:pt idx="45">
                  <c:v>1370.65</c:v>
                </c:pt>
                <c:pt idx="46">
                  <c:v>1381.4</c:v>
                </c:pt>
                <c:pt idx="47">
                  <c:v>1373.15</c:v>
                </c:pt>
                <c:pt idx="48">
                  <c:v>1378.65</c:v>
                </c:pt>
                <c:pt idx="49">
                  <c:v>1392.75</c:v>
                </c:pt>
                <c:pt idx="50">
                  <c:v>1403.85</c:v>
                </c:pt>
                <c:pt idx="51">
                  <c:v>1402.55</c:v>
                </c:pt>
                <c:pt idx="52">
                  <c:v>1396.45</c:v>
                </c:pt>
                <c:pt idx="53">
                  <c:v>1374.25</c:v>
                </c:pt>
                <c:pt idx="54">
                  <c:v>1378.7</c:v>
                </c:pt>
                <c:pt idx="55">
                  <c:v>1373.25</c:v>
                </c:pt>
                <c:pt idx="56">
                  <c:v>1397.65</c:v>
                </c:pt>
                <c:pt idx="57">
                  <c:v>1402.4</c:v>
                </c:pt>
                <c:pt idx="58">
                  <c:v>1395</c:v>
                </c:pt>
                <c:pt idx="59">
                  <c:v>1453.6</c:v>
                </c:pt>
                <c:pt idx="60">
                  <c:v>1467.95</c:v>
                </c:pt>
                <c:pt idx="61">
                  <c:v>1464.45</c:v>
                </c:pt>
                <c:pt idx="62">
                  <c:v>1475.35</c:v>
                </c:pt>
                <c:pt idx="63">
                  <c:v>1548.8</c:v>
                </c:pt>
                <c:pt idx="64">
                  <c:v>1564.15</c:v>
                </c:pt>
                <c:pt idx="65">
                  <c:v>1551.4</c:v>
                </c:pt>
                <c:pt idx="66">
                  <c:v>1569.45</c:v>
                </c:pt>
                <c:pt idx="67">
                  <c:v>1570.85</c:v>
                </c:pt>
                <c:pt idx="68">
                  <c:v>1566.9</c:v>
                </c:pt>
                <c:pt idx="69">
                  <c:v>1546.55</c:v>
                </c:pt>
                <c:pt idx="70">
                  <c:v>1536.3</c:v>
                </c:pt>
                <c:pt idx="71">
                  <c:v>1534.7</c:v>
                </c:pt>
                <c:pt idx="72">
                  <c:v>1544.45</c:v>
                </c:pt>
                <c:pt idx="73">
                  <c:v>1545.35</c:v>
                </c:pt>
                <c:pt idx="74">
                  <c:v>1523.5</c:v>
                </c:pt>
                <c:pt idx="75">
                  <c:v>1546.85</c:v>
                </c:pt>
                <c:pt idx="76">
                  <c:v>1565.75</c:v>
                </c:pt>
                <c:pt idx="77">
                  <c:v>1544.85</c:v>
                </c:pt>
                <c:pt idx="78">
                  <c:v>1447.4</c:v>
                </c:pt>
                <c:pt idx="79">
                  <c:v>1467.8</c:v>
                </c:pt>
                <c:pt idx="80">
                  <c:v>1475.2</c:v>
                </c:pt>
                <c:pt idx="81">
                  <c:v>1493.35</c:v>
                </c:pt>
                <c:pt idx="82">
                  <c:v>1485.3</c:v>
                </c:pt>
                <c:pt idx="83">
                  <c:v>1469.15</c:v>
                </c:pt>
                <c:pt idx="84">
                  <c:v>1464.65</c:v>
                </c:pt>
                <c:pt idx="85">
                  <c:v>1526.9</c:v>
                </c:pt>
                <c:pt idx="86">
                  <c:v>1499.7</c:v>
                </c:pt>
                <c:pt idx="87">
                  <c:v>1534.75</c:v>
                </c:pt>
                <c:pt idx="88">
                  <c:v>1545.4</c:v>
                </c:pt>
                <c:pt idx="89">
                  <c:v>1546.45</c:v>
                </c:pt>
                <c:pt idx="90">
                  <c:v>1546.85</c:v>
                </c:pt>
                <c:pt idx="91">
                  <c:v>1570.6</c:v>
                </c:pt>
                <c:pt idx="92">
                  <c:v>1573.5</c:v>
                </c:pt>
                <c:pt idx="93">
                  <c:v>1552.65</c:v>
                </c:pt>
                <c:pt idx="94">
                  <c:v>1538.55</c:v>
                </c:pt>
                <c:pt idx="95">
                  <c:v>1550.5</c:v>
                </c:pt>
                <c:pt idx="96">
                  <c:v>1542.45</c:v>
                </c:pt>
                <c:pt idx="97">
                  <c:v>1542.2</c:v>
                </c:pt>
                <c:pt idx="98">
                  <c:v>1520.05</c:v>
                </c:pt>
                <c:pt idx="99">
                  <c:v>1549.25</c:v>
                </c:pt>
                <c:pt idx="100">
                  <c:v>1560.85</c:v>
                </c:pt>
                <c:pt idx="101">
                  <c:v>1583.2</c:v>
                </c:pt>
                <c:pt idx="102">
                  <c:v>1575.4</c:v>
                </c:pt>
                <c:pt idx="103">
                  <c:v>1591.95</c:v>
                </c:pt>
                <c:pt idx="104">
                  <c:v>1576.4</c:v>
                </c:pt>
                <c:pt idx="105">
                  <c:v>1571.15</c:v>
                </c:pt>
                <c:pt idx="106">
                  <c:v>1577</c:v>
                </c:pt>
                <c:pt idx="107">
                  <c:v>1565.75</c:v>
                </c:pt>
                <c:pt idx="108">
                  <c:v>1567.55</c:v>
                </c:pt>
                <c:pt idx="109">
                  <c:v>1582.1</c:v>
                </c:pt>
                <c:pt idx="110">
                  <c:v>1557.95</c:v>
                </c:pt>
                <c:pt idx="111">
                  <c:v>1536.95</c:v>
                </c:pt>
                <c:pt idx="112">
                  <c:v>1566</c:v>
                </c:pt>
                <c:pt idx="113">
                  <c:v>1601.1</c:v>
                </c:pt>
                <c:pt idx="114">
                  <c:v>1641.45</c:v>
                </c:pt>
                <c:pt idx="115">
                  <c:v>1634</c:v>
                </c:pt>
                <c:pt idx="116">
                  <c:v>1583.25</c:v>
                </c:pt>
                <c:pt idx="117">
                  <c:v>1607.15</c:v>
                </c:pt>
                <c:pt idx="118">
                  <c:v>1589.45</c:v>
                </c:pt>
                <c:pt idx="119">
                  <c:v>1595.2</c:v>
                </c:pt>
                <c:pt idx="120">
                  <c:v>1589.2</c:v>
                </c:pt>
                <c:pt idx="121">
                  <c:v>1556.05</c:v>
                </c:pt>
                <c:pt idx="122">
                  <c:v>1554.25</c:v>
                </c:pt>
                <c:pt idx="123">
                  <c:v>1537.4</c:v>
                </c:pt>
                <c:pt idx="124">
                  <c:v>1522.1</c:v>
                </c:pt>
                <c:pt idx="125">
                  <c:v>1537.95</c:v>
                </c:pt>
                <c:pt idx="126">
                  <c:v>1548.85</c:v>
                </c:pt>
                <c:pt idx="127">
                  <c:v>1515.2</c:v>
                </c:pt>
                <c:pt idx="128">
                  <c:v>1537.85</c:v>
                </c:pt>
                <c:pt idx="129">
                  <c:v>1556.3</c:v>
                </c:pt>
                <c:pt idx="130">
                  <c:v>1566.65</c:v>
                </c:pt>
                <c:pt idx="131">
                  <c:v>1562.45</c:v>
                </c:pt>
                <c:pt idx="132">
                  <c:v>1574.55</c:v>
                </c:pt>
                <c:pt idx="133">
                  <c:v>1576.6</c:v>
                </c:pt>
                <c:pt idx="134">
                  <c:v>1574.85</c:v>
                </c:pt>
                <c:pt idx="135">
                  <c:v>1569.55</c:v>
                </c:pt>
                <c:pt idx="136">
                  <c:v>1558.25</c:v>
                </c:pt>
                <c:pt idx="137">
                  <c:v>1565.15</c:v>
                </c:pt>
                <c:pt idx="138">
                  <c:v>1569.1</c:v>
                </c:pt>
                <c:pt idx="139">
                  <c:v>1506.1</c:v>
                </c:pt>
                <c:pt idx="140">
                  <c:v>1510.8</c:v>
                </c:pt>
                <c:pt idx="141">
                  <c:v>1497.8</c:v>
                </c:pt>
                <c:pt idx="142">
                  <c:v>1458.6</c:v>
                </c:pt>
                <c:pt idx="143">
                  <c:v>1454.6</c:v>
                </c:pt>
                <c:pt idx="144">
                  <c:v>1469.7</c:v>
                </c:pt>
                <c:pt idx="145">
                  <c:v>1469</c:v>
                </c:pt>
                <c:pt idx="146">
                  <c:v>1488.3</c:v>
                </c:pt>
                <c:pt idx="147">
                  <c:v>1479.75</c:v>
                </c:pt>
                <c:pt idx="148">
                  <c:v>1487.4</c:v>
                </c:pt>
                <c:pt idx="149">
                  <c:v>1552.05</c:v>
                </c:pt>
                <c:pt idx="150">
                  <c:v>1524.1</c:v>
                </c:pt>
                <c:pt idx="151">
                  <c:v>1526.25</c:v>
                </c:pt>
                <c:pt idx="152">
                  <c:v>1540.25</c:v>
                </c:pt>
                <c:pt idx="153">
                  <c:v>1544.15</c:v>
                </c:pt>
                <c:pt idx="154">
                  <c:v>1569.5</c:v>
                </c:pt>
                <c:pt idx="155">
                  <c:v>1584.55</c:v>
                </c:pt>
                <c:pt idx="156">
                  <c:v>1552.2</c:v>
                </c:pt>
                <c:pt idx="157">
                  <c:v>1559.75</c:v>
                </c:pt>
                <c:pt idx="158">
                  <c:v>1543.45</c:v>
                </c:pt>
                <c:pt idx="159">
                  <c:v>1545.85</c:v>
                </c:pt>
                <c:pt idx="160">
                  <c:v>1553.2</c:v>
                </c:pt>
                <c:pt idx="161">
                  <c:v>1566.05</c:v>
                </c:pt>
                <c:pt idx="162">
                  <c:v>1619.1</c:v>
                </c:pt>
                <c:pt idx="163">
                  <c:v>1647.75</c:v>
                </c:pt>
                <c:pt idx="164">
                  <c:v>1625.5</c:v>
                </c:pt>
                <c:pt idx="165">
                  <c:v>1656.85</c:v>
                </c:pt>
                <c:pt idx="166">
                  <c:v>1686.05</c:v>
                </c:pt>
                <c:pt idx="167">
                  <c:v>1702.4</c:v>
                </c:pt>
                <c:pt idx="168">
                  <c:v>1692.65</c:v>
                </c:pt>
                <c:pt idx="169">
                  <c:v>1668.55</c:v>
                </c:pt>
                <c:pt idx="170">
                  <c:v>1652.2</c:v>
                </c:pt>
                <c:pt idx="171">
                  <c:v>1635.4</c:v>
                </c:pt>
                <c:pt idx="172">
                  <c:v>1666.15</c:v>
                </c:pt>
                <c:pt idx="173">
                  <c:v>1703.55</c:v>
                </c:pt>
                <c:pt idx="174">
                  <c:v>1724.95</c:v>
                </c:pt>
                <c:pt idx="175">
                  <c:v>1710.8</c:v>
                </c:pt>
                <c:pt idx="176">
                  <c:v>1699.35</c:v>
                </c:pt>
                <c:pt idx="177">
                  <c:v>1646.95</c:v>
                </c:pt>
                <c:pt idx="178">
                  <c:v>1633.85</c:v>
                </c:pt>
                <c:pt idx="179">
                  <c:v>1634.25</c:v>
                </c:pt>
                <c:pt idx="180">
                  <c:v>1662.25</c:v>
                </c:pt>
                <c:pt idx="181">
                  <c:v>1687.95</c:v>
                </c:pt>
                <c:pt idx="182">
                  <c:v>1734.45</c:v>
                </c:pt>
                <c:pt idx="183">
                  <c:v>1729.4</c:v>
                </c:pt>
                <c:pt idx="184">
                  <c:v>1703.3</c:v>
                </c:pt>
                <c:pt idx="185">
                  <c:v>1656.2</c:v>
                </c:pt>
                <c:pt idx="186">
                  <c:v>1655.25</c:v>
                </c:pt>
                <c:pt idx="187">
                  <c:v>1641.7</c:v>
                </c:pt>
                <c:pt idx="188">
                  <c:v>1642</c:v>
                </c:pt>
                <c:pt idx="189">
                  <c:v>1616.15</c:v>
                </c:pt>
                <c:pt idx="190">
                  <c:v>1629.9</c:v>
                </c:pt>
                <c:pt idx="191">
                  <c:v>1632.8</c:v>
                </c:pt>
                <c:pt idx="192">
                  <c:v>1628.65</c:v>
                </c:pt>
                <c:pt idx="193">
                  <c:v>1624.45</c:v>
                </c:pt>
                <c:pt idx="194">
                  <c:v>1635.55</c:v>
                </c:pt>
                <c:pt idx="195">
                  <c:v>1620.35</c:v>
                </c:pt>
                <c:pt idx="196">
                  <c:v>1597.7</c:v>
                </c:pt>
                <c:pt idx="197">
                  <c:v>1617.25</c:v>
                </c:pt>
                <c:pt idx="198">
                  <c:v>1655.55</c:v>
                </c:pt>
                <c:pt idx="199">
                  <c:v>1622.3</c:v>
                </c:pt>
                <c:pt idx="200">
                  <c:v>1595.2</c:v>
                </c:pt>
                <c:pt idx="201">
                  <c:v>1628.1</c:v>
                </c:pt>
                <c:pt idx="202">
                  <c:v>1635.5</c:v>
                </c:pt>
                <c:pt idx="203">
                  <c:v>1640</c:v>
                </c:pt>
                <c:pt idx="204">
                  <c:v>1620.35</c:v>
                </c:pt>
                <c:pt idx="205">
                  <c:v>1651.55</c:v>
                </c:pt>
                <c:pt idx="206">
                  <c:v>1651.15</c:v>
                </c:pt>
                <c:pt idx="207">
                  <c:v>1660.75</c:v>
                </c:pt>
                <c:pt idx="208">
                  <c:v>1703.55</c:v>
                </c:pt>
                <c:pt idx="209">
                  <c:v>1727.65</c:v>
                </c:pt>
                <c:pt idx="210">
                  <c:v>1721</c:v>
                </c:pt>
                <c:pt idx="211">
                  <c:v>1685.9</c:v>
                </c:pt>
                <c:pt idx="212">
                  <c:v>1646.4</c:v>
                </c:pt>
                <c:pt idx="213">
                  <c:v>1660.45</c:v>
                </c:pt>
                <c:pt idx="214">
                  <c:v>1646.75</c:v>
                </c:pt>
                <c:pt idx="215">
                  <c:v>1657.05</c:v>
                </c:pt>
                <c:pt idx="216">
                  <c:v>1765.05</c:v>
                </c:pt>
                <c:pt idx="217">
                  <c:v>1835.55</c:v>
                </c:pt>
                <c:pt idx="218">
                  <c:v>1848.55</c:v>
                </c:pt>
                <c:pt idx="219">
                  <c:v>1853.65</c:v>
                </c:pt>
                <c:pt idx="220">
                  <c:v>1859.65</c:v>
                </c:pt>
                <c:pt idx="221">
                  <c:v>1910.35</c:v>
                </c:pt>
                <c:pt idx="222">
                  <c:v>1929.95</c:v>
                </c:pt>
                <c:pt idx="223">
                  <c:v>1929.8</c:v>
                </c:pt>
                <c:pt idx="224">
                  <c:v>1950.6</c:v>
                </c:pt>
                <c:pt idx="225">
                  <c:v>1901.65</c:v>
                </c:pt>
                <c:pt idx="226">
                  <c:v>1932.4</c:v>
                </c:pt>
                <c:pt idx="227">
                  <c:v>1972.95</c:v>
                </c:pt>
                <c:pt idx="228">
                  <c:v>1960.1</c:v>
                </c:pt>
                <c:pt idx="229">
                  <c:v>1921.05</c:v>
                </c:pt>
                <c:pt idx="230">
                  <c:v>1939.25</c:v>
                </c:pt>
                <c:pt idx="231">
                  <c:v>1970.65</c:v>
                </c:pt>
                <c:pt idx="232">
                  <c:v>1897.55</c:v>
                </c:pt>
                <c:pt idx="233">
                  <c:v>1894.35</c:v>
                </c:pt>
                <c:pt idx="234">
                  <c:v>1895.15</c:v>
                </c:pt>
                <c:pt idx="235">
                  <c:v>1853.7</c:v>
                </c:pt>
                <c:pt idx="236">
                  <c:v>1890.55</c:v>
                </c:pt>
                <c:pt idx="237">
                  <c:v>1799.5</c:v>
                </c:pt>
                <c:pt idx="238">
                  <c:v>1856.05</c:v>
                </c:pt>
                <c:pt idx="239">
                  <c:v>1843.9</c:v>
                </c:pt>
                <c:pt idx="240">
                  <c:v>1844.4</c:v>
                </c:pt>
                <c:pt idx="241">
                  <c:v>1865.85</c:v>
                </c:pt>
                <c:pt idx="242">
                  <c:v>1878.8</c:v>
                </c:pt>
                <c:pt idx="243">
                  <c:v>1863.95</c:v>
                </c:pt>
                <c:pt idx="244">
                  <c:v>1881.15</c:v>
                </c:pt>
                <c:pt idx="245">
                  <c:v>1921.35</c:v>
                </c:pt>
                <c:pt idx="246">
                  <c:v>1915.95</c:v>
                </c:pt>
                <c:pt idx="247">
                  <c:v>1971.95</c:v>
                </c:pt>
                <c:pt idx="248">
                  <c:v>1989.3</c:v>
                </c:pt>
                <c:pt idx="249">
                  <c:v>2002.7</c:v>
                </c:pt>
                <c:pt idx="250">
                  <c:v>2013.3</c:v>
                </c:pt>
                <c:pt idx="251">
                  <c:v>2078.1</c:v>
                </c:pt>
                <c:pt idx="252">
                  <c:v>2090.9</c:v>
                </c:pt>
                <c:pt idx="253">
                  <c:v>2076.1999999999998</c:v>
                </c:pt>
                <c:pt idx="254">
                  <c:v>2070.9499999999998</c:v>
                </c:pt>
                <c:pt idx="255">
                  <c:v>2053.4499999999998</c:v>
                </c:pt>
                <c:pt idx="256">
                  <c:v>2031.3</c:v>
                </c:pt>
                <c:pt idx="257">
                  <c:v>2024.95</c:v>
                </c:pt>
                <c:pt idx="258">
                  <c:v>2082.9</c:v>
                </c:pt>
                <c:pt idx="259">
                  <c:v>2090.65</c:v>
                </c:pt>
                <c:pt idx="260">
                  <c:v>2062.6</c:v>
                </c:pt>
                <c:pt idx="261">
                  <c:v>2058.4499999999998</c:v>
                </c:pt>
                <c:pt idx="262">
                  <c:v>2096.85</c:v>
                </c:pt>
                <c:pt idx="263">
                  <c:v>2044.9</c:v>
                </c:pt>
                <c:pt idx="264">
                  <c:v>2062.0500000000002</c:v>
                </c:pt>
                <c:pt idx="265">
                  <c:v>2156.35</c:v>
                </c:pt>
                <c:pt idx="266">
                  <c:v>2185.15</c:v>
                </c:pt>
                <c:pt idx="267">
                  <c:v>2193</c:v>
                </c:pt>
                <c:pt idx="268">
                  <c:v>2224.9499999999998</c:v>
                </c:pt>
                <c:pt idx="269">
                  <c:v>2191.5</c:v>
                </c:pt>
                <c:pt idx="270">
                  <c:v>2182.4</c:v>
                </c:pt>
                <c:pt idx="271">
                  <c:v>2212.5500000000002</c:v>
                </c:pt>
                <c:pt idx="272">
                  <c:v>2193.0500000000002</c:v>
                </c:pt>
                <c:pt idx="273">
                  <c:v>2184.25</c:v>
                </c:pt>
                <c:pt idx="274">
                  <c:v>2269.9</c:v>
                </c:pt>
                <c:pt idx="275">
                  <c:v>2302.3000000000002</c:v>
                </c:pt>
                <c:pt idx="276">
                  <c:v>2371.75</c:v>
                </c:pt>
                <c:pt idx="277">
                  <c:v>2514.6</c:v>
                </c:pt>
                <c:pt idx="278">
                  <c:v>2503.6999999999998</c:v>
                </c:pt>
                <c:pt idx="279">
                  <c:v>2522.65</c:v>
                </c:pt>
                <c:pt idx="280">
                  <c:v>2521.0500000000002</c:v>
                </c:pt>
                <c:pt idx="281">
                  <c:v>2609.1999999999998</c:v>
                </c:pt>
                <c:pt idx="282">
                  <c:v>2579.75</c:v>
                </c:pt>
                <c:pt idx="283">
                  <c:v>2549.1</c:v>
                </c:pt>
                <c:pt idx="284">
                  <c:v>2552.8000000000002</c:v>
                </c:pt>
                <c:pt idx="285">
                  <c:v>2533.65</c:v>
                </c:pt>
                <c:pt idx="286">
                  <c:v>2493.5</c:v>
                </c:pt>
                <c:pt idx="287">
                  <c:v>2506.25</c:v>
                </c:pt>
                <c:pt idx="288">
                  <c:v>2634</c:v>
                </c:pt>
                <c:pt idx="289">
                  <c:v>2572.9</c:v>
                </c:pt>
                <c:pt idx="290">
                  <c:v>2740.95</c:v>
                </c:pt>
                <c:pt idx="291">
                  <c:v>2699.85</c:v>
                </c:pt>
                <c:pt idx="292">
                  <c:v>2857.45</c:v>
                </c:pt>
                <c:pt idx="293">
                  <c:v>2807.55</c:v>
                </c:pt>
                <c:pt idx="294">
                  <c:v>2835.55</c:v>
                </c:pt>
                <c:pt idx="295">
                  <c:v>2787.55</c:v>
                </c:pt>
                <c:pt idx="296">
                  <c:v>2861.7</c:v>
                </c:pt>
                <c:pt idx="297">
                  <c:v>2928.6</c:v>
                </c:pt>
                <c:pt idx="298">
                  <c:v>2961.9</c:v>
                </c:pt>
                <c:pt idx="299">
                  <c:v>2933.85</c:v>
                </c:pt>
                <c:pt idx="300">
                  <c:v>2871.2</c:v>
                </c:pt>
                <c:pt idx="301">
                  <c:v>2839.95</c:v>
                </c:pt>
                <c:pt idx="302">
                  <c:v>2915.8</c:v>
                </c:pt>
                <c:pt idx="303">
                  <c:v>2909.4</c:v>
                </c:pt>
                <c:pt idx="304">
                  <c:v>2851.5</c:v>
                </c:pt>
                <c:pt idx="305">
                  <c:v>2888.95</c:v>
                </c:pt>
                <c:pt idx="306">
                  <c:v>2866.65</c:v>
                </c:pt>
                <c:pt idx="307">
                  <c:v>2875.85</c:v>
                </c:pt>
                <c:pt idx="308">
                  <c:v>2865.15</c:v>
                </c:pt>
                <c:pt idx="309">
                  <c:v>2877.95</c:v>
                </c:pt>
                <c:pt idx="310">
                  <c:v>2902.8</c:v>
                </c:pt>
                <c:pt idx="311">
                  <c:v>2880.6</c:v>
                </c:pt>
                <c:pt idx="312">
                  <c:v>2851.35</c:v>
                </c:pt>
                <c:pt idx="313">
                  <c:v>2925.5</c:v>
                </c:pt>
                <c:pt idx="314">
                  <c:v>2732</c:v>
                </c:pt>
                <c:pt idx="315">
                  <c:v>2698.05</c:v>
                </c:pt>
                <c:pt idx="316">
                  <c:v>2703.95</c:v>
                </c:pt>
                <c:pt idx="317">
                  <c:v>2731.05</c:v>
                </c:pt>
                <c:pt idx="318">
                  <c:v>2756.75</c:v>
                </c:pt>
                <c:pt idx="319">
                  <c:v>2819.45</c:v>
                </c:pt>
                <c:pt idx="320">
                  <c:v>2749.3</c:v>
                </c:pt>
                <c:pt idx="321">
                  <c:v>2804.75</c:v>
                </c:pt>
                <c:pt idx="322">
                  <c:v>2821.35</c:v>
                </c:pt>
                <c:pt idx="323">
                  <c:v>2805.5</c:v>
                </c:pt>
                <c:pt idx="324">
                  <c:v>2811.4</c:v>
                </c:pt>
                <c:pt idx="325">
                  <c:v>2887.8</c:v>
                </c:pt>
                <c:pt idx="326">
                  <c:v>2933</c:v>
                </c:pt>
                <c:pt idx="327">
                  <c:v>2922.1</c:v>
                </c:pt>
                <c:pt idx="328">
                  <c:v>2907.8</c:v>
                </c:pt>
                <c:pt idx="329">
                  <c:v>2828.4</c:v>
                </c:pt>
                <c:pt idx="330">
                  <c:v>2749.65</c:v>
                </c:pt>
                <c:pt idx="331">
                  <c:v>2678.95</c:v>
                </c:pt>
                <c:pt idx="332">
                  <c:v>2632.95</c:v>
                </c:pt>
                <c:pt idx="333">
                  <c:v>2680.85</c:v>
                </c:pt>
                <c:pt idx="334">
                  <c:v>2682.95</c:v>
                </c:pt>
                <c:pt idx="335">
                  <c:v>2749.15</c:v>
                </c:pt>
                <c:pt idx="336">
                  <c:v>2717.65</c:v>
                </c:pt>
                <c:pt idx="337">
                  <c:v>2718.05</c:v>
                </c:pt>
                <c:pt idx="338">
                  <c:v>2745.25</c:v>
                </c:pt>
                <c:pt idx="339">
                  <c:v>2840.45</c:v>
                </c:pt>
                <c:pt idx="340">
                  <c:v>2765.15</c:v>
                </c:pt>
                <c:pt idx="341">
                  <c:v>2771.3</c:v>
                </c:pt>
                <c:pt idx="342">
                  <c:v>2769.4</c:v>
                </c:pt>
                <c:pt idx="343">
                  <c:v>2732.95</c:v>
                </c:pt>
                <c:pt idx="344">
                  <c:v>2759</c:v>
                </c:pt>
                <c:pt idx="345">
                  <c:v>2793.1</c:v>
                </c:pt>
                <c:pt idx="346">
                  <c:v>2780.8</c:v>
                </c:pt>
                <c:pt idx="347">
                  <c:v>2798</c:v>
                </c:pt>
                <c:pt idx="348">
                  <c:v>2757.6</c:v>
                </c:pt>
                <c:pt idx="349">
                  <c:v>2805.4</c:v>
                </c:pt>
                <c:pt idx="350">
                  <c:v>2777</c:v>
                </c:pt>
                <c:pt idx="351">
                  <c:v>2784.85</c:v>
                </c:pt>
                <c:pt idx="352">
                  <c:v>2749.6</c:v>
                </c:pt>
                <c:pt idx="353">
                  <c:v>2723.1</c:v>
                </c:pt>
                <c:pt idx="354">
                  <c:v>2698.1</c:v>
                </c:pt>
                <c:pt idx="355">
                  <c:v>2708.85</c:v>
                </c:pt>
                <c:pt idx="356">
                  <c:v>2690</c:v>
                </c:pt>
                <c:pt idx="357">
                  <c:v>2654.25</c:v>
                </c:pt>
                <c:pt idx="358">
                  <c:v>2740.9</c:v>
                </c:pt>
                <c:pt idx="359">
                  <c:v>2739.1</c:v>
                </c:pt>
                <c:pt idx="360">
                  <c:v>2757.4</c:v>
                </c:pt>
                <c:pt idx="361">
                  <c:v>2787.65</c:v>
                </c:pt>
                <c:pt idx="362">
                  <c:v>2808.2</c:v>
                </c:pt>
                <c:pt idx="363">
                  <c:v>2797.5</c:v>
                </c:pt>
                <c:pt idx="364">
                  <c:v>2950.85</c:v>
                </c:pt>
                <c:pt idx="365">
                  <c:v>3049.8</c:v>
                </c:pt>
                <c:pt idx="366">
                  <c:v>3074.3</c:v>
                </c:pt>
                <c:pt idx="367">
                  <c:v>3091.05</c:v>
                </c:pt>
                <c:pt idx="368">
                  <c:v>3181.1</c:v>
                </c:pt>
                <c:pt idx="369">
                  <c:v>3183.65</c:v>
                </c:pt>
                <c:pt idx="370">
                  <c:v>3094.9</c:v>
                </c:pt>
                <c:pt idx="371">
                  <c:v>3165.5</c:v>
                </c:pt>
                <c:pt idx="372">
                  <c:v>3129.85</c:v>
                </c:pt>
                <c:pt idx="373">
                  <c:v>3017.45</c:v>
                </c:pt>
                <c:pt idx="374">
                  <c:v>3060.2</c:v>
                </c:pt>
                <c:pt idx="375">
                  <c:v>3165.85</c:v>
                </c:pt>
                <c:pt idx="376">
                  <c:v>3153</c:v>
                </c:pt>
                <c:pt idx="377">
                  <c:v>3194.3</c:v>
                </c:pt>
                <c:pt idx="378">
                  <c:v>3134.35</c:v>
                </c:pt>
                <c:pt idx="379">
                  <c:v>3154.9</c:v>
                </c:pt>
                <c:pt idx="380">
                  <c:v>3155.8</c:v>
                </c:pt>
                <c:pt idx="381">
                  <c:v>3068</c:v>
                </c:pt>
                <c:pt idx="382">
                  <c:v>2964.6</c:v>
                </c:pt>
                <c:pt idx="383">
                  <c:v>2964.25</c:v>
                </c:pt>
                <c:pt idx="384">
                  <c:v>2998.2</c:v>
                </c:pt>
                <c:pt idx="385">
                  <c:v>2887.2</c:v>
                </c:pt>
                <c:pt idx="386">
                  <c:v>2793.5</c:v>
                </c:pt>
                <c:pt idx="387">
                  <c:v>2826.35</c:v>
                </c:pt>
                <c:pt idx="388">
                  <c:v>2720.85</c:v>
                </c:pt>
                <c:pt idx="389">
                  <c:v>2781</c:v>
                </c:pt>
                <c:pt idx="390">
                  <c:v>2746.9</c:v>
                </c:pt>
                <c:pt idx="391">
                  <c:v>2707.7</c:v>
                </c:pt>
                <c:pt idx="392">
                  <c:v>2728.55</c:v>
                </c:pt>
                <c:pt idx="393">
                  <c:v>2817.65</c:v>
                </c:pt>
                <c:pt idx="394">
                  <c:v>2883.95</c:v>
                </c:pt>
                <c:pt idx="395">
                  <c:v>2899.45</c:v>
                </c:pt>
                <c:pt idx="396">
                  <c:v>2934.55</c:v>
                </c:pt>
                <c:pt idx="397">
                  <c:v>2891.35</c:v>
                </c:pt>
                <c:pt idx="398">
                  <c:v>2974.9</c:v>
                </c:pt>
                <c:pt idx="399">
                  <c:v>2930.6</c:v>
                </c:pt>
                <c:pt idx="400">
                  <c:v>2898.55</c:v>
                </c:pt>
                <c:pt idx="401">
                  <c:v>2798.95</c:v>
                </c:pt>
                <c:pt idx="402">
                  <c:v>2807.2</c:v>
                </c:pt>
                <c:pt idx="403">
                  <c:v>2846.9</c:v>
                </c:pt>
                <c:pt idx="404">
                  <c:v>2948.95</c:v>
                </c:pt>
                <c:pt idx="405">
                  <c:v>2936.25</c:v>
                </c:pt>
                <c:pt idx="406">
                  <c:v>3012.95</c:v>
                </c:pt>
                <c:pt idx="407">
                  <c:v>3045.6</c:v>
                </c:pt>
                <c:pt idx="408">
                  <c:v>2985.2</c:v>
                </c:pt>
                <c:pt idx="409">
                  <c:v>3004.8</c:v>
                </c:pt>
                <c:pt idx="410">
                  <c:v>2898.7</c:v>
                </c:pt>
                <c:pt idx="411">
                  <c:v>2966.1</c:v>
                </c:pt>
                <c:pt idx="412">
                  <c:v>3016.4</c:v>
                </c:pt>
                <c:pt idx="413">
                  <c:v>3027.3</c:v>
                </c:pt>
                <c:pt idx="414">
                  <c:v>3031.75</c:v>
                </c:pt>
                <c:pt idx="415">
                  <c:v>3071.6</c:v>
                </c:pt>
                <c:pt idx="416">
                  <c:v>3073</c:v>
                </c:pt>
                <c:pt idx="417">
                  <c:v>3051.25</c:v>
                </c:pt>
                <c:pt idx="418">
                  <c:v>3066.9</c:v>
                </c:pt>
                <c:pt idx="419">
                  <c:v>3072.05</c:v>
                </c:pt>
                <c:pt idx="420">
                  <c:v>3067.45</c:v>
                </c:pt>
                <c:pt idx="421">
                  <c:v>3081.4</c:v>
                </c:pt>
                <c:pt idx="422">
                  <c:v>3084.85</c:v>
                </c:pt>
                <c:pt idx="423">
                  <c:v>3041.5</c:v>
                </c:pt>
                <c:pt idx="424">
                  <c:v>3051.2</c:v>
                </c:pt>
                <c:pt idx="425">
                  <c:v>3014.65</c:v>
                </c:pt>
                <c:pt idx="426">
                  <c:v>2906.35</c:v>
                </c:pt>
                <c:pt idx="427">
                  <c:v>2909.3</c:v>
                </c:pt>
                <c:pt idx="428">
                  <c:v>2928.7</c:v>
                </c:pt>
                <c:pt idx="429">
                  <c:v>2975.65</c:v>
                </c:pt>
                <c:pt idx="430">
                  <c:v>3049.45</c:v>
                </c:pt>
                <c:pt idx="431">
                  <c:v>3002.9</c:v>
                </c:pt>
                <c:pt idx="432">
                  <c:v>3007.1</c:v>
                </c:pt>
                <c:pt idx="433">
                  <c:v>3082</c:v>
                </c:pt>
                <c:pt idx="434">
                  <c:v>3211.1</c:v>
                </c:pt>
                <c:pt idx="435">
                  <c:v>3190.55</c:v>
                </c:pt>
                <c:pt idx="436">
                  <c:v>3105.7</c:v>
                </c:pt>
                <c:pt idx="437">
                  <c:v>3108.85</c:v>
                </c:pt>
                <c:pt idx="438">
                  <c:v>3086.1</c:v>
                </c:pt>
                <c:pt idx="439">
                  <c:v>3126.5</c:v>
                </c:pt>
                <c:pt idx="440">
                  <c:v>3092.85</c:v>
                </c:pt>
                <c:pt idx="441">
                  <c:v>2999.65</c:v>
                </c:pt>
                <c:pt idx="442">
                  <c:v>3049.5</c:v>
                </c:pt>
                <c:pt idx="443">
                  <c:v>2960.25</c:v>
                </c:pt>
                <c:pt idx="444">
                  <c:v>2980.6</c:v>
                </c:pt>
                <c:pt idx="445">
                  <c:v>2917.35</c:v>
                </c:pt>
                <c:pt idx="446">
                  <c:v>2888.1</c:v>
                </c:pt>
                <c:pt idx="447">
                  <c:v>2821.3</c:v>
                </c:pt>
                <c:pt idx="448">
                  <c:v>2826.45</c:v>
                </c:pt>
                <c:pt idx="449">
                  <c:v>2886.45</c:v>
                </c:pt>
                <c:pt idx="450">
                  <c:v>2801.4</c:v>
                </c:pt>
                <c:pt idx="451">
                  <c:v>2831.6</c:v>
                </c:pt>
                <c:pt idx="452">
                  <c:v>2870.6</c:v>
                </c:pt>
                <c:pt idx="453">
                  <c:v>2924.35</c:v>
                </c:pt>
                <c:pt idx="454">
                  <c:v>2971.45</c:v>
                </c:pt>
                <c:pt idx="455">
                  <c:v>2989.85</c:v>
                </c:pt>
                <c:pt idx="456">
                  <c:v>3076.75</c:v>
                </c:pt>
                <c:pt idx="457">
                  <c:v>3173.3</c:v>
                </c:pt>
                <c:pt idx="458">
                  <c:v>3189.05</c:v>
                </c:pt>
                <c:pt idx="459">
                  <c:v>3178.75</c:v>
                </c:pt>
                <c:pt idx="460">
                  <c:v>3139.95</c:v>
                </c:pt>
                <c:pt idx="461">
                  <c:v>3198.45</c:v>
                </c:pt>
                <c:pt idx="462">
                  <c:v>3137.25</c:v>
                </c:pt>
                <c:pt idx="463">
                  <c:v>3085.95</c:v>
                </c:pt>
                <c:pt idx="464">
                  <c:v>2987.2</c:v>
                </c:pt>
                <c:pt idx="465">
                  <c:v>2978</c:v>
                </c:pt>
                <c:pt idx="466">
                  <c:v>2942.6</c:v>
                </c:pt>
                <c:pt idx="467">
                  <c:v>2831.95</c:v>
                </c:pt>
                <c:pt idx="468">
                  <c:v>2790.05</c:v>
                </c:pt>
                <c:pt idx="469">
                  <c:v>2757.4</c:v>
                </c:pt>
                <c:pt idx="470">
                  <c:v>2839.45</c:v>
                </c:pt>
                <c:pt idx="471">
                  <c:v>2669.35</c:v>
                </c:pt>
                <c:pt idx="472">
                  <c:v>2709.2</c:v>
                </c:pt>
                <c:pt idx="473">
                  <c:v>2777.85</c:v>
                </c:pt>
                <c:pt idx="474">
                  <c:v>2726.55</c:v>
                </c:pt>
                <c:pt idx="475">
                  <c:v>2585.1</c:v>
                </c:pt>
                <c:pt idx="476">
                  <c:v>2611.9</c:v>
                </c:pt>
                <c:pt idx="477">
                  <c:v>2613.35</c:v>
                </c:pt>
                <c:pt idx="478">
                  <c:v>2726.6</c:v>
                </c:pt>
                <c:pt idx="479">
                  <c:v>2742.4</c:v>
                </c:pt>
                <c:pt idx="480">
                  <c:v>2727.85</c:v>
                </c:pt>
                <c:pt idx="481">
                  <c:v>2702.6</c:v>
                </c:pt>
                <c:pt idx="482">
                  <c:v>2645.6</c:v>
                </c:pt>
                <c:pt idx="483">
                  <c:v>2653.3</c:v>
                </c:pt>
                <c:pt idx="484">
                  <c:v>2643.5</c:v>
                </c:pt>
                <c:pt idx="485">
                  <c:v>2705.15</c:v>
                </c:pt>
                <c:pt idx="486">
                  <c:v>2791.4</c:v>
                </c:pt>
                <c:pt idx="487">
                  <c:v>2789.1</c:v>
                </c:pt>
                <c:pt idx="488">
                  <c:v>2828.1</c:v>
                </c:pt>
                <c:pt idx="489">
                  <c:v>2801.85</c:v>
                </c:pt>
                <c:pt idx="490">
                  <c:v>2774.7</c:v>
                </c:pt>
                <c:pt idx="491">
                  <c:v>2736</c:v>
                </c:pt>
                <c:pt idx="492">
                  <c:v>2742.25</c:v>
                </c:pt>
                <c:pt idx="493">
                  <c:v>2733</c:v>
                </c:pt>
                <c:pt idx="494">
                  <c:v>2665.8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A6-4D94-BD1B-E26C1E872C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5080424"/>
        <c:axId val="125082584"/>
      </c:lineChart>
      <c:catAx>
        <c:axId val="125080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584"/>
        <c:crosses val="autoZero"/>
        <c:auto val="1"/>
        <c:lblAlgn val="ctr"/>
        <c:lblOffset val="100"/>
        <c:noMultiLvlLbl val="0"/>
      </c:catAx>
      <c:valAx>
        <c:axId val="125082584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042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Price</a:t>
            </a:r>
            <a:r>
              <a:rPr lang="en-IN" baseline="0"/>
              <a:t> Movement of JK Tyre &amp; Ind.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'JK Tyre &amp; Industries Ltd'!$C$4:$C$498</c:f>
              <c:numCache>
                <c:formatCode>General</c:formatCode>
                <c:ptCount val="495"/>
                <c:pt idx="0">
                  <c:v>154.25</c:v>
                </c:pt>
                <c:pt idx="1">
                  <c:v>163.44999999999999</c:v>
                </c:pt>
                <c:pt idx="2">
                  <c:v>166.1</c:v>
                </c:pt>
                <c:pt idx="3">
                  <c:v>161.94999999999999</c:v>
                </c:pt>
                <c:pt idx="4">
                  <c:v>164.9</c:v>
                </c:pt>
                <c:pt idx="5">
                  <c:v>162.94999999999999</c:v>
                </c:pt>
                <c:pt idx="6">
                  <c:v>162.44999999999999</c:v>
                </c:pt>
                <c:pt idx="7">
                  <c:v>163.19999999999999</c:v>
                </c:pt>
                <c:pt idx="8">
                  <c:v>166.55</c:v>
                </c:pt>
                <c:pt idx="9">
                  <c:v>169.6</c:v>
                </c:pt>
                <c:pt idx="10">
                  <c:v>167.45</c:v>
                </c:pt>
                <c:pt idx="11">
                  <c:v>164.15</c:v>
                </c:pt>
                <c:pt idx="12">
                  <c:v>164.7</c:v>
                </c:pt>
                <c:pt idx="13">
                  <c:v>165.7</c:v>
                </c:pt>
                <c:pt idx="14">
                  <c:v>165.8</c:v>
                </c:pt>
                <c:pt idx="15">
                  <c:v>170.9</c:v>
                </c:pt>
                <c:pt idx="16">
                  <c:v>178.6</c:v>
                </c:pt>
                <c:pt idx="17">
                  <c:v>181.45</c:v>
                </c:pt>
                <c:pt idx="18">
                  <c:v>194.6</c:v>
                </c:pt>
                <c:pt idx="19">
                  <c:v>194.95</c:v>
                </c:pt>
                <c:pt idx="20">
                  <c:v>205.05</c:v>
                </c:pt>
                <c:pt idx="21">
                  <c:v>201.55</c:v>
                </c:pt>
                <c:pt idx="22">
                  <c:v>197.2</c:v>
                </c:pt>
                <c:pt idx="23">
                  <c:v>196.4</c:v>
                </c:pt>
                <c:pt idx="24">
                  <c:v>198.2</c:v>
                </c:pt>
                <c:pt idx="25">
                  <c:v>201.45</c:v>
                </c:pt>
                <c:pt idx="26">
                  <c:v>196.25</c:v>
                </c:pt>
                <c:pt idx="27">
                  <c:v>198.75</c:v>
                </c:pt>
                <c:pt idx="28">
                  <c:v>199.6</c:v>
                </c:pt>
                <c:pt idx="29">
                  <c:v>180.95</c:v>
                </c:pt>
                <c:pt idx="30">
                  <c:v>174.05</c:v>
                </c:pt>
                <c:pt idx="31">
                  <c:v>178.55</c:v>
                </c:pt>
                <c:pt idx="32">
                  <c:v>179.1</c:v>
                </c:pt>
                <c:pt idx="33">
                  <c:v>181.8</c:v>
                </c:pt>
                <c:pt idx="34">
                  <c:v>182.05</c:v>
                </c:pt>
                <c:pt idx="35">
                  <c:v>182.5</c:v>
                </c:pt>
                <c:pt idx="36">
                  <c:v>182.85</c:v>
                </c:pt>
                <c:pt idx="37">
                  <c:v>180.9</c:v>
                </c:pt>
                <c:pt idx="38">
                  <c:v>184.8</c:v>
                </c:pt>
                <c:pt idx="39">
                  <c:v>187.85</c:v>
                </c:pt>
                <c:pt idx="40">
                  <c:v>186.55</c:v>
                </c:pt>
                <c:pt idx="41">
                  <c:v>184.7</c:v>
                </c:pt>
                <c:pt idx="42">
                  <c:v>184.35</c:v>
                </c:pt>
                <c:pt idx="43">
                  <c:v>185.25</c:v>
                </c:pt>
                <c:pt idx="44">
                  <c:v>185.9</c:v>
                </c:pt>
                <c:pt idx="45">
                  <c:v>187.4</c:v>
                </c:pt>
                <c:pt idx="46">
                  <c:v>189.7</c:v>
                </c:pt>
                <c:pt idx="47">
                  <c:v>190.85</c:v>
                </c:pt>
                <c:pt idx="48">
                  <c:v>189.1</c:v>
                </c:pt>
                <c:pt idx="49">
                  <c:v>190.1</c:v>
                </c:pt>
                <c:pt idx="50">
                  <c:v>189.5</c:v>
                </c:pt>
                <c:pt idx="51">
                  <c:v>190.8</c:v>
                </c:pt>
                <c:pt idx="52">
                  <c:v>190.6</c:v>
                </c:pt>
                <c:pt idx="53">
                  <c:v>195.45</c:v>
                </c:pt>
                <c:pt idx="54">
                  <c:v>195.6</c:v>
                </c:pt>
                <c:pt idx="55">
                  <c:v>193.6</c:v>
                </c:pt>
                <c:pt idx="56">
                  <c:v>201.2</c:v>
                </c:pt>
                <c:pt idx="57">
                  <c:v>209.35</c:v>
                </c:pt>
                <c:pt idx="58">
                  <c:v>207.35</c:v>
                </c:pt>
                <c:pt idx="59">
                  <c:v>236.75</c:v>
                </c:pt>
                <c:pt idx="60">
                  <c:v>235.4</c:v>
                </c:pt>
                <c:pt idx="61">
                  <c:v>234.65</c:v>
                </c:pt>
                <c:pt idx="62">
                  <c:v>241.3</c:v>
                </c:pt>
                <c:pt idx="63">
                  <c:v>256.45</c:v>
                </c:pt>
                <c:pt idx="64">
                  <c:v>247</c:v>
                </c:pt>
                <c:pt idx="65">
                  <c:v>249.4</c:v>
                </c:pt>
                <c:pt idx="66">
                  <c:v>250</c:v>
                </c:pt>
                <c:pt idx="67">
                  <c:v>252.55</c:v>
                </c:pt>
                <c:pt idx="68">
                  <c:v>243.65</c:v>
                </c:pt>
                <c:pt idx="69">
                  <c:v>250.25</c:v>
                </c:pt>
                <c:pt idx="70">
                  <c:v>247.45</c:v>
                </c:pt>
                <c:pt idx="71">
                  <c:v>245.25</c:v>
                </c:pt>
                <c:pt idx="72">
                  <c:v>244.3</c:v>
                </c:pt>
                <c:pt idx="73">
                  <c:v>247.95</c:v>
                </c:pt>
                <c:pt idx="74">
                  <c:v>245.1</c:v>
                </c:pt>
                <c:pt idx="75">
                  <c:v>242.75</c:v>
                </c:pt>
                <c:pt idx="76">
                  <c:v>241.95</c:v>
                </c:pt>
                <c:pt idx="77">
                  <c:v>252.15</c:v>
                </c:pt>
                <c:pt idx="78">
                  <c:v>248.85</c:v>
                </c:pt>
                <c:pt idx="79">
                  <c:v>263.3</c:v>
                </c:pt>
                <c:pt idx="80">
                  <c:v>266.14999999999998</c:v>
                </c:pt>
                <c:pt idx="81">
                  <c:v>263.2</c:v>
                </c:pt>
                <c:pt idx="82">
                  <c:v>254</c:v>
                </c:pt>
                <c:pt idx="83">
                  <c:v>265</c:v>
                </c:pt>
                <c:pt idx="84">
                  <c:v>283.2</c:v>
                </c:pt>
                <c:pt idx="85">
                  <c:v>269.7</c:v>
                </c:pt>
                <c:pt idx="86">
                  <c:v>269.35000000000002</c:v>
                </c:pt>
                <c:pt idx="87">
                  <c:v>271.3</c:v>
                </c:pt>
                <c:pt idx="88">
                  <c:v>272.2</c:v>
                </c:pt>
                <c:pt idx="89">
                  <c:v>268.8</c:v>
                </c:pt>
                <c:pt idx="90">
                  <c:v>265.45</c:v>
                </c:pt>
                <c:pt idx="91">
                  <c:v>273.39999999999998</c:v>
                </c:pt>
                <c:pt idx="92">
                  <c:v>272.2</c:v>
                </c:pt>
                <c:pt idx="93">
                  <c:v>266.35000000000002</c:v>
                </c:pt>
                <c:pt idx="94">
                  <c:v>270.89999999999998</c:v>
                </c:pt>
                <c:pt idx="95">
                  <c:v>271.45</c:v>
                </c:pt>
                <c:pt idx="96">
                  <c:v>267.7</c:v>
                </c:pt>
                <c:pt idx="97">
                  <c:v>266.35000000000002</c:v>
                </c:pt>
                <c:pt idx="98">
                  <c:v>264.75</c:v>
                </c:pt>
                <c:pt idx="99">
                  <c:v>262.39999999999998</c:v>
                </c:pt>
                <c:pt idx="100">
                  <c:v>264.14999999999998</c:v>
                </c:pt>
                <c:pt idx="101">
                  <c:v>268.14999999999998</c:v>
                </c:pt>
                <c:pt idx="102">
                  <c:v>271.10000000000002</c:v>
                </c:pt>
                <c:pt idx="103">
                  <c:v>267.64999999999998</c:v>
                </c:pt>
                <c:pt idx="104">
                  <c:v>265.25</c:v>
                </c:pt>
                <c:pt idx="105">
                  <c:v>265.14999999999998</c:v>
                </c:pt>
                <c:pt idx="106">
                  <c:v>264.60000000000002</c:v>
                </c:pt>
                <c:pt idx="107">
                  <c:v>264</c:v>
                </c:pt>
                <c:pt idx="108">
                  <c:v>261.8</c:v>
                </c:pt>
                <c:pt idx="109">
                  <c:v>259.35000000000002</c:v>
                </c:pt>
                <c:pt idx="110">
                  <c:v>251.55</c:v>
                </c:pt>
                <c:pt idx="111">
                  <c:v>253.35</c:v>
                </c:pt>
                <c:pt idx="112">
                  <c:v>260.64999999999998</c:v>
                </c:pt>
                <c:pt idx="113">
                  <c:v>258.7</c:v>
                </c:pt>
                <c:pt idx="114">
                  <c:v>256.2</c:v>
                </c:pt>
                <c:pt idx="115">
                  <c:v>272.2</c:v>
                </c:pt>
                <c:pt idx="116">
                  <c:v>265.60000000000002</c:v>
                </c:pt>
                <c:pt idx="117">
                  <c:v>278.39999999999998</c:v>
                </c:pt>
                <c:pt idx="118">
                  <c:v>282.45</c:v>
                </c:pt>
                <c:pt idx="119">
                  <c:v>278.05</c:v>
                </c:pt>
                <c:pt idx="120">
                  <c:v>277.89999999999998</c:v>
                </c:pt>
                <c:pt idx="121">
                  <c:v>273.75</c:v>
                </c:pt>
                <c:pt idx="122">
                  <c:v>278</c:v>
                </c:pt>
                <c:pt idx="123">
                  <c:v>278.7</c:v>
                </c:pt>
                <c:pt idx="124">
                  <c:v>275.64999999999998</c:v>
                </c:pt>
                <c:pt idx="125">
                  <c:v>287.64999999999998</c:v>
                </c:pt>
                <c:pt idx="126">
                  <c:v>282.75</c:v>
                </c:pt>
                <c:pt idx="127">
                  <c:v>267.14999999999998</c:v>
                </c:pt>
                <c:pt idx="128">
                  <c:v>270.14999999999998</c:v>
                </c:pt>
                <c:pt idx="129">
                  <c:v>311.3</c:v>
                </c:pt>
                <c:pt idx="130">
                  <c:v>312.10000000000002</c:v>
                </c:pt>
                <c:pt idx="131">
                  <c:v>309.7</c:v>
                </c:pt>
                <c:pt idx="132">
                  <c:v>309.14999999999998</c:v>
                </c:pt>
                <c:pt idx="133">
                  <c:v>317.64999999999998</c:v>
                </c:pt>
                <c:pt idx="134">
                  <c:v>325.05</c:v>
                </c:pt>
                <c:pt idx="135">
                  <c:v>319.89999999999998</c:v>
                </c:pt>
                <c:pt idx="136">
                  <c:v>319.7</c:v>
                </c:pt>
                <c:pt idx="137">
                  <c:v>298.2</c:v>
                </c:pt>
                <c:pt idx="138">
                  <c:v>291.3</c:v>
                </c:pt>
                <c:pt idx="139">
                  <c:v>294.35000000000002</c:v>
                </c:pt>
                <c:pt idx="140">
                  <c:v>297.64999999999998</c:v>
                </c:pt>
                <c:pt idx="141">
                  <c:v>300.2</c:v>
                </c:pt>
                <c:pt idx="142">
                  <c:v>304.3</c:v>
                </c:pt>
                <c:pt idx="143">
                  <c:v>308.14999999999998</c:v>
                </c:pt>
                <c:pt idx="144">
                  <c:v>337.25</c:v>
                </c:pt>
                <c:pt idx="145">
                  <c:v>348.3</c:v>
                </c:pt>
                <c:pt idx="146">
                  <c:v>341.15</c:v>
                </c:pt>
                <c:pt idx="147">
                  <c:v>339.1</c:v>
                </c:pt>
                <c:pt idx="148">
                  <c:v>355.15</c:v>
                </c:pt>
                <c:pt idx="149">
                  <c:v>350.3</c:v>
                </c:pt>
                <c:pt idx="150">
                  <c:v>357.4</c:v>
                </c:pt>
                <c:pt idx="151">
                  <c:v>357.5</c:v>
                </c:pt>
                <c:pt idx="152">
                  <c:v>348.65</c:v>
                </c:pt>
                <c:pt idx="153">
                  <c:v>352.35</c:v>
                </c:pt>
                <c:pt idx="154">
                  <c:v>350.25</c:v>
                </c:pt>
                <c:pt idx="155">
                  <c:v>348.65</c:v>
                </c:pt>
                <c:pt idx="156">
                  <c:v>346.65</c:v>
                </c:pt>
                <c:pt idx="157">
                  <c:v>343.85</c:v>
                </c:pt>
                <c:pt idx="158">
                  <c:v>337.8</c:v>
                </c:pt>
                <c:pt idx="159">
                  <c:v>334.15</c:v>
                </c:pt>
                <c:pt idx="160">
                  <c:v>339.9</c:v>
                </c:pt>
                <c:pt idx="161">
                  <c:v>341.4</c:v>
                </c:pt>
                <c:pt idx="162">
                  <c:v>345.55</c:v>
                </c:pt>
                <c:pt idx="163">
                  <c:v>353.7</c:v>
                </c:pt>
                <c:pt idx="164">
                  <c:v>352.65</c:v>
                </c:pt>
                <c:pt idx="165">
                  <c:v>354.6</c:v>
                </c:pt>
                <c:pt idx="166">
                  <c:v>355.35</c:v>
                </c:pt>
                <c:pt idx="167">
                  <c:v>354.65</c:v>
                </c:pt>
                <c:pt idx="168">
                  <c:v>355.1</c:v>
                </c:pt>
                <c:pt idx="169">
                  <c:v>348.15</c:v>
                </c:pt>
                <c:pt idx="170">
                  <c:v>345.95</c:v>
                </c:pt>
                <c:pt idx="171">
                  <c:v>344.9</c:v>
                </c:pt>
                <c:pt idx="172">
                  <c:v>346.4</c:v>
                </c:pt>
                <c:pt idx="173">
                  <c:v>346.6</c:v>
                </c:pt>
                <c:pt idx="174">
                  <c:v>352</c:v>
                </c:pt>
                <c:pt idx="175">
                  <c:v>389.65</c:v>
                </c:pt>
                <c:pt idx="176">
                  <c:v>378.7</c:v>
                </c:pt>
                <c:pt idx="177">
                  <c:v>364.85</c:v>
                </c:pt>
                <c:pt idx="178">
                  <c:v>382.3</c:v>
                </c:pt>
                <c:pt idx="179">
                  <c:v>383.3</c:v>
                </c:pt>
                <c:pt idx="180">
                  <c:v>377.4</c:v>
                </c:pt>
                <c:pt idx="181">
                  <c:v>376.6</c:v>
                </c:pt>
                <c:pt idx="182">
                  <c:v>385.25</c:v>
                </c:pt>
                <c:pt idx="183">
                  <c:v>398.3</c:v>
                </c:pt>
                <c:pt idx="184">
                  <c:v>393.3</c:v>
                </c:pt>
                <c:pt idx="185">
                  <c:v>398.4</c:v>
                </c:pt>
                <c:pt idx="186">
                  <c:v>396.8</c:v>
                </c:pt>
                <c:pt idx="187">
                  <c:v>397.75</c:v>
                </c:pt>
                <c:pt idx="188">
                  <c:v>393.2</c:v>
                </c:pt>
                <c:pt idx="189">
                  <c:v>393.3</c:v>
                </c:pt>
                <c:pt idx="190">
                  <c:v>398.1</c:v>
                </c:pt>
                <c:pt idx="191">
                  <c:v>391.45</c:v>
                </c:pt>
                <c:pt idx="192">
                  <c:v>394.45</c:v>
                </c:pt>
                <c:pt idx="193">
                  <c:v>404.65</c:v>
                </c:pt>
                <c:pt idx="194">
                  <c:v>405.4</c:v>
                </c:pt>
                <c:pt idx="195">
                  <c:v>405.25</c:v>
                </c:pt>
                <c:pt idx="196">
                  <c:v>403.1</c:v>
                </c:pt>
                <c:pt idx="197">
                  <c:v>428</c:v>
                </c:pt>
                <c:pt idx="198">
                  <c:v>442.9</c:v>
                </c:pt>
                <c:pt idx="199">
                  <c:v>470.55</c:v>
                </c:pt>
                <c:pt idx="200">
                  <c:v>472.4</c:v>
                </c:pt>
                <c:pt idx="201">
                  <c:v>491.7</c:v>
                </c:pt>
                <c:pt idx="202">
                  <c:v>501.45</c:v>
                </c:pt>
                <c:pt idx="203">
                  <c:v>515.6</c:v>
                </c:pt>
                <c:pt idx="204">
                  <c:v>515.54999999999995</c:v>
                </c:pt>
                <c:pt idx="205">
                  <c:v>526.85</c:v>
                </c:pt>
                <c:pt idx="206">
                  <c:v>522.25</c:v>
                </c:pt>
                <c:pt idx="207">
                  <c:v>524.54999999999995</c:v>
                </c:pt>
                <c:pt idx="208">
                  <c:v>533.9</c:v>
                </c:pt>
                <c:pt idx="209">
                  <c:v>535.79999999999995</c:v>
                </c:pt>
                <c:pt idx="210">
                  <c:v>508.5</c:v>
                </c:pt>
                <c:pt idx="211">
                  <c:v>511.1</c:v>
                </c:pt>
                <c:pt idx="212">
                  <c:v>495.85</c:v>
                </c:pt>
                <c:pt idx="213">
                  <c:v>484.45</c:v>
                </c:pt>
                <c:pt idx="214">
                  <c:v>468.05</c:v>
                </c:pt>
                <c:pt idx="215">
                  <c:v>491.4</c:v>
                </c:pt>
                <c:pt idx="216">
                  <c:v>499.2</c:v>
                </c:pt>
                <c:pt idx="217">
                  <c:v>514.70000000000005</c:v>
                </c:pt>
                <c:pt idx="218">
                  <c:v>512.85</c:v>
                </c:pt>
                <c:pt idx="219">
                  <c:v>512.79999999999995</c:v>
                </c:pt>
                <c:pt idx="220">
                  <c:v>508.5</c:v>
                </c:pt>
                <c:pt idx="221">
                  <c:v>502.8</c:v>
                </c:pt>
                <c:pt idx="222">
                  <c:v>511.25</c:v>
                </c:pt>
                <c:pt idx="223">
                  <c:v>514.04999999999995</c:v>
                </c:pt>
                <c:pt idx="224">
                  <c:v>516.1</c:v>
                </c:pt>
                <c:pt idx="225">
                  <c:v>499.45</c:v>
                </c:pt>
                <c:pt idx="226">
                  <c:v>520.45000000000005</c:v>
                </c:pt>
                <c:pt idx="227">
                  <c:v>520.9</c:v>
                </c:pt>
                <c:pt idx="228">
                  <c:v>519.79999999999995</c:v>
                </c:pt>
                <c:pt idx="229">
                  <c:v>522.95000000000005</c:v>
                </c:pt>
                <c:pt idx="230">
                  <c:v>521.70000000000005</c:v>
                </c:pt>
                <c:pt idx="231">
                  <c:v>509.15</c:v>
                </c:pt>
                <c:pt idx="232">
                  <c:v>499.1</c:v>
                </c:pt>
                <c:pt idx="233">
                  <c:v>474.95</c:v>
                </c:pt>
                <c:pt idx="234">
                  <c:v>466.2</c:v>
                </c:pt>
                <c:pt idx="235">
                  <c:v>433.15</c:v>
                </c:pt>
                <c:pt idx="236">
                  <c:v>431.2</c:v>
                </c:pt>
                <c:pt idx="237">
                  <c:v>440.4</c:v>
                </c:pt>
                <c:pt idx="238">
                  <c:v>429.7</c:v>
                </c:pt>
                <c:pt idx="239">
                  <c:v>411</c:v>
                </c:pt>
                <c:pt idx="240">
                  <c:v>405.8</c:v>
                </c:pt>
                <c:pt idx="241">
                  <c:v>413.9</c:v>
                </c:pt>
                <c:pt idx="242">
                  <c:v>415.3</c:v>
                </c:pt>
                <c:pt idx="243">
                  <c:v>421.5</c:v>
                </c:pt>
                <c:pt idx="244">
                  <c:v>424.4</c:v>
                </c:pt>
                <c:pt idx="245">
                  <c:v>432.05</c:v>
                </c:pt>
                <c:pt idx="246">
                  <c:v>428.95</c:v>
                </c:pt>
                <c:pt idx="247">
                  <c:v>429.95</c:v>
                </c:pt>
                <c:pt idx="248">
                  <c:v>430.35</c:v>
                </c:pt>
                <c:pt idx="249">
                  <c:v>423.55</c:v>
                </c:pt>
                <c:pt idx="250">
                  <c:v>427.6</c:v>
                </c:pt>
                <c:pt idx="251">
                  <c:v>421.75</c:v>
                </c:pt>
                <c:pt idx="252">
                  <c:v>417.25</c:v>
                </c:pt>
                <c:pt idx="253">
                  <c:v>424.2</c:v>
                </c:pt>
                <c:pt idx="254">
                  <c:v>414.55</c:v>
                </c:pt>
                <c:pt idx="255">
                  <c:v>405.25</c:v>
                </c:pt>
                <c:pt idx="256">
                  <c:v>409.55</c:v>
                </c:pt>
                <c:pt idx="257">
                  <c:v>405.45</c:v>
                </c:pt>
                <c:pt idx="258">
                  <c:v>403.25</c:v>
                </c:pt>
                <c:pt idx="259">
                  <c:v>412.6</c:v>
                </c:pt>
                <c:pt idx="260">
                  <c:v>404.3</c:v>
                </c:pt>
                <c:pt idx="261">
                  <c:v>406.85</c:v>
                </c:pt>
                <c:pt idx="262">
                  <c:v>414.3</c:v>
                </c:pt>
                <c:pt idx="263">
                  <c:v>409.4</c:v>
                </c:pt>
                <c:pt idx="264">
                  <c:v>407.45</c:v>
                </c:pt>
                <c:pt idx="265">
                  <c:v>422</c:v>
                </c:pt>
                <c:pt idx="266">
                  <c:v>428.55</c:v>
                </c:pt>
                <c:pt idx="267">
                  <c:v>417.75</c:v>
                </c:pt>
                <c:pt idx="268">
                  <c:v>409</c:v>
                </c:pt>
                <c:pt idx="269">
                  <c:v>393.4</c:v>
                </c:pt>
                <c:pt idx="270">
                  <c:v>401.4</c:v>
                </c:pt>
                <c:pt idx="271">
                  <c:v>392.95</c:v>
                </c:pt>
                <c:pt idx="272">
                  <c:v>385.85</c:v>
                </c:pt>
                <c:pt idx="273">
                  <c:v>380.5</c:v>
                </c:pt>
                <c:pt idx="274">
                  <c:v>384.15</c:v>
                </c:pt>
                <c:pt idx="275">
                  <c:v>389.65</c:v>
                </c:pt>
                <c:pt idx="276">
                  <c:v>396.8</c:v>
                </c:pt>
                <c:pt idx="277">
                  <c:v>399.3</c:v>
                </c:pt>
                <c:pt idx="278">
                  <c:v>402.8</c:v>
                </c:pt>
                <c:pt idx="279">
                  <c:v>404.5</c:v>
                </c:pt>
                <c:pt idx="280">
                  <c:v>424.45</c:v>
                </c:pt>
                <c:pt idx="281">
                  <c:v>416.7</c:v>
                </c:pt>
                <c:pt idx="282">
                  <c:v>415.95</c:v>
                </c:pt>
                <c:pt idx="283">
                  <c:v>420.85</c:v>
                </c:pt>
                <c:pt idx="284">
                  <c:v>416.3</c:v>
                </c:pt>
                <c:pt idx="285">
                  <c:v>410.25</c:v>
                </c:pt>
                <c:pt idx="286">
                  <c:v>401.95</c:v>
                </c:pt>
                <c:pt idx="287">
                  <c:v>405.25</c:v>
                </c:pt>
                <c:pt idx="288">
                  <c:v>408.6</c:v>
                </c:pt>
                <c:pt idx="289">
                  <c:v>374.35</c:v>
                </c:pt>
                <c:pt idx="290">
                  <c:v>396.2</c:v>
                </c:pt>
                <c:pt idx="291">
                  <c:v>399.85</c:v>
                </c:pt>
                <c:pt idx="292">
                  <c:v>408.85</c:v>
                </c:pt>
                <c:pt idx="293">
                  <c:v>409.15</c:v>
                </c:pt>
                <c:pt idx="294">
                  <c:v>407.35</c:v>
                </c:pt>
                <c:pt idx="295">
                  <c:v>405</c:v>
                </c:pt>
                <c:pt idx="296">
                  <c:v>401.5</c:v>
                </c:pt>
                <c:pt idx="297">
                  <c:v>398.75</c:v>
                </c:pt>
                <c:pt idx="298">
                  <c:v>401.1</c:v>
                </c:pt>
                <c:pt idx="299">
                  <c:v>392.8</c:v>
                </c:pt>
                <c:pt idx="300">
                  <c:v>394.15</c:v>
                </c:pt>
                <c:pt idx="301">
                  <c:v>397.4</c:v>
                </c:pt>
                <c:pt idx="302">
                  <c:v>392.4</c:v>
                </c:pt>
                <c:pt idx="303">
                  <c:v>401.35</c:v>
                </c:pt>
                <c:pt idx="304">
                  <c:v>397.1</c:v>
                </c:pt>
                <c:pt idx="305">
                  <c:v>393.8</c:v>
                </c:pt>
                <c:pt idx="306">
                  <c:v>429.75</c:v>
                </c:pt>
                <c:pt idx="307">
                  <c:v>445.8</c:v>
                </c:pt>
                <c:pt idx="308">
                  <c:v>453.7</c:v>
                </c:pt>
                <c:pt idx="309">
                  <c:v>453.2</c:v>
                </c:pt>
                <c:pt idx="310">
                  <c:v>460.4</c:v>
                </c:pt>
                <c:pt idx="311">
                  <c:v>456.8</c:v>
                </c:pt>
                <c:pt idx="312">
                  <c:v>455.15</c:v>
                </c:pt>
                <c:pt idx="313">
                  <c:v>448</c:v>
                </c:pt>
                <c:pt idx="314">
                  <c:v>456.75</c:v>
                </c:pt>
                <c:pt idx="315">
                  <c:v>460.4</c:v>
                </c:pt>
                <c:pt idx="316">
                  <c:v>451.1</c:v>
                </c:pt>
                <c:pt idx="317">
                  <c:v>479.55</c:v>
                </c:pt>
                <c:pt idx="318">
                  <c:v>473.05</c:v>
                </c:pt>
                <c:pt idx="319">
                  <c:v>460.8</c:v>
                </c:pt>
                <c:pt idx="320">
                  <c:v>441.85</c:v>
                </c:pt>
                <c:pt idx="321">
                  <c:v>440.05</c:v>
                </c:pt>
                <c:pt idx="322">
                  <c:v>429.4</c:v>
                </c:pt>
                <c:pt idx="323">
                  <c:v>442.95</c:v>
                </c:pt>
                <c:pt idx="324">
                  <c:v>438.2</c:v>
                </c:pt>
                <c:pt idx="325">
                  <c:v>444.25</c:v>
                </c:pt>
                <c:pt idx="326">
                  <c:v>442.05</c:v>
                </c:pt>
                <c:pt idx="327">
                  <c:v>446.2</c:v>
                </c:pt>
                <c:pt idx="328">
                  <c:v>444.75</c:v>
                </c:pt>
                <c:pt idx="329">
                  <c:v>436.6</c:v>
                </c:pt>
                <c:pt idx="330">
                  <c:v>431.1</c:v>
                </c:pt>
                <c:pt idx="331">
                  <c:v>413.25</c:v>
                </c:pt>
                <c:pt idx="332">
                  <c:v>403.4</c:v>
                </c:pt>
                <c:pt idx="333">
                  <c:v>416.15</c:v>
                </c:pt>
                <c:pt idx="334">
                  <c:v>407.2</c:v>
                </c:pt>
                <c:pt idx="335">
                  <c:v>411.55</c:v>
                </c:pt>
                <c:pt idx="336">
                  <c:v>402.45</c:v>
                </c:pt>
                <c:pt idx="337">
                  <c:v>399.1</c:v>
                </c:pt>
                <c:pt idx="338">
                  <c:v>393.6</c:v>
                </c:pt>
                <c:pt idx="339">
                  <c:v>396.55</c:v>
                </c:pt>
                <c:pt idx="340">
                  <c:v>404.45</c:v>
                </c:pt>
                <c:pt idx="341">
                  <c:v>404.85</c:v>
                </c:pt>
                <c:pt idx="342">
                  <c:v>417.6</c:v>
                </c:pt>
                <c:pt idx="343">
                  <c:v>415.5</c:v>
                </c:pt>
                <c:pt idx="344">
                  <c:v>408.9</c:v>
                </c:pt>
                <c:pt idx="345">
                  <c:v>407.35</c:v>
                </c:pt>
                <c:pt idx="346">
                  <c:v>409.35</c:v>
                </c:pt>
                <c:pt idx="347">
                  <c:v>406.05</c:v>
                </c:pt>
                <c:pt idx="348">
                  <c:v>402.7</c:v>
                </c:pt>
                <c:pt idx="349">
                  <c:v>400.3</c:v>
                </c:pt>
                <c:pt idx="350">
                  <c:v>401.6</c:v>
                </c:pt>
                <c:pt idx="351">
                  <c:v>403.7</c:v>
                </c:pt>
                <c:pt idx="352">
                  <c:v>415</c:v>
                </c:pt>
                <c:pt idx="353">
                  <c:v>419.95</c:v>
                </c:pt>
                <c:pt idx="354">
                  <c:v>415</c:v>
                </c:pt>
                <c:pt idx="355">
                  <c:v>418.55</c:v>
                </c:pt>
                <c:pt idx="356">
                  <c:v>426.1</c:v>
                </c:pt>
                <c:pt idx="357">
                  <c:v>421.55</c:v>
                </c:pt>
                <c:pt idx="358">
                  <c:v>421.95</c:v>
                </c:pt>
                <c:pt idx="359">
                  <c:v>443.55</c:v>
                </c:pt>
                <c:pt idx="360">
                  <c:v>442.35</c:v>
                </c:pt>
                <c:pt idx="361">
                  <c:v>432.45</c:v>
                </c:pt>
                <c:pt idx="362">
                  <c:v>427.9</c:v>
                </c:pt>
                <c:pt idx="363">
                  <c:v>422.2</c:v>
                </c:pt>
                <c:pt idx="364">
                  <c:v>428.3</c:v>
                </c:pt>
                <c:pt idx="365">
                  <c:v>422.05</c:v>
                </c:pt>
                <c:pt idx="366">
                  <c:v>417.05</c:v>
                </c:pt>
                <c:pt idx="367">
                  <c:v>430.35</c:v>
                </c:pt>
                <c:pt idx="368">
                  <c:v>428.75</c:v>
                </c:pt>
                <c:pt idx="369">
                  <c:v>433.4</c:v>
                </c:pt>
                <c:pt idx="370">
                  <c:v>430.65</c:v>
                </c:pt>
                <c:pt idx="371">
                  <c:v>428.1</c:v>
                </c:pt>
                <c:pt idx="372">
                  <c:v>415.2</c:v>
                </c:pt>
                <c:pt idx="373">
                  <c:v>405.1</c:v>
                </c:pt>
                <c:pt idx="374">
                  <c:v>390.75</c:v>
                </c:pt>
                <c:pt idx="375">
                  <c:v>399.35</c:v>
                </c:pt>
                <c:pt idx="376">
                  <c:v>403.85</c:v>
                </c:pt>
                <c:pt idx="377">
                  <c:v>397.5</c:v>
                </c:pt>
                <c:pt idx="378">
                  <c:v>402.2</c:v>
                </c:pt>
                <c:pt idx="379">
                  <c:v>406.65</c:v>
                </c:pt>
                <c:pt idx="380">
                  <c:v>407.45</c:v>
                </c:pt>
                <c:pt idx="381">
                  <c:v>405.75</c:v>
                </c:pt>
                <c:pt idx="382">
                  <c:v>396.15</c:v>
                </c:pt>
                <c:pt idx="383">
                  <c:v>399.85</c:v>
                </c:pt>
                <c:pt idx="384">
                  <c:v>398.8</c:v>
                </c:pt>
                <c:pt idx="385">
                  <c:v>391.75</c:v>
                </c:pt>
                <c:pt idx="386">
                  <c:v>390.1</c:v>
                </c:pt>
                <c:pt idx="387">
                  <c:v>385.2</c:v>
                </c:pt>
                <c:pt idx="388">
                  <c:v>374</c:v>
                </c:pt>
                <c:pt idx="389">
                  <c:v>380</c:v>
                </c:pt>
                <c:pt idx="390">
                  <c:v>382.2</c:v>
                </c:pt>
                <c:pt idx="391">
                  <c:v>393.55</c:v>
                </c:pt>
                <c:pt idx="392">
                  <c:v>397</c:v>
                </c:pt>
                <c:pt idx="393">
                  <c:v>397.9</c:v>
                </c:pt>
                <c:pt idx="394">
                  <c:v>391</c:v>
                </c:pt>
                <c:pt idx="395">
                  <c:v>389.15</c:v>
                </c:pt>
                <c:pt idx="396">
                  <c:v>391.4</c:v>
                </c:pt>
                <c:pt idx="397">
                  <c:v>385.75</c:v>
                </c:pt>
                <c:pt idx="398">
                  <c:v>377.45</c:v>
                </c:pt>
                <c:pt idx="399">
                  <c:v>375.3</c:v>
                </c:pt>
                <c:pt idx="400">
                  <c:v>372.4</c:v>
                </c:pt>
                <c:pt idx="401">
                  <c:v>363.5</c:v>
                </c:pt>
                <c:pt idx="402">
                  <c:v>365.5</c:v>
                </c:pt>
                <c:pt idx="403">
                  <c:v>376.2</c:v>
                </c:pt>
                <c:pt idx="404">
                  <c:v>379.95</c:v>
                </c:pt>
                <c:pt idx="405">
                  <c:v>361.55</c:v>
                </c:pt>
                <c:pt idx="406">
                  <c:v>361.2</c:v>
                </c:pt>
                <c:pt idx="407">
                  <c:v>364.9</c:v>
                </c:pt>
                <c:pt idx="408">
                  <c:v>370.95</c:v>
                </c:pt>
                <c:pt idx="409">
                  <c:v>375.85</c:v>
                </c:pt>
                <c:pt idx="410">
                  <c:v>377.35</c:v>
                </c:pt>
                <c:pt idx="411">
                  <c:v>382</c:v>
                </c:pt>
                <c:pt idx="412">
                  <c:v>383.65</c:v>
                </c:pt>
                <c:pt idx="413">
                  <c:v>389.65</c:v>
                </c:pt>
                <c:pt idx="414">
                  <c:v>395.5</c:v>
                </c:pt>
                <c:pt idx="415">
                  <c:v>393.3</c:v>
                </c:pt>
                <c:pt idx="416">
                  <c:v>393.6</c:v>
                </c:pt>
                <c:pt idx="417">
                  <c:v>420.8</c:v>
                </c:pt>
                <c:pt idx="418">
                  <c:v>412.75</c:v>
                </c:pt>
                <c:pt idx="419">
                  <c:v>407.7</c:v>
                </c:pt>
                <c:pt idx="420">
                  <c:v>408.85</c:v>
                </c:pt>
                <c:pt idx="421">
                  <c:v>408.7</c:v>
                </c:pt>
                <c:pt idx="422">
                  <c:v>410.1</c:v>
                </c:pt>
                <c:pt idx="423">
                  <c:v>409.4</c:v>
                </c:pt>
                <c:pt idx="424">
                  <c:v>399.25</c:v>
                </c:pt>
                <c:pt idx="425">
                  <c:v>395.3</c:v>
                </c:pt>
                <c:pt idx="426">
                  <c:v>380.75</c:v>
                </c:pt>
                <c:pt idx="427">
                  <c:v>388.15</c:v>
                </c:pt>
                <c:pt idx="428">
                  <c:v>383</c:v>
                </c:pt>
                <c:pt idx="429">
                  <c:v>381.05</c:v>
                </c:pt>
                <c:pt idx="430">
                  <c:v>384.2</c:v>
                </c:pt>
                <c:pt idx="431">
                  <c:v>391.5</c:v>
                </c:pt>
                <c:pt idx="432">
                  <c:v>388.55</c:v>
                </c:pt>
                <c:pt idx="433">
                  <c:v>386.8</c:v>
                </c:pt>
                <c:pt idx="434">
                  <c:v>389.05</c:v>
                </c:pt>
                <c:pt idx="435">
                  <c:v>387.45</c:v>
                </c:pt>
                <c:pt idx="436">
                  <c:v>371.8</c:v>
                </c:pt>
                <c:pt idx="437">
                  <c:v>374.05</c:v>
                </c:pt>
                <c:pt idx="438">
                  <c:v>375.05</c:v>
                </c:pt>
                <c:pt idx="439">
                  <c:v>370.6</c:v>
                </c:pt>
                <c:pt idx="440">
                  <c:v>362.7</c:v>
                </c:pt>
                <c:pt idx="441">
                  <c:v>354.15</c:v>
                </c:pt>
                <c:pt idx="442">
                  <c:v>362.3</c:v>
                </c:pt>
                <c:pt idx="443">
                  <c:v>363.05</c:v>
                </c:pt>
                <c:pt idx="444">
                  <c:v>361.45</c:v>
                </c:pt>
                <c:pt idx="445">
                  <c:v>359.3</c:v>
                </c:pt>
                <c:pt idx="446">
                  <c:v>361.45</c:v>
                </c:pt>
                <c:pt idx="447">
                  <c:v>358.25</c:v>
                </c:pt>
                <c:pt idx="448">
                  <c:v>346.3</c:v>
                </c:pt>
                <c:pt idx="449">
                  <c:v>349.25</c:v>
                </c:pt>
                <c:pt idx="450">
                  <c:v>342.3</c:v>
                </c:pt>
                <c:pt idx="451">
                  <c:v>319.2</c:v>
                </c:pt>
                <c:pt idx="452">
                  <c:v>307.60000000000002</c:v>
                </c:pt>
                <c:pt idx="453">
                  <c:v>315.3</c:v>
                </c:pt>
                <c:pt idx="454">
                  <c:v>313</c:v>
                </c:pt>
                <c:pt idx="455">
                  <c:v>317.5</c:v>
                </c:pt>
                <c:pt idx="456">
                  <c:v>323.95</c:v>
                </c:pt>
                <c:pt idx="457">
                  <c:v>310.75</c:v>
                </c:pt>
                <c:pt idx="458">
                  <c:v>313.3</c:v>
                </c:pt>
                <c:pt idx="459">
                  <c:v>311.25</c:v>
                </c:pt>
                <c:pt idx="460">
                  <c:v>311.05</c:v>
                </c:pt>
                <c:pt idx="461">
                  <c:v>305.3</c:v>
                </c:pt>
                <c:pt idx="462">
                  <c:v>299.3</c:v>
                </c:pt>
                <c:pt idx="463">
                  <c:v>295.14999999999998</c:v>
                </c:pt>
                <c:pt idx="464">
                  <c:v>292.85000000000002</c:v>
                </c:pt>
                <c:pt idx="465">
                  <c:v>293.5</c:v>
                </c:pt>
                <c:pt idx="466">
                  <c:v>285.2</c:v>
                </c:pt>
                <c:pt idx="467">
                  <c:v>282.7</c:v>
                </c:pt>
                <c:pt idx="468">
                  <c:v>283.05</c:v>
                </c:pt>
                <c:pt idx="469">
                  <c:v>287.8</c:v>
                </c:pt>
                <c:pt idx="470">
                  <c:v>294.8</c:v>
                </c:pt>
                <c:pt idx="471">
                  <c:v>292.05</c:v>
                </c:pt>
                <c:pt idx="472">
                  <c:v>287.39999999999998</c:v>
                </c:pt>
                <c:pt idx="473">
                  <c:v>283.95</c:v>
                </c:pt>
                <c:pt idx="474">
                  <c:v>273.35000000000002</c:v>
                </c:pt>
                <c:pt idx="475">
                  <c:v>264.85000000000002</c:v>
                </c:pt>
                <c:pt idx="476">
                  <c:v>253.4</c:v>
                </c:pt>
                <c:pt idx="477">
                  <c:v>260.45</c:v>
                </c:pt>
                <c:pt idx="478">
                  <c:v>269.35000000000002</c:v>
                </c:pt>
                <c:pt idx="479">
                  <c:v>272.95</c:v>
                </c:pt>
                <c:pt idx="480">
                  <c:v>279.64999999999998</c:v>
                </c:pt>
                <c:pt idx="481">
                  <c:v>270.39999999999998</c:v>
                </c:pt>
                <c:pt idx="482">
                  <c:v>269.55</c:v>
                </c:pt>
                <c:pt idx="483">
                  <c:v>270.95</c:v>
                </c:pt>
                <c:pt idx="484">
                  <c:v>267.89999999999998</c:v>
                </c:pt>
                <c:pt idx="485">
                  <c:v>263.60000000000002</c:v>
                </c:pt>
                <c:pt idx="486">
                  <c:v>271.64999999999998</c:v>
                </c:pt>
                <c:pt idx="487">
                  <c:v>282.2</c:v>
                </c:pt>
                <c:pt idx="488">
                  <c:v>285.60000000000002</c:v>
                </c:pt>
                <c:pt idx="489">
                  <c:v>294.75</c:v>
                </c:pt>
                <c:pt idx="490">
                  <c:v>297</c:v>
                </c:pt>
                <c:pt idx="491">
                  <c:v>289.7</c:v>
                </c:pt>
                <c:pt idx="492">
                  <c:v>282.7</c:v>
                </c:pt>
                <c:pt idx="493">
                  <c:v>284.45</c:v>
                </c:pt>
                <c:pt idx="494">
                  <c:v>277.45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E6-4096-8E73-C75A249107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5292680"/>
        <c:axId val="125293040"/>
      </c:lineChart>
      <c:catAx>
        <c:axId val="125292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93040"/>
        <c:crosses val="autoZero"/>
        <c:auto val="1"/>
        <c:lblAlgn val="ctr"/>
        <c:lblOffset val="100"/>
        <c:noMultiLvlLbl val="0"/>
      </c:catAx>
      <c:valAx>
        <c:axId val="125293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9268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COC!$I$3</c:f>
              <c:strCache>
                <c:ptCount val="1"/>
                <c:pt idx="0">
                  <c:v>M&amp;M Ltd.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COC!$H$4:$H$7</c:f>
              <c:strCache>
                <c:ptCount val="4"/>
                <c:pt idx="0">
                  <c:v>Beta</c:v>
                </c:pt>
                <c:pt idx="1">
                  <c:v>CAPM</c:v>
                </c:pt>
                <c:pt idx="2">
                  <c:v>COD</c:v>
                </c:pt>
                <c:pt idx="3">
                  <c:v>WACC</c:v>
                </c:pt>
              </c:strCache>
            </c:strRef>
          </c:cat>
          <c:val>
            <c:numRef>
              <c:f>COC!$I$4:$I$7</c:f>
              <c:numCache>
                <c:formatCode>0.00%</c:formatCode>
                <c:ptCount val="4"/>
                <c:pt idx="0" formatCode="0.00">
                  <c:v>1.2390830902326118</c:v>
                </c:pt>
                <c:pt idx="1">
                  <c:v>4.3982167356277142E-2</c:v>
                </c:pt>
                <c:pt idx="2">
                  <c:v>0.11147443519619502</c:v>
                </c:pt>
                <c:pt idx="3">
                  <c:v>9.3728878358355083E-2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F-4034-80C6-E2530C015E11}"/>
            </c:ext>
          </c:extLst>
        </c:ser>
        <c:ser>
          <c:idx val="1"/>
          <c:order val="1"/>
          <c:tx>
            <c:strRef>
              <c:f>COC!$J$3</c:f>
              <c:strCache>
                <c:ptCount val="1"/>
                <c:pt idx="0">
                  <c:v>JK Tyre &amp; Ind. Ltd.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COC!$H$4:$H$7</c:f>
              <c:strCache>
                <c:ptCount val="4"/>
                <c:pt idx="0">
                  <c:v>Beta</c:v>
                </c:pt>
                <c:pt idx="1">
                  <c:v>CAPM</c:v>
                </c:pt>
                <c:pt idx="2">
                  <c:v>COD</c:v>
                </c:pt>
                <c:pt idx="3">
                  <c:v>WACC</c:v>
                </c:pt>
              </c:strCache>
            </c:strRef>
          </c:cat>
          <c:val>
            <c:numRef>
              <c:f>COC!$J$4:$J$7</c:f>
              <c:numCache>
                <c:formatCode>0.00%</c:formatCode>
                <c:ptCount val="4"/>
                <c:pt idx="0" formatCode="0.00">
                  <c:v>1.1644639650741646</c:v>
                </c:pt>
                <c:pt idx="1">
                  <c:v>4.4946781162025294E-2</c:v>
                </c:pt>
                <c:pt idx="2">
                  <c:v>4.4946781162025294E-2</c:v>
                </c:pt>
                <c:pt idx="3">
                  <c:v>7.2323251146597017E-2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1F-4034-80C6-E2530C015E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40707960"/>
        <c:axId val="640708680"/>
      </c:barChart>
      <c:catAx>
        <c:axId val="640707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708680"/>
        <c:crosses val="autoZero"/>
        <c:auto val="1"/>
        <c:lblAlgn val="ctr"/>
        <c:lblOffset val="100"/>
        <c:noMultiLvlLbl val="0"/>
      </c:catAx>
      <c:valAx>
        <c:axId val="640708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707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Working</a:t>
            </a:r>
            <a:r>
              <a:rPr lang="en-IN" baseline="0"/>
              <a:t> Capital Management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'Working Capital'!$C$15</c:f>
              <c:strCache>
                <c:ptCount val="1"/>
                <c:pt idx="0">
                  <c:v>M&amp;M Ltd.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'Working Capital'!$B$16:$B$17</c:f>
              <c:strCache>
                <c:ptCount val="2"/>
                <c:pt idx="0">
                  <c:v>Operating Cycle</c:v>
                </c:pt>
                <c:pt idx="1">
                  <c:v>Cash Cycle</c:v>
                </c:pt>
              </c:strCache>
            </c:strRef>
          </c:cat>
          <c:val>
            <c:numRef>
              <c:f>'Working Capital'!$C$16:$C$17</c:f>
              <c:numCache>
                <c:formatCode>0.00</c:formatCode>
                <c:ptCount val="2"/>
                <c:pt idx="0">
                  <c:v>52.35367805901052</c:v>
                </c:pt>
                <c:pt idx="1">
                  <c:v>-24.129172782730237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90-4F9A-8E46-B0626731FEDF}"/>
            </c:ext>
          </c:extLst>
        </c:ser>
        <c:ser>
          <c:idx val="1"/>
          <c:order val="1"/>
          <c:tx>
            <c:strRef>
              <c:f>'Working Capital'!$D$15</c:f>
              <c:strCache>
                <c:ptCount val="1"/>
                <c:pt idx="0">
                  <c:v>JK Tyre &amp; Ind.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'Working Capital'!$B$16:$B$17</c:f>
              <c:strCache>
                <c:ptCount val="2"/>
                <c:pt idx="0">
                  <c:v>Operating Cycle</c:v>
                </c:pt>
                <c:pt idx="1">
                  <c:v>Cash Cycle</c:v>
                </c:pt>
              </c:strCache>
            </c:strRef>
          </c:cat>
          <c:val>
            <c:numRef>
              <c:f>'Working Capital'!$D$16:$D$17</c:f>
              <c:numCache>
                <c:formatCode>0.00</c:formatCode>
                <c:ptCount val="2"/>
                <c:pt idx="0">
                  <c:v>137.59693555276837</c:v>
                </c:pt>
                <c:pt idx="1">
                  <c:v>87.916490575126318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90-4F9A-8E46-B0626731FE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18810640"/>
        <c:axId val="118812800"/>
      </c:barChart>
      <c:catAx>
        <c:axId val="11881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2800"/>
        <c:crosses val="autoZero"/>
        <c:auto val="1"/>
        <c:lblAlgn val="ctr"/>
        <c:lblOffset val="100"/>
        <c:noMultiLvlLbl val="0"/>
      </c:catAx>
      <c:valAx>
        <c:axId val="11881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Price</a:t>
            </a:r>
            <a:r>
              <a:rPr lang="en-IN" baseline="0"/>
              <a:t> Movement of M&amp;M Ltd.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'Mahindra &amp; Mahindra Ltd'!$C$4:$C$498</c:f>
              <c:numCache>
                <c:formatCode>#,##0.00</c:formatCode>
                <c:ptCount val="495"/>
                <c:pt idx="0">
                  <c:v>1169.9000000000001</c:v>
                </c:pt>
                <c:pt idx="1">
                  <c:v>1155.45</c:v>
                </c:pt>
                <c:pt idx="2">
                  <c:v>1171.25</c:v>
                </c:pt>
                <c:pt idx="3">
                  <c:v>1188.5999999999999</c:v>
                </c:pt>
                <c:pt idx="4">
                  <c:v>1201.7</c:v>
                </c:pt>
                <c:pt idx="5">
                  <c:v>1207.3499999999999</c:v>
                </c:pt>
                <c:pt idx="6">
                  <c:v>1204.55</c:v>
                </c:pt>
                <c:pt idx="7">
                  <c:v>1212.95</c:v>
                </c:pt>
                <c:pt idx="8">
                  <c:v>1204.7</c:v>
                </c:pt>
                <c:pt idx="9">
                  <c:v>1215.5</c:v>
                </c:pt>
                <c:pt idx="10">
                  <c:v>1218.5999999999999</c:v>
                </c:pt>
                <c:pt idx="11">
                  <c:v>1212.75</c:v>
                </c:pt>
                <c:pt idx="12">
                  <c:v>1207.75</c:v>
                </c:pt>
                <c:pt idx="13">
                  <c:v>1209.8499999999999</c:v>
                </c:pt>
                <c:pt idx="14">
                  <c:v>1213.55</c:v>
                </c:pt>
                <c:pt idx="15">
                  <c:v>1224</c:v>
                </c:pt>
                <c:pt idx="16">
                  <c:v>1226.9000000000001</c:v>
                </c:pt>
                <c:pt idx="17">
                  <c:v>1237.3</c:v>
                </c:pt>
                <c:pt idx="18">
                  <c:v>1235.45</c:v>
                </c:pt>
                <c:pt idx="19">
                  <c:v>1231.7</c:v>
                </c:pt>
                <c:pt idx="20">
                  <c:v>1211.2</c:v>
                </c:pt>
                <c:pt idx="21">
                  <c:v>1231.8</c:v>
                </c:pt>
                <c:pt idx="22">
                  <c:v>1245.45</c:v>
                </c:pt>
                <c:pt idx="23">
                  <c:v>1248.6500000000001</c:v>
                </c:pt>
                <c:pt idx="24">
                  <c:v>1251.3</c:v>
                </c:pt>
                <c:pt idx="25">
                  <c:v>1275.95</c:v>
                </c:pt>
                <c:pt idx="26">
                  <c:v>1285.6500000000001</c:v>
                </c:pt>
                <c:pt idx="27">
                  <c:v>1262.45</c:v>
                </c:pt>
                <c:pt idx="28">
                  <c:v>1263.0999999999999</c:v>
                </c:pt>
                <c:pt idx="29">
                  <c:v>1245.5</c:v>
                </c:pt>
                <c:pt idx="30">
                  <c:v>1260.4000000000001</c:v>
                </c:pt>
                <c:pt idx="31">
                  <c:v>1265.55</c:v>
                </c:pt>
                <c:pt idx="32">
                  <c:v>1268.55</c:v>
                </c:pt>
                <c:pt idx="33">
                  <c:v>1275.7</c:v>
                </c:pt>
                <c:pt idx="34">
                  <c:v>1277.8</c:v>
                </c:pt>
                <c:pt idx="35">
                  <c:v>1281.8499999999999</c:v>
                </c:pt>
                <c:pt idx="36">
                  <c:v>1330.15</c:v>
                </c:pt>
                <c:pt idx="37">
                  <c:v>1328.45</c:v>
                </c:pt>
                <c:pt idx="38">
                  <c:v>1319</c:v>
                </c:pt>
                <c:pt idx="39">
                  <c:v>1318.9</c:v>
                </c:pt>
                <c:pt idx="40">
                  <c:v>1341.4</c:v>
                </c:pt>
                <c:pt idx="41">
                  <c:v>1395.4</c:v>
                </c:pt>
                <c:pt idx="42">
                  <c:v>1411.2</c:v>
                </c:pt>
                <c:pt idx="43">
                  <c:v>1406.4</c:v>
                </c:pt>
                <c:pt idx="44">
                  <c:v>1381.05</c:v>
                </c:pt>
                <c:pt idx="45">
                  <c:v>1370.65</c:v>
                </c:pt>
                <c:pt idx="46">
                  <c:v>1381.4</c:v>
                </c:pt>
                <c:pt idx="47">
                  <c:v>1373.15</c:v>
                </c:pt>
                <c:pt idx="48">
                  <c:v>1378.65</c:v>
                </c:pt>
                <c:pt idx="49">
                  <c:v>1392.75</c:v>
                </c:pt>
                <c:pt idx="50">
                  <c:v>1403.85</c:v>
                </c:pt>
                <c:pt idx="51">
                  <c:v>1402.55</c:v>
                </c:pt>
                <c:pt idx="52">
                  <c:v>1396.45</c:v>
                </c:pt>
                <c:pt idx="53">
                  <c:v>1374.25</c:v>
                </c:pt>
                <c:pt idx="54">
                  <c:v>1378.7</c:v>
                </c:pt>
                <c:pt idx="55">
                  <c:v>1373.25</c:v>
                </c:pt>
                <c:pt idx="56">
                  <c:v>1397.65</c:v>
                </c:pt>
                <c:pt idx="57">
                  <c:v>1402.4</c:v>
                </c:pt>
                <c:pt idx="58">
                  <c:v>1395</c:v>
                </c:pt>
                <c:pt idx="59">
                  <c:v>1453.6</c:v>
                </c:pt>
                <c:pt idx="60">
                  <c:v>1467.95</c:v>
                </c:pt>
                <c:pt idx="61">
                  <c:v>1464.45</c:v>
                </c:pt>
                <c:pt idx="62">
                  <c:v>1475.35</c:v>
                </c:pt>
                <c:pt idx="63">
                  <c:v>1548.8</c:v>
                </c:pt>
                <c:pt idx="64">
                  <c:v>1564.15</c:v>
                </c:pt>
                <c:pt idx="65">
                  <c:v>1551.4</c:v>
                </c:pt>
                <c:pt idx="66">
                  <c:v>1569.45</c:v>
                </c:pt>
                <c:pt idx="67">
                  <c:v>1570.85</c:v>
                </c:pt>
                <c:pt idx="68">
                  <c:v>1566.9</c:v>
                </c:pt>
                <c:pt idx="69">
                  <c:v>1546.55</c:v>
                </c:pt>
                <c:pt idx="70">
                  <c:v>1536.3</c:v>
                </c:pt>
                <c:pt idx="71">
                  <c:v>1534.7</c:v>
                </c:pt>
                <c:pt idx="72">
                  <c:v>1544.45</c:v>
                </c:pt>
                <c:pt idx="73">
                  <c:v>1545.35</c:v>
                </c:pt>
                <c:pt idx="74">
                  <c:v>1523.5</c:v>
                </c:pt>
                <c:pt idx="75">
                  <c:v>1546.85</c:v>
                </c:pt>
                <c:pt idx="76">
                  <c:v>1565.75</c:v>
                </c:pt>
                <c:pt idx="77">
                  <c:v>1544.85</c:v>
                </c:pt>
                <c:pt idx="78">
                  <c:v>1447.4</c:v>
                </c:pt>
                <c:pt idx="79">
                  <c:v>1467.8</c:v>
                </c:pt>
                <c:pt idx="80">
                  <c:v>1475.2</c:v>
                </c:pt>
                <c:pt idx="81">
                  <c:v>1493.35</c:v>
                </c:pt>
                <c:pt idx="82">
                  <c:v>1485.3</c:v>
                </c:pt>
                <c:pt idx="83">
                  <c:v>1469.15</c:v>
                </c:pt>
                <c:pt idx="84">
                  <c:v>1464.65</c:v>
                </c:pt>
                <c:pt idx="85">
                  <c:v>1526.9</c:v>
                </c:pt>
                <c:pt idx="86">
                  <c:v>1499.7</c:v>
                </c:pt>
                <c:pt idx="87">
                  <c:v>1534.75</c:v>
                </c:pt>
                <c:pt idx="88">
                  <c:v>1545.4</c:v>
                </c:pt>
                <c:pt idx="89">
                  <c:v>1546.45</c:v>
                </c:pt>
                <c:pt idx="90">
                  <c:v>1546.85</c:v>
                </c:pt>
                <c:pt idx="91">
                  <c:v>1570.6</c:v>
                </c:pt>
                <c:pt idx="92">
                  <c:v>1573.5</c:v>
                </c:pt>
                <c:pt idx="93">
                  <c:v>1552.65</c:v>
                </c:pt>
                <c:pt idx="94">
                  <c:v>1538.55</c:v>
                </c:pt>
                <c:pt idx="95">
                  <c:v>1550.5</c:v>
                </c:pt>
                <c:pt idx="96">
                  <c:v>1542.45</c:v>
                </c:pt>
                <c:pt idx="97">
                  <c:v>1542.2</c:v>
                </c:pt>
                <c:pt idx="98">
                  <c:v>1520.05</c:v>
                </c:pt>
                <c:pt idx="99">
                  <c:v>1549.25</c:v>
                </c:pt>
                <c:pt idx="100">
                  <c:v>1560.85</c:v>
                </c:pt>
                <c:pt idx="101">
                  <c:v>1583.2</c:v>
                </c:pt>
                <c:pt idx="102">
                  <c:v>1575.4</c:v>
                </c:pt>
                <c:pt idx="103">
                  <c:v>1591.95</c:v>
                </c:pt>
                <c:pt idx="104">
                  <c:v>1576.4</c:v>
                </c:pt>
                <c:pt idx="105">
                  <c:v>1571.15</c:v>
                </c:pt>
                <c:pt idx="106">
                  <c:v>1577</c:v>
                </c:pt>
                <c:pt idx="107">
                  <c:v>1565.75</c:v>
                </c:pt>
                <c:pt idx="108">
                  <c:v>1567.55</c:v>
                </c:pt>
                <c:pt idx="109">
                  <c:v>1582.1</c:v>
                </c:pt>
                <c:pt idx="110">
                  <c:v>1557.95</c:v>
                </c:pt>
                <c:pt idx="111">
                  <c:v>1536.95</c:v>
                </c:pt>
                <c:pt idx="112">
                  <c:v>1566</c:v>
                </c:pt>
                <c:pt idx="113">
                  <c:v>1601.1</c:v>
                </c:pt>
                <c:pt idx="114">
                  <c:v>1641.45</c:v>
                </c:pt>
                <c:pt idx="115">
                  <c:v>1634</c:v>
                </c:pt>
                <c:pt idx="116">
                  <c:v>1583.25</c:v>
                </c:pt>
                <c:pt idx="117">
                  <c:v>1607.15</c:v>
                </c:pt>
                <c:pt idx="118">
                  <c:v>1589.45</c:v>
                </c:pt>
                <c:pt idx="119">
                  <c:v>1595.2</c:v>
                </c:pt>
                <c:pt idx="120">
                  <c:v>1589.2</c:v>
                </c:pt>
                <c:pt idx="121">
                  <c:v>1556.05</c:v>
                </c:pt>
                <c:pt idx="122">
                  <c:v>1554.25</c:v>
                </c:pt>
                <c:pt idx="123">
                  <c:v>1537.4</c:v>
                </c:pt>
                <c:pt idx="124">
                  <c:v>1522.1</c:v>
                </c:pt>
                <c:pt idx="125">
                  <c:v>1537.95</c:v>
                </c:pt>
                <c:pt idx="126">
                  <c:v>1548.85</c:v>
                </c:pt>
                <c:pt idx="127">
                  <c:v>1515.2</c:v>
                </c:pt>
                <c:pt idx="128">
                  <c:v>1537.85</c:v>
                </c:pt>
                <c:pt idx="129">
                  <c:v>1556.3</c:v>
                </c:pt>
                <c:pt idx="130">
                  <c:v>1566.65</c:v>
                </c:pt>
                <c:pt idx="131">
                  <c:v>1562.45</c:v>
                </c:pt>
                <c:pt idx="132">
                  <c:v>1574.55</c:v>
                </c:pt>
                <c:pt idx="133">
                  <c:v>1576.6</c:v>
                </c:pt>
                <c:pt idx="134">
                  <c:v>1574.85</c:v>
                </c:pt>
                <c:pt idx="135">
                  <c:v>1569.55</c:v>
                </c:pt>
                <c:pt idx="136">
                  <c:v>1558.25</c:v>
                </c:pt>
                <c:pt idx="137">
                  <c:v>1565.15</c:v>
                </c:pt>
                <c:pt idx="138">
                  <c:v>1569.1</c:v>
                </c:pt>
                <c:pt idx="139">
                  <c:v>1506.1</c:v>
                </c:pt>
                <c:pt idx="140">
                  <c:v>1510.8</c:v>
                </c:pt>
                <c:pt idx="141">
                  <c:v>1497.8</c:v>
                </c:pt>
                <c:pt idx="142">
                  <c:v>1458.6</c:v>
                </c:pt>
                <c:pt idx="143">
                  <c:v>1454.6</c:v>
                </c:pt>
                <c:pt idx="144">
                  <c:v>1469.7</c:v>
                </c:pt>
                <c:pt idx="145">
                  <c:v>1469</c:v>
                </c:pt>
                <c:pt idx="146">
                  <c:v>1488.3</c:v>
                </c:pt>
                <c:pt idx="147">
                  <c:v>1479.75</c:v>
                </c:pt>
                <c:pt idx="148">
                  <c:v>1487.4</c:v>
                </c:pt>
                <c:pt idx="149">
                  <c:v>1552.05</c:v>
                </c:pt>
                <c:pt idx="150">
                  <c:v>1524.1</c:v>
                </c:pt>
                <c:pt idx="151">
                  <c:v>1526.25</c:v>
                </c:pt>
                <c:pt idx="152">
                  <c:v>1540.25</c:v>
                </c:pt>
                <c:pt idx="153">
                  <c:v>1544.15</c:v>
                </c:pt>
                <c:pt idx="154">
                  <c:v>1569.5</c:v>
                </c:pt>
                <c:pt idx="155">
                  <c:v>1584.55</c:v>
                </c:pt>
                <c:pt idx="156">
                  <c:v>1552.2</c:v>
                </c:pt>
                <c:pt idx="157">
                  <c:v>1559.75</c:v>
                </c:pt>
                <c:pt idx="158">
                  <c:v>1543.45</c:v>
                </c:pt>
                <c:pt idx="159">
                  <c:v>1545.85</c:v>
                </c:pt>
                <c:pt idx="160">
                  <c:v>1553.2</c:v>
                </c:pt>
                <c:pt idx="161">
                  <c:v>1566.05</c:v>
                </c:pt>
                <c:pt idx="162">
                  <c:v>1619.1</c:v>
                </c:pt>
                <c:pt idx="163">
                  <c:v>1647.75</c:v>
                </c:pt>
                <c:pt idx="164">
                  <c:v>1625.5</c:v>
                </c:pt>
                <c:pt idx="165">
                  <c:v>1656.85</c:v>
                </c:pt>
                <c:pt idx="166">
                  <c:v>1686.05</c:v>
                </c:pt>
                <c:pt idx="167">
                  <c:v>1702.4</c:v>
                </c:pt>
                <c:pt idx="168">
                  <c:v>1692.65</c:v>
                </c:pt>
                <c:pt idx="169">
                  <c:v>1668.55</c:v>
                </c:pt>
                <c:pt idx="170">
                  <c:v>1652.2</c:v>
                </c:pt>
                <c:pt idx="171">
                  <c:v>1635.4</c:v>
                </c:pt>
                <c:pt idx="172">
                  <c:v>1666.15</c:v>
                </c:pt>
                <c:pt idx="173">
                  <c:v>1703.55</c:v>
                </c:pt>
                <c:pt idx="174">
                  <c:v>1724.95</c:v>
                </c:pt>
                <c:pt idx="175">
                  <c:v>1710.8</c:v>
                </c:pt>
                <c:pt idx="176">
                  <c:v>1699.35</c:v>
                </c:pt>
                <c:pt idx="177">
                  <c:v>1646.95</c:v>
                </c:pt>
                <c:pt idx="178">
                  <c:v>1633.85</c:v>
                </c:pt>
                <c:pt idx="179">
                  <c:v>1634.25</c:v>
                </c:pt>
                <c:pt idx="180">
                  <c:v>1662.25</c:v>
                </c:pt>
                <c:pt idx="181">
                  <c:v>1687.95</c:v>
                </c:pt>
                <c:pt idx="182">
                  <c:v>1734.45</c:v>
                </c:pt>
                <c:pt idx="183">
                  <c:v>1729.4</c:v>
                </c:pt>
                <c:pt idx="184">
                  <c:v>1703.3</c:v>
                </c:pt>
                <c:pt idx="185">
                  <c:v>1656.2</c:v>
                </c:pt>
                <c:pt idx="186">
                  <c:v>1655.25</c:v>
                </c:pt>
                <c:pt idx="187">
                  <c:v>1641.7</c:v>
                </c:pt>
                <c:pt idx="188">
                  <c:v>1642</c:v>
                </c:pt>
                <c:pt idx="189">
                  <c:v>1616.15</c:v>
                </c:pt>
                <c:pt idx="190">
                  <c:v>1629.9</c:v>
                </c:pt>
                <c:pt idx="191">
                  <c:v>1632.8</c:v>
                </c:pt>
                <c:pt idx="192">
                  <c:v>1628.65</c:v>
                </c:pt>
                <c:pt idx="193">
                  <c:v>1624.45</c:v>
                </c:pt>
                <c:pt idx="194">
                  <c:v>1635.55</c:v>
                </c:pt>
                <c:pt idx="195">
                  <c:v>1620.35</c:v>
                </c:pt>
                <c:pt idx="196">
                  <c:v>1597.7</c:v>
                </c:pt>
                <c:pt idx="197">
                  <c:v>1617.25</c:v>
                </c:pt>
                <c:pt idx="198">
                  <c:v>1655.55</c:v>
                </c:pt>
                <c:pt idx="199">
                  <c:v>1622.3</c:v>
                </c:pt>
                <c:pt idx="200">
                  <c:v>1595.2</c:v>
                </c:pt>
                <c:pt idx="201">
                  <c:v>1628.1</c:v>
                </c:pt>
                <c:pt idx="202">
                  <c:v>1635.5</c:v>
                </c:pt>
                <c:pt idx="203">
                  <c:v>1640</c:v>
                </c:pt>
                <c:pt idx="204">
                  <c:v>1620.35</c:v>
                </c:pt>
                <c:pt idx="205">
                  <c:v>1651.55</c:v>
                </c:pt>
                <c:pt idx="206">
                  <c:v>1651.15</c:v>
                </c:pt>
                <c:pt idx="207">
                  <c:v>1660.75</c:v>
                </c:pt>
                <c:pt idx="208">
                  <c:v>1703.55</c:v>
                </c:pt>
                <c:pt idx="209">
                  <c:v>1727.65</c:v>
                </c:pt>
                <c:pt idx="210">
                  <c:v>1721</c:v>
                </c:pt>
                <c:pt idx="211">
                  <c:v>1685.9</c:v>
                </c:pt>
                <c:pt idx="212">
                  <c:v>1646.4</c:v>
                </c:pt>
                <c:pt idx="213">
                  <c:v>1660.45</c:v>
                </c:pt>
                <c:pt idx="214">
                  <c:v>1646.75</c:v>
                </c:pt>
                <c:pt idx="215">
                  <c:v>1657.05</c:v>
                </c:pt>
                <c:pt idx="216">
                  <c:v>1765.05</c:v>
                </c:pt>
                <c:pt idx="217">
                  <c:v>1835.55</c:v>
                </c:pt>
                <c:pt idx="218">
                  <c:v>1848.55</c:v>
                </c:pt>
                <c:pt idx="219">
                  <c:v>1853.65</c:v>
                </c:pt>
                <c:pt idx="220">
                  <c:v>1859.65</c:v>
                </c:pt>
                <c:pt idx="221">
                  <c:v>1910.35</c:v>
                </c:pt>
                <c:pt idx="222">
                  <c:v>1929.95</c:v>
                </c:pt>
                <c:pt idx="223">
                  <c:v>1929.8</c:v>
                </c:pt>
                <c:pt idx="224">
                  <c:v>1950.6</c:v>
                </c:pt>
                <c:pt idx="225">
                  <c:v>1901.65</c:v>
                </c:pt>
                <c:pt idx="226">
                  <c:v>1932.4</c:v>
                </c:pt>
                <c:pt idx="227">
                  <c:v>1972.95</c:v>
                </c:pt>
                <c:pt idx="228">
                  <c:v>1960.1</c:v>
                </c:pt>
                <c:pt idx="229">
                  <c:v>1921.05</c:v>
                </c:pt>
                <c:pt idx="230">
                  <c:v>1939.25</c:v>
                </c:pt>
                <c:pt idx="231">
                  <c:v>1970.65</c:v>
                </c:pt>
                <c:pt idx="232">
                  <c:v>1897.55</c:v>
                </c:pt>
                <c:pt idx="233">
                  <c:v>1894.35</c:v>
                </c:pt>
                <c:pt idx="234">
                  <c:v>1895.15</c:v>
                </c:pt>
                <c:pt idx="235">
                  <c:v>1853.7</c:v>
                </c:pt>
                <c:pt idx="236">
                  <c:v>1890.55</c:v>
                </c:pt>
                <c:pt idx="237">
                  <c:v>1799.5</c:v>
                </c:pt>
                <c:pt idx="238">
                  <c:v>1856.05</c:v>
                </c:pt>
                <c:pt idx="239">
                  <c:v>1843.9</c:v>
                </c:pt>
                <c:pt idx="240">
                  <c:v>1844.4</c:v>
                </c:pt>
                <c:pt idx="241">
                  <c:v>1865.85</c:v>
                </c:pt>
                <c:pt idx="242">
                  <c:v>1878.8</c:v>
                </c:pt>
                <c:pt idx="243">
                  <c:v>1863.95</c:v>
                </c:pt>
                <c:pt idx="244">
                  <c:v>1881.15</c:v>
                </c:pt>
                <c:pt idx="245">
                  <c:v>1921.35</c:v>
                </c:pt>
                <c:pt idx="246">
                  <c:v>1915.95</c:v>
                </c:pt>
                <c:pt idx="247">
                  <c:v>1971.95</c:v>
                </c:pt>
                <c:pt idx="248">
                  <c:v>1989.3</c:v>
                </c:pt>
                <c:pt idx="249">
                  <c:v>2002.7</c:v>
                </c:pt>
                <c:pt idx="250">
                  <c:v>2013.3</c:v>
                </c:pt>
                <c:pt idx="251">
                  <c:v>2078.1</c:v>
                </c:pt>
                <c:pt idx="252">
                  <c:v>2090.9</c:v>
                </c:pt>
                <c:pt idx="253">
                  <c:v>2076.1999999999998</c:v>
                </c:pt>
                <c:pt idx="254">
                  <c:v>2070.9499999999998</c:v>
                </c:pt>
                <c:pt idx="255">
                  <c:v>2053.4499999999998</c:v>
                </c:pt>
                <c:pt idx="256">
                  <c:v>2031.3</c:v>
                </c:pt>
                <c:pt idx="257">
                  <c:v>2024.95</c:v>
                </c:pt>
                <c:pt idx="258">
                  <c:v>2082.9</c:v>
                </c:pt>
                <c:pt idx="259">
                  <c:v>2090.65</c:v>
                </c:pt>
                <c:pt idx="260">
                  <c:v>2062.6</c:v>
                </c:pt>
                <c:pt idx="261">
                  <c:v>2058.4499999999998</c:v>
                </c:pt>
                <c:pt idx="262">
                  <c:v>2096.85</c:v>
                </c:pt>
                <c:pt idx="263">
                  <c:v>2044.9</c:v>
                </c:pt>
                <c:pt idx="264">
                  <c:v>2062.0500000000002</c:v>
                </c:pt>
                <c:pt idx="265">
                  <c:v>2156.35</c:v>
                </c:pt>
                <c:pt idx="266">
                  <c:v>2185.15</c:v>
                </c:pt>
                <c:pt idx="267">
                  <c:v>2193</c:v>
                </c:pt>
                <c:pt idx="268">
                  <c:v>2224.9499999999998</c:v>
                </c:pt>
                <c:pt idx="269">
                  <c:v>2191.5</c:v>
                </c:pt>
                <c:pt idx="270">
                  <c:v>2182.4</c:v>
                </c:pt>
                <c:pt idx="271">
                  <c:v>2212.5500000000002</c:v>
                </c:pt>
                <c:pt idx="272">
                  <c:v>2193.0500000000002</c:v>
                </c:pt>
                <c:pt idx="273">
                  <c:v>2184.25</c:v>
                </c:pt>
                <c:pt idx="274">
                  <c:v>2269.9</c:v>
                </c:pt>
                <c:pt idx="275">
                  <c:v>2302.3000000000002</c:v>
                </c:pt>
                <c:pt idx="276">
                  <c:v>2371.75</c:v>
                </c:pt>
                <c:pt idx="277">
                  <c:v>2514.6</c:v>
                </c:pt>
                <c:pt idx="278">
                  <c:v>2503.6999999999998</c:v>
                </c:pt>
                <c:pt idx="279">
                  <c:v>2522.65</c:v>
                </c:pt>
                <c:pt idx="280">
                  <c:v>2521.0500000000002</c:v>
                </c:pt>
                <c:pt idx="281">
                  <c:v>2609.1999999999998</c:v>
                </c:pt>
                <c:pt idx="282">
                  <c:v>2579.75</c:v>
                </c:pt>
                <c:pt idx="283">
                  <c:v>2549.1</c:v>
                </c:pt>
                <c:pt idx="284">
                  <c:v>2552.8000000000002</c:v>
                </c:pt>
                <c:pt idx="285">
                  <c:v>2533.65</c:v>
                </c:pt>
                <c:pt idx="286">
                  <c:v>2493.5</c:v>
                </c:pt>
                <c:pt idx="287">
                  <c:v>2506.25</c:v>
                </c:pt>
                <c:pt idx="288">
                  <c:v>2634</c:v>
                </c:pt>
                <c:pt idx="289">
                  <c:v>2572.9</c:v>
                </c:pt>
                <c:pt idx="290">
                  <c:v>2740.95</c:v>
                </c:pt>
                <c:pt idx="291">
                  <c:v>2699.85</c:v>
                </c:pt>
                <c:pt idx="292">
                  <c:v>2857.45</c:v>
                </c:pt>
                <c:pt idx="293">
                  <c:v>2807.55</c:v>
                </c:pt>
                <c:pt idx="294">
                  <c:v>2835.55</c:v>
                </c:pt>
                <c:pt idx="295">
                  <c:v>2787.55</c:v>
                </c:pt>
                <c:pt idx="296">
                  <c:v>2861.7</c:v>
                </c:pt>
                <c:pt idx="297">
                  <c:v>2928.6</c:v>
                </c:pt>
                <c:pt idx="298">
                  <c:v>2961.9</c:v>
                </c:pt>
                <c:pt idx="299">
                  <c:v>2933.85</c:v>
                </c:pt>
                <c:pt idx="300">
                  <c:v>2871.2</c:v>
                </c:pt>
                <c:pt idx="301">
                  <c:v>2839.95</c:v>
                </c:pt>
                <c:pt idx="302">
                  <c:v>2915.8</c:v>
                </c:pt>
                <c:pt idx="303">
                  <c:v>2909.4</c:v>
                </c:pt>
                <c:pt idx="304">
                  <c:v>2851.5</c:v>
                </c:pt>
                <c:pt idx="305">
                  <c:v>2888.95</c:v>
                </c:pt>
                <c:pt idx="306">
                  <c:v>2866.65</c:v>
                </c:pt>
                <c:pt idx="307">
                  <c:v>2875.85</c:v>
                </c:pt>
                <c:pt idx="308">
                  <c:v>2865.15</c:v>
                </c:pt>
                <c:pt idx="309">
                  <c:v>2877.95</c:v>
                </c:pt>
                <c:pt idx="310">
                  <c:v>2902.8</c:v>
                </c:pt>
                <c:pt idx="311">
                  <c:v>2880.6</c:v>
                </c:pt>
                <c:pt idx="312">
                  <c:v>2851.35</c:v>
                </c:pt>
                <c:pt idx="313">
                  <c:v>2925.5</c:v>
                </c:pt>
                <c:pt idx="314">
                  <c:v>2732</c:v>
                </c:pt>
                <c:pt idx="315">
                  <c:v>2698.05</c:v>
                </c:pt>
                <c:pt idx="316">
                  <c:v>2703.95</c:v>
                </c:pt>
                <c:pt idx="317">
                  <c:v>2731.05</c:v>
                </c:pt>
                <c:pt idx="318">
                  <c:v>2756.75</c:v>
                </c:pt>
                <c:pt idx="319">
                  <c:v>2819.45</c:v>
                </c:pt>
                <c:pt idx="320">
                  <c:v>2749.3</c:v>
                </c:pt>
                <c:pt idx="321">
                  <c:v>2804.75</c:v>
                </c:pt>
                <c:pt idx="322">
                  <c:v>2821.35</c:v>
                </c:pt>
                <c:pt idx="323">
                  <c:v>2805.5</c:v>
                </c:pt>
                <c:pt idx="324">
                  <c:v>2811.4</c:v>
                </c:pt>
                <c:pt idx="325">
                  <c:v>2887.8</c:v>
                </c:pt>
                <c:pt idx="326">
                  <c:v>2933</c:v>
                </c:pt>
                <c:pt idx="327">
                  <c:v>2922.1</c:v>
                </c:pt>
                <c:pt idx="328">
                  <c:v>2907.8</c:v>
                </c:pt>
                <c:pt idx="329">
                  <c:v>2828.4</c:v>
                </c:pt>
                <c:pt idx="330">
                  <c:v>2749.65</c:v>
                </c:pt>
                <c:pt idx="331">
                  <c:v>2678.95</c:v>
                </c:pt>
                <c:pt idx="332">
                  <c:v>2632.95</c:v>
                </c:pt>
                <c:pt idx="333">
                  <c:v>2680.85</c:v>
                </c:pt>
                <c:pt idx="334">
                  <c:v>2682.95</c:v>
                </c:pt>
                <c:pt idx="335">
                  <c:v>2749.15</c:v>
                </c:pt>
                <c:pt idx="336">
                  <c:v>2717.65</c:v>
                </c:pt>
                <c:pt idx="337">
                  <c:v>2718.05</c:v>
                </c:pt>
                <c:pt idx="338">
                  <c:v>2745.25</c:v>
                </c:pt>
                <c:pt idx="339">
                  <c:v>2840.45</c:v>
                </c:pt>
                <c:pt idx="340">
                  <c:v>2765.15</c:v>
                </c:pt>
                <c:pt idx="341">
                  <c:v>2771.3</c:v>
                </c:pt>
                <c:pt idx="342">
                  <c:v>2769.4</c:v>
                </c:pt>
                <c:pt idx="343">
                  <c:v>2732.95</c:v>
                </c:pt>
                <c:pt idx="344">
                  <c:v>2759</c:v>
                </c:pt>
                <c:pt idx="345">
                  <c:v>2793.1</c:v>
                </c:pt>
                <c:pt idx="346">
                  <c:v>2780.8</c:v>
                </c:pt>
                <c:pt idx="347">
                  <c:v>2798</c:v>
                </c:pt>
                <c:pt idx="348">
                  <c:v>2757.6</c:v>
                </c:pt>
                <c:pt idx="349">
                  <c:v>2805.4</c:v>
                </c:pt>
                <c:pt idx="350">
                  <c:v>2777</c:v>
                </c:pt>
                <c:pt idx="351">
                  <c:v>2784.85</c:v>
                </c:pt>
                <c:pt idx="352">
                  <c:v>2749.6</c:v>
                </c:pt>
                <c:pt idx="353">
                  <c:v>2723.1</c:v>
                </c:pt>
                <c:pt idx="354">
                  <c:v>2698.1</c:v>
                </c:pt>
                <c:pt idx="355">
                  <c:v>2708.85</c:v>
                </c:pt>
                <c:pt idx="356">
                  <c:v>2690</c:v>
                </c:pt>
                <c:pt idx="357">
                  <c:v>2654.25</c:v>
                </c:pt>
                <c:pt idx="358">
                  <c:v>2740.9</c:v>
                </c:pt>
                <c:pt idx="359">
                  <c:v>2739.1</c:v>
                </c:pt>
                <c:pt idx="360">
                  <c:v>2757.4</c:v>
                </c:pt>
                <c:pt idx="361">
                  <c:v>2787.65</c:v>
                </c:pt>
                <c:pt idx="362">
                  <c:v>2808.2</c:v>
                </c:pt>
                <c:pt idx="363">
                  <c:v>2797.5</c:v>
                </c:pt>
                <c:pt idx="364">
                  <c:v>2950.85</c:v>
                </c:pt>
                <c:pt idx="365">
                  <c:v>3049.8</c:v>
                </c:pt>
                <c:pt idx="366">
                  <c:v>3074.3</c:v>
                </c:pt>
                <c:pt idx="367">
                  <c:v>3091.05</c:v>
                </c:pt>
                <c:pt idx="368">
                  <c:v>3181.1</c:v>
                </c:pt>
                <c:pt idx="369">
                  <c:v>3183.65</c:v>
                </c:pt>
                <c:pt idx="370">
                  <c:v>3094.9</c:v>
                </c:pt>
                <c:pt idx="371">
                  <c:v>3165.5</c:v>
                </c:pt>
                <c:pt idx="372">
                  <c:v>3129.85</c:v>
                </c:pt>
                <c:pt idx="373">
                  <c:v>3017.45</c:v>
                </c:pt>
                <c:pt idx="374">
                  <c:v>3060.2</c:v>
                </c:pt>
                <c:pt idx="375">
                  <c:v>3165.85</c:v>
                </c:pt>
                <c:pt idx="376">
                  <c:v>3153</c:v>
                </c:pt>
                <c:pt idx="377">
                  <c:v>3194.3</c:v>
                </c:pt>
                <c:pt idx="378">
                  <c:v>3134.35</c:v>
                </c:pt>
                <c:pt idx="379">
                  <c:v>3154.9</c:v>
                </c:pt>
                <c:pt idx="380">
                  <c:v>3155.8</c:v>
                </c:pt>
                <c:pt idx="381">
                  <c:v>3068</c:v>
                </c:pt>
                <c:pt idx="382">
                  <c:v>2964.6</c:v>
                </c:pt>
                <c:pt idx="383">
                  <c:v>2964.25</c:v>
                </c:pt>
                <c:pt idx="384">
                  <c:v>2998.2</c:v>
                </c:pt>
                <c:pt idx="385">
                  <c:v>2887.2</c:v>
                </c:pt>
                <c:pt idx="386">
                  <c:v>2793.5</c:v>
                </c:pt>
                <c:pt idx="387">
                  <c:v>2826.35</c:v>
                </c:pt>
                <c:pt idx="388">
                  <c:v>2720.85</c:v>
                </c:pt>
                <c:pt idx="389">
                  <c:v>2781</c:v>
                </c:pt>
                <c:pt idx="390">
                  <c:v>2746.9</c:v>
                </c:pt>
                <c:pt idx="391">
                  <c:v>2707.7</c:v>
                </c:pt>
                <c:pt idx="392">
                  <c:v>2728.55</c:v>
                </c:pt>
                <c:pt idx="393">
                  <c:v>2817.65</c:v>
                </c:pt>
                <c:pt idx="394">
                  <c:v>2883.95</c:v>
                </c:pt>
                <c:pt idx="395">
                  <c:v>2899.45</c:v>
                </c:pt>
                <c:pt idx="396">
                  <c:v>2934.55</c:v>
                </c:pt>
                <c:pt idx="397">
                  <c:v>2891.35</c:v>
                </c:pt>
                <c:pt idx="398">
                  <c:v>2974.9</c:v>
                </c:pt>
                <c:pt idx="399">
                  <c:v>2930.6</c:v>
                </c:pt>
                <c:pt idx="400">
                  <c:v>2898.55</c:v>
                </c:pt>
                <c:pt idx="401">
                  <c:v>2798.95</c:v>
                </c:pt>
                <c:pt idx="402">
                  <c:v>2807.2</c:v>
                </c:pt>
                <c:pt idx="403">
                  <c:v>2846.9</c:v>
                </c:pt>
                <c:pt idx="404">
                  <c:v>2948.95</c:v>
                </c:pt>
                <c:pt idx="405">
                  <c:v>2936.25</c:v>
                </c:pt>
                <c:pt idx="406">
                  <c:v>3012.95</c:v>
                </c:pt>
                <c:pt idx="407">
                  <c:v>3045.6</c:v>
                </c:pt>
                <c:pt idx="408">
                  <c:v>2985.2</c:v>
                </c:pt>
                <c:pt idx="409">
                  <c:v>3004.8</c:v>
                </c:pt>
                <c:pt idx="410">
                  <c:v>2898.7</c:v>
                </c:pt>
                <c:pt idx="411">
                  <c:v>2966.1</c:v>
                </c:pt>
                <c:pt idx="412">
                  <c:v>3016.4</c:v>
                </c:pt>
                <c:pt idx="413">
                  <c:v>3027.3</c:v>
                </c:pt>
                <c:pt idx="414">
                  <c:v>3031.75</c:v>
                </c:pt>
                <c:pt idx="415">
                  <c:v>3071.6</c:v>
                </c:pt>
                <c:pt idx="416">
                  <c:v>3073</c:v>
                </c:pt>
                <c:pt idx="417">
                  <c:v>3051.25</c:v>
                </c:pt>
                <c:pt idx="418">
                  <c:v>3066.9</c:v>
                </c:pt>
                <c:pt idx="419">
                  <c:v>3072.05</c:v>
                </c:pt>
                <c:pt idx="420">
                  <c:v>3067.45</c:v>
                </c:pt>
                <c:pt idx="421">
                  <c:v>3081.4</c:v>
                </c:pt>
                <c:pt idx="422">
                  <c:v>3084.85</c:v>
                </c:pt>
                <c:pt idx="423">
                  <c:v>3041.5</c:v>
                </c:pt>
                <c:pt idx="424">
                  <c:v>3051.2</c:v>
                </c:pt>
                <c:pt idx="425">
                  <c:v>3014.65</c:v>
                </c:pt>
                <c:pt idx="426">
                  <c:v>2906.35</c:v>
                </c:pt>
                <c:pt idx="427">
                  <c:v>2909.3</c:v>
                </c:pt>
                <c:pt idx="428">
                  <c:v>2928.7</c:v>
                </c:pt>
                <c:pt idx="429">
                  <c:v>2975.65</c:v>
                </c:pt>
                <c:pt idx="430">
                  <c:v>3049.45</c:v>
                </c:pt>
                <c:pt idx="431">
                  <c:v>3002.9</c:v>
                </c:pt>
                <c:pt idx="432">
                  <c:v>3007.1</c:v>
                </c:pt>
                <c:pt idx="433">
                  <c:v>3082</c:v>
                </c:pt>
                <c:pt idx="434">
                  <c:v>3211.1</c:v>
                </c:pt>
                <c:pt idx="435">
                  <c:v>3190.55</c:v>
                </c:pt>
                <c:pt idx="436">
                  <c:v>3105.7</c:v>
                </c:pt>
                <c:pt idx="437">
                  <c:v>3108.85</c:v>
                </c:pt>
                <c:pt idx="438">
                  <c:v>3086.1</c:v>
                </c:pt>
                <c:pt idx="439">
                  <c:v>3126.5</c:v>
                </c:pt>
                <c:pt idx="440">
                  <c:v>3092.85</c:v>
                </c:pt>
                <c:pt idx="441">
                  <c:v>2999.65</c:v>
                </c:pt>
                <c:pt idx="442">
                  <c:v>3049.5</c:v>
                </c:pt>
                <c:pt idx="443">
                  <c:v>2960.25</c:v>
                </c:pt>
                <c:pt idx="444">
                  <c:v>2980.6</c:v>
                </c:pt>
                <c:pt idx="445">
                  <c:v>2917.35</c:v>
                </c:pt>
                <c:pt idx="446">
                  <c:v>2888.1</c:v>
                </c:pt>
                <c:pt idx="447">
                  <c:v>2821.3</c:v>
                </c:pt>
                <c:pt idx="448">
                  <c:v>2826.45</c:v>
                </c:pt>
                <c:pt idx="449">
                  <c:v>2886.45</c:v>
                </c:pt>
                <c:pt idx="450">
                  <c:v>2801.4</c:v>
                </c:pt>
                <c:pt idx="451">
                  <c:v>2831.6</c:v>
                </c:pt>
                <c:pt idx="452">
                  <c:v>2870.6</c:v>
                </c:pt>
                <c:pt idx="453">
                  <c:v>2924.35</c:v>
                </c:pt>
                <c:pt idx="454">
                  <c:v>2971.45</c:v>
                </c:pt>
                <c:pt idx="455">
                  <c:v>2989.85</c:v>
                </c:pt>
                <c:pt idx="456">
                  <c:v>3076.75</c:v>
                </c:pt>
                <c:pt idx="457">
                  <c:v>3173.3</c:v>
                </c:pt>
                <c:pt idx="458">
                  <c:v>3189.05</c:v>
                </c:pt>
                <c:pt idx="459">
                  <c:v>3178.75</c:v>
                </c:pt>
                <c:pt idx="460">
                  <c:v>3139.95</c:v>
                </c:pt>
                <c:pt idx="461">
                  <c:v>3198.45</c:v>
                </c:pt>
                <c:pt idx="462">
                  <c:v>3137.25</c:v>
                </c:pt>
                <c:pt idx="463">
                  <c:v>3085.95</c:v>
                </c:pt>
                <c:pt idx="464">
                  <c:v>2987.2</c:v>
                </c:pt>
                <c:pt idx="465">
                  <c:v>2978</c:v>
                </c:pt>
                <c:pt idx="466">
                  <c:v>2942.6</c:v>
                </c:pt>
                <c:pt idx="467">
                  <c:v>2831.95</c:v>
                </c:pt>
                <c:pt idx="468">
                  <c:v>2790.05</c:v>
                </c:pt>
                <c:pt idx="469">
                  <c:v>2757.4</c:v>
                </c:pt>
                <c:pt idx="470">
                  <c:v>2839.45</c:v>
                </c:pt>
                <c:pt idx="471">
                  <c:v>2669.35</c:v>
                </c:pt>
                <c:pt idx="472">
                  <c:v>2709.2</c:v>
                </c:pt>
                <c:pt idx="473">
                  <c:v>2777.85</c:v>
                </c:pt>
                <c:pt idx="474">
                  <c:v>2726.55</c:v>
                </c:pt>
                <c:pt idx="475">
                  <c:v>2585.1</c:v>
                </c:pt>
                <c:pt idx="476">
                  <c:v>2611.9</c:v>
                </c:pt>
                <c:pt idx="477">
                  <c:v>2613.35</c:v>
                </c:pt>
                <c:pt idx="478">
                  <c:v>2726.6</c:v>
                </c:pt>
                <c:pt idx="479">
                  <c:v>2742.4</c:v>
                </c:pt>
                <c:pt idx="480">
                  <c:v>2727.85</c:v>
                </c:pt>
                <c:pt idx="481">
                  <c:v>2702.6</c:v>
                </c:pt>
                <c:pt idx="482">
                  <c:v>2645.6</c:v>
                </c:pt>
                <c:pt idx="483">
                  <c:v>2653.3</c:v>
                </c:pt>
                <c:pt idx="484">
                  <c:v>2643.5</c:v>
                </c:pt>
                <c:pt idx="485">
                  <c:v>2705.15</c:v>
                </c:pt>
                <c:pt idx="486">
                  <c:v>2791.4</c:v>
                </c:pt>
                <c:pt idx="487">
                  <c:v>2789.1</c:v>
                </c:pt>
                <c:pt idx="488">
                  <c:v>2828.1</c:v>
                </c:pt>
                <c:pt idx="489">
                  <c:v>2801.85</c:v>
                </c:pt>
                <c:pt idx="490">
                  <c:v>2774.7</c:v>
                </c:pt>
                <c:pt idx="491">
                  <c:v>2736</c:v>
                </c:pt>
                <c:pt idx="492">
                  <c:v>2742.25</c:v>
                </c:pt>
                <c:pt idx="493">
                  <c:v>2733</c:v>
                </c:pt>
                <c:pt idx="494">
                  <c:v>2665.8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15-40EE-AC9C-3E6488CEC2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5080424"/>
        <c:axId val="125082584"/>
      </c:lineChart>
      <c:catAx>
        <c:axId val="1250804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2584"/>
        <c:crosses val="autoZero"/>
        <c:auto val="1"/>
        <c:lblAlgn val="ctr"/>
        <c:lblOffset val="100"/>
        <c:noMultiLvlLbl val="0"/>
      </c:catAx>
      <c:valAx>
        <c:axId val="125082584"/>
        <c:scaling>
          <c:orientation val="minMax"/>
        </c:scaling>
        <c:delete val="0"/>
        <c:axPos val="l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8042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Price</a:t>
            </a:r>
            <a:r>
              <a:rPr lang="en-IN" baseline="0"/>
              <a:t> Movement of JK Tyre &amp; Ind.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'JK Tyre &amp; Industries Ltd'!$C$4:$C$498</c:f>
              <c:numCache>
                <c:formatCode>General</c:formatCode>
                <c:ptCount val="495"/>
                <c:pt idx="0">
                  <c:v>154.25</c:v>
                </c:pt>
                <c:pt idx="1">
                  <c:v>163.44999999999999</c:v>
                </c:pt>
                <c:pt idx="2">
                  <c:v>166.1</c:v>
                </c:pt>
                <c:pt idx="3">
                  <c:v>161.94999999999999</c:v>
                </c:pt>
                <c:pt idx="4">
                  <c:v>164.9</c:v>
                </c:pt>
                <c:pt idx="5">
                  <c:v>162.94999999999999</c:v>
                </c:pt>
                <c:pt idx="6">
                  <c:v>162.44999999999999</c:v>
                </c:pt>
                <c:pt idx="7">
                  <c:v>163.19999999999999</c:v>
                </c:pt>
                <c:pt idx="8">
                  <c:v>166.55</c:v>
                </c:pt>
                <c:pt idx="9">
                  <c:v>169.6</c:v>
                </c:pt>
                <c:pt idx="10">
                  <c:v>167.45</c:v>
                </c:pt>
                <c:pt idx="11">
                  <c:v>164.15</c:v>
                </c:pt>
                <c:pt idx="12">
                  <c:v>164.7</c:v>
                </c:pt>
                <c:pt idx="13">
                  <c:v>165.7</c:v>
                </c:pt>
                <c:pt idx="14">
                  <c:v>165.8</c:v>
                </c:pt>
                <c:pt idx="15">
                  <c:v>170.9</c:v>
                </c:pt>
                <c:pt idx="16">
                  <c:v>178.6</c:v>
                </c:pt>
                <c:pt idx="17">
                  <c:v>181.45</c:v>
                </c:pt>
                <c:pt idx="18">
                  <c:v>194.6</c:v>
                </c:pt>
                <c:pt idx="19">
                  <c:v>194.95</c:v>
                </c:pt>
                <c:pt idx="20">
                  <c:v>205.05</c:v>
                </c:pt>
                <c:pt idx="21">
                  <c:v>201.55</c:v>
                </c:pt>
                <c:pt idx="22">
                  <c:v>197.2</c:v>
                </c:pt>
                <c:pt idx="23">
                  <c:v>196.4</c:v>
                </c:pt>
                <c:pt idx="24">
                  <c:v>198.2</c:v>
                </c:pt>
                <c:pt idx="25">
                  <c:v>201.45</c:v>
                </c:pt>
                <c:pt idx="26">
                  <c:v>196.25</c:v>
                </c:pt>
                <c:pt idx="27">
                  <c:v>198.75</c:v>
                </c:pt>
                <c:pt idx="28">
                  <c:v>199.6</c:v>
                </c:pt>
                <c:pt idx="29">
                  <c:v>180.95</c:v>
                </c:pt>
                <c:pt idx="30">
                  <c:v>174.05</c:v>
                </c:pt>
                <c:pt idx="31">
                  <c:v>178.55</c:v>
                </c:pt>
                <c:pt idx="32">
                  <c:v>179.1</c:v>
                </c:pt>
                <c:pt idx="33">
                  <c:v>181.8</c:v>
                </c:pt>
                <c:pt idx="34">
                  <c:v>182.05</c:v>
                </c:pt>
                <c:pt idx="35">
                  <c:v>182.5</c:v>
                </c:pt>
                <c:pt idx="36">
                  <c:v>182.85</c:v>
                </c:pt>
                <c:pt idx="37">
                  <c:v>180.9</c:v>
                </c:pt>
                <c:pt idx="38">
                  <c:v>184.8</c:v>
                </c:pt>
                <c:pt idx="39">
                  <c:v>187.85</c:v>
                </c:pt>
                <c:pt idx="40">
                  <c:v>186.55</c:v>
                </c:pt>
                <c:pt idx="41">
                  <c:v>184.7</c:v>
                </c:pt>
                <c:pt idx="42">
                  <c:v>184.35</c:v>
                </c:pt>
                <c:pt idx="43">
                  <c:v>185.25</c:v>
                </c:pt>
                <c:pt idx="44">
                  <c:v>185.9</c:v>
                </c:pt>
                <c:pt idx="45">
                  <c:v>187.4</c:v>
                </c:pt>
                <c:pt idx="46">
                  <c:v>189.7</c:v>
                </c:pt>
                <c:pt idx="47">
                  <c:v>190.85</c:v>
                </c:pt>
                <c:pt idx="48">
                  <c:v>189.1</c:v>
                </c:pt>
                <c:pt idx="49">
                  <c:v>190.1</c:v>
                </c:pt>
                <c:pt idx="50">
                  <c:v>189.5</c:v>
                </c:pt>
                <c:pt idx="51">
                  <c:v>190.8</c:v>
                </c:pt>
                <c:pt idx="52">
                  <c:v>190.6</c:v>
                </c:pt>
                <c:pt idx="53">
                  <c:v>195.45</c:v>
                </c:pt>
                <c:pt idx="54">
                  <c:v>195.6</c:v>
                </c:pt>
                <c:pt idx="55">
                  <c:v>193.6</c:v>
                </c:pt>
                <c:pt idx="56">
                  <c:v>201.2</c:v>
                </c:pt>
                <c:pt idx="57">
                  <c:v>209.35</c:v>
                </c:pt>
                <c:pt idx="58">
                  <c:v>207.35</c:v>
                </c:pt>
                <c:pt idx="59">
                  <c:v>236.75</c:v>
                </c:pt>
                <c:pt idx="60">
                  <c:v>235.4</c:v>
                </c:pt>
                <c:pt idx="61">
                  <c:v>234.65</c:v>
                </c:pt>
                <c:pt idx="62">
                  <c:v>241.3</c:v>
                </c:pt>
                <c:pt idx="63">
                  <c:v>256.45</c:v>
                </c:pt>
                <c:pt idx="64">
                  <c:v>247</c:v>
                </c:pt>
                <c:pt idx="65">
                  <c:v>249.4</c:v>
                </c:pt>
                <c:pt idx="66">
                  <c:v>250</c:v>
                </c:pt>
                <c:pt idx="67">
                  <c:v>252.55</c:v>
                </c:pt>
                <c:pt idx="68">
                  <c:v>243.65</c:v>
                </c:pt>
                <c:pt idx="69">
                  <c:v>250.25</c:v>
                </c:pt>
                <c:pt idx="70">
                  <c:v>247.45</c:v>
                </c:pt>
                <c:pt idx="71">
                  <c:v>245.25</c:v>
                </c:pt>
                <c:pt idx="72">
                  <c:v>244.3</c:v>
                </c:pt>
                <c:pt idx="73">
                  <c:v>247.95</c:v>
                </c:pt>
                <c:pt idx="74">
                  <c:v>245.1</c:v>
                </c:pt>
                <c:pt idx="75">
                  <c:v>242.75</c:v>
                </c:pt>
                <c:pt idx="76">
                  <c:v>241.95</c:v>
                </c:pt>
                <c:pt idx="77">
                  <c:v>252.15</c:v>
                </c:pt>
                <c:pt idx="78">
                  <c:v>248.85</c:v>
                </c:pt>
                <c:pt idx="79">
                  <c:v>263.3</c:v>
                </c:pt>
                <c:pt idx="80">
                  <c:v>266.14999999999998</c:v>
                </c:pt>
                <c:pt idx="81">
                  <c:v>263.2</c:v>
                </c:pt>
                <c:pt idx="82">
                  <c:v>254</c:v>
                </c:pt>
                <c:pt idx="83">
                  <c:v>265</c:v>
                </c:pt>
                <c:pt idx="84">
                  <c:v>283.2</c:v>
                </c:pt>
                <c:pt idx="85">
                  <c:v>269.7</c:v>
                </c:pt>
                <c:pt idx="86">
                  <c:v>269.35000000000002</c:v>
                </c:pt>
                <c:pt idx="87">
                  <c:v>271.3</c:v>
                </c:pt>
                <c:pt idx="88">
                  <c:v>272.2</c:v>
                </c:pt>
                <c:pt idx="89">
                  <c:v>268.8</c:v>
                </c:pt>
                <c:pt idx="90">
                  <c:v>265.45</c:v>
                </c:pt>
                <c:pt idx="91">
                  <c:v>273.39999999999998</c:v>
                </c:pt>
                <c:pt idx="92">
                  <c:v>272.2</c:v>
                </c:pt>
                <c:pt idx="93">
                  <c:v>266.35000000000002</c:v>
                </c:pt>
                <c:pt idx="94">
                  <c:v>270.89999999999998</c:v>
                </c:pt>
                <c:pt idx="95">
                  <c:v>271.45</c:v>
                </c:pt>
                <c:pt idx="96">
                  <c:v>267.7</c:v>
                </c:pt>
                <c:pt idx="97">
                  <c:v>266.35000000000002</c:v>
                </c:pt>
                <c:pt idx="98">
                  <c:v>264.75</c:v>
                </c:pt>
                <c:pt idx="99">
                  <c:v>262.39999999999998</c:v>
                </c:pt>
                <c:pt idx="100">
                  <c:v>264.14999999999998</c:v>
                </c:pt>
                <c:pt idx="101">
                  <c:v>268.14999999999998</c:v>
                </c:pt>
                <c:pt idx="102">
                  <c:v>271.10000000000002</c:v>
                </c:pt>
                <c:pt idx="103">
                  <c:v>267.64999999999998</c:v>
                </c:pt>
                <c:pt idx="104">
                  <c:v>265.25</c:v>
                </c:pt>
                <c:pt idx="105">
                  <c:v>265.14999999999998</c:v>
                </c:pt>
                <c:pt idx="106">
                  <c:v>264.60000000000002</c:v>
                </c:pt>
                <c:pt idx="107">
                  <c:v>264</c:v>
                </c:pt>
                <c:pt idx="108">
                  <c:v>261.8</c:v>
                </c:pt>
                <c:pt idx="109">
                  <c:v>259.35000000000002</c:v>
                </c:pt>
                <c:pt idx="110">
                  <c:v>251.55</c:v>
                </c:pt>
                <c:pt idx="111">
                  <c:v>253.35</c:v>
                </c:pt>
                <c:pt idx="112">
                  <c:v>260.64999999999998</c:v>
                </c:pt>
                <c:pt idx="113">
                  <c:v>258.7</c:v>
                </c:pt>
                <c:pt idx="114">
                  <c:v>256.2</c:v>
                </c:pt>
                <c:pt idx="115">
                  <c:v>272.2</c:v>
                </c:pt>
                <c:pt idx="116">
                  <c:v>265.60000000000002</c:v>
                </c:pt>
                <c:pt idx="117">
                  <c:v>278.39999999999998</c:v>
                </c:pt>
                <c:pt idx="118">
                  <c:v>282.45</c:v>
                </c:pt>
                <c:pt idx="119">
                  <c:v>278.05</c:v>
                </c:pt>
                <c:pt idx="120">
                  <c:v>277.89999999999998</c:v>
                </c:pt>
                <c:pt idx="121">
                  <c:v>273.75</c:v>
                </c:pt>
                <c:pt idx="122">
                  <c:v>278</c:v>
                </c:pt>
                <c:pt idx="123">
                  <c:v>278.7</c:v>
                </c:pt>
                <c:pt idx="124">
                  <c:v>275.64999999999998</c:v>
                </c:pt>
                <c:pt idx="125">
                  <c:v>287.64999999999998</c:v>
                </c:pt>
                <c:pt idx="126">
                  <c:v>282.75</c:v>
                </c:pt>
                <c:pt idx="127">
                  <c:v>267.14999999999998</c:v>
                </c:pt>
                <c:pt idx="128">
                  <c:v>270.14999999999998</c:v>
                </c:pt>
                <c:pt idx="129">
                  <c:v>311.3</c:v>
                </c:pt>
                <c:pt idx="130">
                  <c:v>312.10000000000002</c:v>
                </c:pt>
                <c:pt idx="131">
                  <c:v>309.7</c:v>
                </c:pt>
                <c:pt idx="132">
                  <c:v>309.14999999999998</c:v>
                </c:pt>
                <c:pt idx="133">
                  <c:v>317.64999999999998</c:v>
                </c:pt>
                <c:pt idx="134">
                  <c:v>325.05</c:v>
                </c:pt>
                <c:pt idx="135">
                  <c:v>319.89999999999998</c:v>
                </c:pt>
                <c:pt idx="136">
                  <c:v>319.7</c:v>
                </c:pt>
                <c:pt idx="137">
                  <c:v>298.2</c:v>
                </c:pt>
                <c:pt idx="138">
                  <c:v>291.3</c:v>
                </c:pt>
                <c:pt idx="139">
                  <c:v>294.35000000000002</c:v>
                </c:pt>
                <c:pt idx="140">
                  <c:v>297.64999999999998</c:v>
                </c:pt>
                <c:pt idx="141">
                  <c:v>300.2</c:v>
                </c:pt>
                <c:pt idx="142">
                  <c:v>304.3</c:v>
                </c:pt>
                <c:pt idx="143">
                  <c:v>308.14999999999998</c:v>
                </c:pt>
                <c:pt idx="144">
                  <c:v>337.25</c:v>
                </c:pt>
                <c:pt idx="145">
                  <c:v>348.3</c:v>
                </c:pt>
                <c:pt idx="146">
                  <c:v>341.15</c:v>
                </c:pt>
                <c:pt idx="147">
                  <c:v>339.1</c:v>
                </c:pt>
                <c:pt idx="148">
                  <c:v>355.15</c:v>
                </c:pt>
                <c:pt idx="149">
                  <c:v>350.3</c:v>
                </c:pt>
                <c:pt idx="150">
                  <c:v>357.4</c:v>
                </c:pt>
                <c:pt idx="151">
                  <c:v>357.5</c:v>
                </c:pt>
                <c:pt idx="152">
                  <c:v>348.65</c:v>
                </c:pt>
                <c:pt idx="153">
                  <c:v>352.35</c:v>
                </c:pt>
                <c:pt idx="154">
                  <c:v>350.25</c:v>
                </c:pt>
                <c:pt idx="155">
                  <c:v>348.65</c:v>
                </c:pt>
                <c:pt idx="156">
                  <c:v>346.65</c:v>
                </c:pt>
                <c:pt idx="157">
                  <c:v>343.85</c:v>
                </c:pt>
                <c:pt idx="158">
                  <c:v>337.8</c:v>
                </c:pt>
                <c:pt idx="159">
                  <c:v>334.15</c:v>
                </c:pt>
                <c:pt idx="160">
                  <c:v>339.9</c:v>
                </c:pt>
                <c:pt idx="161">
                  <c:v>341.4</c:v>
                </c:pt>
                <c:pt idx="162">
                  <c:v>345.55</c:v>
                </c:pt>
                <c:pt idx="163">
                  <c:v>353.7</c:v>
                </c:pt>
                <c:pt idx="164">
                  <c:v>352.65</c:v>
                </c:pt>
                <c:pt idx="165">
                  <c:v>354.6</c:v>
                </c:pt>
                <c:pt idx="166">
                  <c:v>355.35</c:v>
                </c:pt>
                <c:pt idx="167">
                  <c:v>354.65</c:v>
                </c:pt>
                <c:pt idx="168">
                  <c:v>355.1</c:v>
                </c:pt>
                <c:pt idx="169">
                  <c:v>348.15</c:v>
                </c:pt>
                <c:pt idx="170">
                  <c:v>345.95</c:v>
                </c:pt>
                <c:pt idx="171">
                  <c:v>344.9</c:v>
                </c:pt>
                <c:pt idx="172">
                  <c:v>346.4</c:v>
                </c:pt>
                <c:pt idx="173">
                  <c:v>346.6</c:v>
                </c:pt>
                <c:pt idx="174">
                  <c:v>352</c:v>
                </c:pt>
                <c:pt idx="175">
                  <c:v>389.65</c:v>
                </c:pt>
                <c:pt idx="176">
                  <c:v>378.7</c:v>
                </c:pt>
                <c:pt idx="177">
                  <c:v>364.85</c:v>
                </c:pt>
                <c:pt idx="178">
                  <c:v>382.3</c:v>
                </c:pt>
                <c:pt idx="179">
                  <c:v>383.3</c:v>
                </c:pt>
                <c:pt idx="180">
                  <c:v>377.4</c:v>
                </c:pt>
                <c:pt idx="181">
                  <c:v>376.6</c:v>
                </c:pt>
                <c:pt idx="182">
                  <c:v>385.25</c:v>
                </c:pt>
                <c:pt idx="183">
                  <c:v>398.3</c:v>
                </c:pt>
                <c:pt idx="184">
                  <c:v>393.3</c:v>
                </c:pt>
                <c:pt idx="185">
                  <c:v>398.4</c:v>
                </c:pt>
                <c:pt idx="186">
                  <c:v>396.8</c:v>
                </c:pt>
                <c:pt idx="187">
                  <c:v>397.75</c:v>
                </c:pt>
                <c:pt idx="188">
                  <c:v>393.2</c:v>
                </c:pt>
                <c:pt idx="189">
                  <c:v>393.3</c:v>
                </c:pt>
                <c:pt idx="190">
                  <c:v>398.1</c:v>
                </c:pt>
                <c:pt idx="191">
                  <c:v>391.45</c:v>
                </c:pt>
                <c:pt idx="192">
                  <c:v>394.45</c:v>
                </c:pt>
                <c:pt idx="193">
                  <c:v>404.65</c:v>
                </c:pt>
                <c:pt idx="194">
                  <c:v>405.4</c:v>
                </c:pt>
                <c:pt idx="195">
                  <c:v>405.25</c:v>
                </c:pt>
                <c:pt idx="196">
                  <c:v>403.1</c:v>
                </c:pt>
                <c:pt idx="197">
                  <c:v>428</c:v>
                </c:pt>
                <c:pt idx="198">
                  <c:v>442.9</c:v>
                </c:pt>
                <c:pt idx="199">
                  <c:v>470.55</c:v>
                </c:pt>
                <c:pt idx="200">
                  <c:v>472.4</c:v>
                </c:pt>
                <c:pt idx="201">
                  <c:v>491.7</c:v>
                </c:pt>
                <c:pt idx="202">
                  <c:v>501.45</c:v>
                </c:pt>
                <c:pt idx="203">
                  <c:v>515.6</c:v>
                </c:pt>
                <c:pt idx="204">
                  <c:v>515.54999999999995</c:v>
                </c:pt>
                <c:pt idx="205">
                  <c:v>526.85</c:v>
                </c:pt>
                <c:pt idx="206">
                  <c:v>522.25</c:v>
                </c:pt>
                <c:pt idx="207">
                  <c:v>524.54999999999995</c:v>
                </c:pt>
                <c:pt idx="208">
                  <c:v>533.9</c:v>
                </c:pt>
                <c:pt idx="209">
                  <c:v>535.79999999999995</c:v>
                </c:pt>
                <c:pt idx="210">
                  <c:v>508.5</c:v>
                </c:pt>
                <c:pt idx="211">
                  <c:v>511.1</c:v>
                </c:pt>
                <c:pt idx="212">
                  <c:v>495.85</c:v>
                </c:pt>
                <c:pt idx="213">
                  <c:v>484.45</c:v>
                </c:pt>
                <c:pt idx="214">
                  <c:v>468.05</c:v>
                </c:pt>
                <c:pt idx="215">
                  <c:v>491.4</c:v>
                </c:pt>
                <c:pt idx="216">
                  <c:v>499.2</c:v>
                </c:pt>
                <c:pt idx="217">
                  <c:v>514.70000000000005</c:v>
                </c:pt>
                <c:pt idx="218">
                  <c:v>512.85</c:v>
                </c:pt>
                <c:pt idx="219">
                  <c:v>512.79999999999995</c:v>
                </c:pt>
                <c:pt idx="220">
                  <c:v>508.5</c:v>
                </c:pt>
                <c:pt idx="221">
                  <c:v>502.8</c:v>
                </c:pt>
                <c:pt idx="222">
                  <c:v>511.25</c:v>
                </c:pt>
                <c:pt idx="223">
                  <c:v>514.04999999999995</c:v>
                </c:pt>
                <c:pt idx="224">
                  <c:v>516.1</c:v>
                </c:pt>
                <c:pt idx="225">
                  <c:v>499.45</c:v>
                </c:pt>
                <c:pt idx="226">
                  <c:v>520.45000000000005</c:v>
                </c:pt>
                <c:pt idx="227">
                  <c:v>520.9</c:v>
                </c:pt>
                <c:pt idx="228">
                  <c:v>519.79999999999995</c:v>
                </c:pt>
                <c:pt idx="229">
                  <c:v>522.95000000000005</c:v>
                </c:pt>
                <c:pt idx="230">
                  <c:v>521.70000000000005</c:v>
                </c:pt>
                <c:pt idx="231">
                  <c:v>509.15</c:v>
                </c:pt>
                <c:pt idx="232">
                  <c:v>499.1</c:v>
                </c:pt>
                <c:pt idx="233">
                  <c:v>474.95</c:v>
                </c:pt>
                <c:pt idx="234">
                  <c:v>466.2</c:v>
                </c:pt>
                <c:pt idx="235">
                  <c:v>433.15</c:v>
                </c:pt>
                <c:pt idx="236">
                  <c:v>431.2</c:v>
                </c:pt>
                <c:pt idx="237">
                  <c:v>440.4</c:v>
                </c:pt>
                <c:pt idx="238">
                  <c:v>429.7</c:v>
                </c:pt>
                <c:pt idx="239">
                  <c:v>411</c:v>
                </c:pt>
                <c:pt idx="240">
                  <c:v>405.8</c:v>
                </c:pt>
                <c:pt idx="241">
                  <c:v>413.9</c:v>
                </c:pt>
                <c:pt idx="242">
                  <c:v>415.3</c:v>
                </c:pt>
                <c:pt idx="243">
                  <c:v>421.5</c:v>
                </c:pt>
                <c:pt idx="244">
                  <c:v>424.4</c:v>
                </c:pt>
                <c:pt idx="245">
                  <c:v>432.05</c:v>
                </c:pt>
                <c:pt idx="246">
                  <c:v>428.95</c:v>
                </c:pt>
                <c:pt idx="247">
                  <c:v>429.95</c:v>
                </c:pt>
                <c:pt idx="248">
                  <c:v>430.35</c:v>
                </c:pt>
                <c:pt idx="249">
                  <c:v>423.55</c:v>
                </c:pt>
                <c:pt idx="250">
                  <c:v>427.6</c:v>
                </c:pt>
                <c:pt idx="251">
                  <c:v>421.75</c:v>
                </c:pt>
                <c:pt idx="252">
                  <c:v>417.25</c:v>
                </c:pt>
                <c:pt idx="253">
                  <c:v>424.2</c:v>
                </c:pt>
                <c:pt idx="254">
                  <c:v>414.55</c:v>
                </c:pt>
                <c:pt idx="255">
                  <c:v>405.25</c:v>
                </c:pt>
                <c:pt idx="256">
                  <c:v>409.55</c:v>
                </c:pt>
                <c:pt idx="257">
                  <c:v>405.45</c:v>
                </c:pt>
                <c:pt idx="258">
                  <c:v>403.25</c:v>
                </c:pt>
                <c:pt idx="259">
                  <c:v>412.6</c:v>
                </c:pt>
                <c:pt idx="260">
                  <c:v>404.3</c:v>
                </c:pt>
                <c:pt idx="261">
                  <c:v>406.85</c:v>
                </c:pt>
                <c:pt idx="262">
                  <c:v>414.3</c:v>
                </c:pt>
                <c:pt idx="263">
                  <c:v>409.4</c:v>
                </c:pt>
                <c:pt idx="264">
                  <c:v>407.45</c:v>
                </c:pt>
                <c:pt idx="265">
                  <c:v>422</c:v>
                </c:pt>
                <c:pt idx="266">
                  <c:v>428.55</c:v>
                </c:pt>
                <c:pt idx="267">
                  <c:v>417.75</c:v>
                </c:pt>
                <c:pt idx="268">
                  <c:v>409</c:v>
                </c:pt>
                <c:pt idx="269">
                  <c:v>393.4</c:v>
                </c:pt>
                <c:pt idx="270">
                  <c:v>401.4</c:v>
                </c:pt>
                <c:pt idx="271">
                  <c:v>392.95</c:v>
                </c:pt>
                <c:pt idx="272">
                  <c:v>385.85</c:v>
                </c:pt>
                <c:pt idx="273">
                  <c:v>380.5</c:v>
                </c:pt>
                <c:pt idx="274">
                  <c:v>384.15</c:v>
                </c:pt>
                <c:pt idx="275">
                  <c:v>389.65</c:v>
                </c:pt>
                <c:pt idx="276">
                  <c:v>396.8</c:v>
                </c:pt>
                <c:pt idx="277">
                  <c:v>399.3</c:v>
                </c:pt>
                <c:pt idx="278">
                  <c:v>402.8</c:v>
                </c:pt>
                <c:pt idx="279">
                  <c:v>404.5</c:v>
                </c:pt>
                <c:pt idx="280">
                  <c:v>424.45</c:v>
                </c:pt>
                <c:pt idx="281">
                  <c:v>416.7</c:v>
                </c:pt>
                <c:pt idx="282">
                  <c:v>415.95</c:v>
                </c:pt>
                <c:pt idx="283">
                  <c:v>420.85</c:v>
                </c:pt>
                <c:pt idx="284">
                  <c:v>416.3</c:v>
                </c:pt>
                <c:pt idx="285">
                  <c:v>410.25</c:v>
                </c:pt>
                <c:pt idx="286">
                  <c:v>401.95</c:v>
                </c:pt>
                <c:pt idx="287">
                  <c:v>405.25</c:v>
                </c:pt>
                <c:pt idx="288">
                  <c:v>408.6</c:v>
                </c:pt>
                <c:pt idx="289">
                  <c:v>374.35</c:v>
                </c:pt>
                <c:pt idx="290">
                  <c:v>396.2</c:v>
                </c:pt>
                <c:pt idx="291">
                  <c:v>399.85</c:v>
                </c:pt>
                <c:pt idx="292">
                  <c:v>408.85</c:v>
                </c:pt>
                <c:pt idx="293">
                  <c:v>409.15</c:v>
                </c:pt>
                <c:pt idx="294">
                  <c:v>407.35</c:v>
                </c:pt>
                <c:pt idx="295">
                  <c:v>405</c:v>
                </c:pt>
                <c:pt idx="296">
                  <c:v>401.5</c:v>
                </c:pt>
                <c:pt idx="297">
                  <c:v>398.75</c:v>
                </c:pt>
                <c:pt idx="298">
                  <c:v>401.1</c:v>
                </c:pt>
                <c:pt idx="299">
                  <c:v>392.8</c:v>
                </c:pt>
                <c:pt idx="300">
                  <c:v>394.15</c:v>
                </c:pt>
                <c:pt idx="301">
                  <c:v>397.4</c:v>
                </c:pt>
                <c:pt idx="302">
                  <c:v>392.4</c:v>
                </c:pt>
                <c:pt idx="303">
                  <c:v>401.35</c:v>
                </c:pt>
                <c:pt idx="304">
                  <c:v>397.1</c:v>
                </c:pt>
                <c:pt idx="305">
                  <c:v>393.8</c:v>
                </c:pt>
                <c:pt idx="306">
                  <c:v>429.75</c:v>
                </c:pt>
                <c:pt idx="307">
                  <c:v>445.8</c:v>
                </c:pt>
                <c:pt idx="308">
                  <c:v>453.7</c:v>
                </c:pt>
                <c:pt idx="309">
                  <c:v>453.2</c:v>
                </c:pt>
                <c:pt idx="310">
                  <c:v>460.4</c:v>
                </c:pt>
                <c:pt idx="311">
                  <c:v>456.8</c:v>
                </c:pt>
                <c:pt idx="312">
                  <c:v>455.15</c:v>
                </c:pt>
                <c:pt idx="313">
                  <c:v>448</c:v>
                </c:pt>
                <c:pt idx="314">
                  <c:v>456.75</c:v>
                </c:pt>
                <c:pt idx="315">
                  <c:v>460.4</c:v>
                </c:pt>
                <c:pt idx="316">
                  <c:v>451.1</c:v>
                </c:pt>
                <c:pt idx="317">
                  <c:v>479.55</c:v>
                </c:pt>
                <c:pt idx="318">
                  <c:v>473.05</c:v>
                </c:pt>
                <c:pt idx="319">
                  <c:v>460.8</c:v>
                </c:pt>
                <c:pt idx="320">
                  <c:v>441.85</c:v>
                </c:pt>
                <c:pt idx="321">
                  <c:v>440.05</c:v>
                </c:pt>
                <c:pt idx="322">
                  <c:v>429.4</c:v>
                </c:pt>
                <c:pt idx="323">
                  <c:v>442.95</c:v>
                </c:pt>
                <c:pt idx="324">
                  <c:v>438.2</c:v>
                </c:pt>
                <c:pt idx="325">
                  <c:v>444.25</c:v>
                </c:pt>
                <c:pt idx="326">
                  <c:v>442.05</c:v>
                </c:pt>
                <c:pt idx="327">
                  <c:v>446.2</c:v>
                </c:pt>
                <c:pt idx="328">
                  <c:v>444.75</c:v>
                </c:pt>
                <c:pt idx="329">
                  <c:v>436.6</c:v>
                </c:pt>
                <c:pt idx="330">
                  <c:v>431.1</c:v>
                </c:pt>
                <c:pt idx="331">
                  <c:v>413.25</c:v>
                </c:pt>
                <c:pt idx="332">
                  <c:v>403.4</c:v>
                </c:pt>
                <c:pt idx="333">
                  <c:v>416.15</c:v>
                </c:pt>
                <c:pt idx="334">
                  <c:v>407.2</c:v>
                </c:pt>
                <c:pt idx="335">
                  <c:v>411.55</c:v>
                </c:pt>
                <c:pt idx="336">
                  <c:v>402.45</c:v>
                </c:pt>
                <c:pt idx="337">
                  <c:v>399.1</c:v>
                </c:pt>
                <c:pt idx="338">
                  <c:v>393.6</c:v>
                </c:pt>
                <c:pt idx="339">
                  <c:v>396.55</c:v>
                </c:pt>
                <c:pt idx="340">
                  <c:v>404.45</c:v>
                </c:pt>
                <c:pt idx="341">
                  <c:v>404.85</c:v>
                </c:pt>
                <c:pt idx="342">
                  <c:v>417.6</c:v>
                </c:pt>
                <c:pt idx="343">
                  <c:v>415.5</c:v>
                </c:pt>
                <c:pt idx="344">
                  <c:v>408.9</c:v>
                </c:pt>
                <c:pt idx="345">
                  <c:v>407.35</c:v>
                </c:pt>
                <c:pt idx="346">
                  <c:v>409.35</c:v>
                </c:pt>
                <c:pt idx="347">
                  <c:v>406.05</c:v>
                </c:pt>
                <c:pt idx="348">
                  <c:v>402.7</c:v>
                </c:pt>
                <c:pt idx="349">
                  <c:v>400.3</c:v>
                </c:pt>
                <c:pt idx="350">
                  <c:v>401.6</c:v>
                </c:pt>
                <c:pt idx="351">
                  <c:v>403.7</c:v>
                </c:pt>
                <c:pt idx="352">
                  <c:v>415</c:v>
                </c:pt>
                <c:pt idx="353">
                  <c:v>419.95</c:v>
                </c:pt>
                <c:pt idx="354">
                  <c:v>415</c:v>
                </c:pt>
                <c:pt idx="355">
                  <c:v>418.55</c:v>
                </c:pt>
                <c:pt idx="356">
                  <c:v>426.1</c:v>
                </c:pt>
                <c:pt idx="357">
                  <c:v>421.55</c:v>
                </c:pt>
                <c:pt idx="358">
                  <c:v>421.95</c:v>
                </c:pt>
                <c:pt idx="359">
                  <c:v>443.55</c:v>
                </c:pt>
                <c:pt idx="360">
                  <c:v>442.35</c:v>
                </c:pt>
                <c:pt idx="361">
                  <c:v>432.45</c:v>
                </c:pt>
                <c:pt idx="362">
                  <c:v>427.9</c:v>
                </c:pt>
                <c:pt idx="363">
                  <c:v>422.2</c:v>
                </c:pt>
                <c:pt idx="364">
                  <c:v>428.3</c:v>
                </c:pt>
                <c:pt idx="365">
                  <c:v>422.05</c:v>
                </c:pt>
                <c:pt idx="366">
                  <c:v>417.05</c:v>
                </c:pt>
                <c:pt idx="367">
                  <c:v>430.35</c:v>
                </c:pt>
                <c:pt idx="368">
                  <c:v>428.75</c:v>
                </c:pt>
                <c:pt idx="369">
                  <c:v>433.4</c:v>
                </c:pt>
                <c:pt idx="370">
                  <c:v>430.65</c:v>
                </c:pt>
                <c:pt idx="371">
                  <c:v>428.1</c:v>
                </c:pt>
                <c:pt idx="372">
                  <c:v>415.2</c:v>
                </c:pt>
                <c:pt idx="373">
                  <c:v>405.1</c:v>
                </c:pt>
                <c:pt idx="374">
                  <c:v>390.75</c:v>
                </c:pt>
                <c:pt idx="375">
                  <c:v>399.35</c:v>
                </c:pt>
                <c:pt idx="376">
                  <c:v>403.85</c:v>
                </c:pt>
                <c:pt idx="377">
                  <c:v>397.5</c:v>
                </c:pt>
                <c:pt idx="378">
                  <c:v>402.2</c:v>
                </c:pt>
                <c:pt idx="379">
                  <c:v>406.65</c:v>
                </c:pt>
                <c:pt idx="380">
                  <c:v>407.45</c:v>
                </c:pt>
                <c:pt idx="381">
                  <c:v>405.75</c:v>
                </c:pt>
                <c:pt idx="382">
                  <c:v>396.15</c:v>
                </c:pt>
                <c:pt idx="383">
                  <c:v>399.85</c:v>
                </c:pt>
                <c:pt idx="384">
                  <c:v>398.8</c:v>
                </c:pt>
                <c:pt idx="385">
                  <c:v>391.75</c:v>
                </c:pt>
                <c:pt idx="386">
                  <c:v>390.1</c:v>
                </c:pt>
                <c:pt idx="387">
                  <c:v>385.2</c:v>
                </c:pt>
                <c:pt idx="388">
                  <c:v>374</c:v>
                </c:pt>
                <c:pt idx="389">
                  <c:v>380</c:v>
                </c:pt>
                <c:pt idx="390">
                  <c:v>382.2</c:v>
                </c:pt>
                <c:pt idx="391">
                  <c:v>393.55</c:v>
                </c:pt>
                <c:pt idx="392">
                  <c:v>397</c:v>
                </c:pt>
                <c:pt idx="393">
                  <c:v>397.9</c:v>
                </c:pt>
                <c:pt idx="394">
                  <c:v>391</c:v>
                </c:pt>
                <c:pt idx="395">
                  <c:v>389.15</c:v>
                </c:pt>
                <c:pt idx="396">
                  <c:v>391.4</c:v>
                </c:pt>
                <c:pt idx="397">
                  <c:v>385.75</c:v>
                </c:pt>
                <c:pt idx="398">
                  <c:v>377.45</c:v>
                </c:pt>
                <c:pt idx="399">
                  <c:v>375.3</c:v>
                </c:pt>
                <c:pt idx="400">
                  <c:v>372.4</c:v>
                </c:pt>
                <c:pt idx="401">
                  <c:v>363.5</c:v>
                </c:pt>
                <c:pt idx="402">
                  <c:v>365.5</c:v>
                </c:pt>
                <c:pt idx="403">
                  <c:v>376.2</c:v>
                </c:pt>
                <c:pt idx="404">
                  <c:v>379.95</c:v>
                </c:pt>
                <c:pt idx="405">
                  <c:v>361.55</c:v>
                </c:pt>
                <c:pt idx="406">
                  <c:v>361.2</c:v>
                </c:pt>
                <c:pt idx="407">
                  <c:v>364.9</c:v>
                </c:pt>
                <c:pt idx="408">
                  <c:v>370.95</c:v>
                </c:pt>
                <c:pt idx="409">
                  <c:v>375.85</c:v>
                </c:pt>
                <c:pt idx="410">
                  <c:v>377.35</c:v>
                </c:pt>
                <c:pt idx="411">
                  <c:v>382</c:v>
                </c:pt>
                <c:pt idx="412">
                  <c:v>383.65</c:v>
                </c:pt>
                <c:pt idx="413">
                  <c:v>389.65</c:v>
                </c:pt>
                <c:pt idx="414">
                  <c:v>395.5</c:v>
                </c:pt>
                <c:pt idx="415">
                  <c:v>393.3</c:v>
                </c:pt>
                <c:pt idx="416">
                  <c:v>393.6</c:v>
                </c:pt>
                <c:pt idx="417">
                  <c:v>420.8</c:v>
                </c:pt>
                <c:pt idx="418">
                  <c:v>412.75</c:v>
                </c:pt>
                <c:pt idx="419">
                  <c:v>407.7</c:v>
                </c:pt>
                <c:pt idx="420">
                  <c:v>408.85</c:v>
                </c:pt>
                <c:pt idx="421">
                  <c:v>408.7</c:v>
                </c:pt>
                <c:pt idx="422">
                  <c:v>410.1</c:v>
                </c:pt>
                <c:pt idx="423">
                  <c:v>409.4</c:v>
                </c:pt>
                <c:pt idx="424">
                  <c:v>399.25</c:v>
                </c:pt>
                <c:pt idx="425">
                  <c:v>395.3</c:v>
                </c:pt>
                <c:pt idx="426">
                  <c:v>380.75</c:v>
                </c:pt>
                <c:pt idx="427">
                  <c:v>388.15</c:v>
                </c:pt>
                <c:pt idx="428">
                  <c:v>383</c:v>
                </c:pt>
                <c:pt idx="429">
                  <c:v>381.05</c:v>
                </c:pt>
                <c:pt idx="430">
                  <c:v>384.2</c:v>
                </c:pt>
                <c:pt idx="431">
                  <c:v>391.5</c:v>
                </c:pt>
                <c:pt idx="432">
                  <c:v>388.55</c:v>
                </c:pt>
                <c:pt idx="433">
                  <c:v>386.8</c:v>
                </c:pt>
                <c:pt idx="434">
                  <c:v>389.05</c:v>
                </c:pt>
                <c:pt idx="435">
                  <c:v>387.45</c:v>
                </c:pt>
                <c:pt idx="436">
                  <c:v>371.8</c:v>
                </c:pt>
                <c:pt idx="437">
                  <c:v>374.05</c:v>
                </c:pt>
                <c:pt idx="438">
                  <c:v>375.05</c:v>
                </c:pt>
                <c:pt idx="439">
                  <c:v>370.6</c:v>
                </c:pt>
                <c:pt idx="440">
                  <c:v>362.7</c:v>
                </c:pt>
                <c:pt idx="441">
                  <c:v>354.15</c:v>
                </c:pt>
                <c:pt idx="442">
                  <c:v>362.3</c:v>
                </c:pt>
                <c:pt idx="443">
                  <c:v>363.05</c:v>
                </c:pt>
                <c:pt idx="444">
                  <c:v>361.45</c:v>
                </c:pt>
                <c:pt idx="445">
                  <c:v>359.3</c:v>
                </c:pt>
                <c:pt idx="446">
                  <c:v>361.45</c:v>
                </c:pt>
                <c:pt idx="447">
                  <c:v>358.25</c:v>
                </c:pt>
                <c:pt idx="448">
                  <c:v>346.3</c:v>
                </c:pt>
                <c:pt idx="449">
                  <c:v>349.25</c:v>
                </c:pt>
                <c:pt idx="450">
                  <c:v>342.3</c:v>
                </c:pt>
                <c:pt idx="451">
                  <c:v>319.2</c:v>
                </c:pt>
                <c:pt idx="452">
                  <c:v>307.60000000000002</c:v>
                </c:pt>
                <c:pt idx="453">
                  <c:v>315.3</c:v>
                </c:pt>
                <c:pt idx="454">
                  <c:v>313</c:v>
                </c:pt>
                <c:pt idx="455">
                  <c:v>317.5</c:v>
                </c:pt>
                <c:pt idx="456">
                  <c:v>323.95</c:v>
                </c:pt>
                <c:pt idx="457">
                  <c:v>310.75</c:v>
                </c:pt>
                <c:pt idx="458">
                  <c:v>313.3</c:v>
                </c:pt>
                <c:pt idx="459">
                  <c:v>311.25</c:v>
                </c:pt>
                <c:pt idx="460">
                  <c:v>311.05</c:v>
                </c:pt>
                <c:pt idx="461">
                  <c:v>305.3</c:v>
                </c:pt>
                <c:pt idx="462">
                  <c:v>299.3</c:v>
                </c:pt>
                <c:pt idx="463">
                  <c:v>295.14999999999998</c:v>
                </c:pt>
                <c:pt idx="464">
                  <c:v>292.85000000000002</c:v>
                </c:pt>
                <c:pt idx="465">
                  <c:v>293.5</c:v>
                </c:pt>
                <c:pt idx="466">
                  <c:v>285.2</c:v>
                </c:pt>
                <c:pt idx="467">
                  <c:v>282.7</c:v>
                </c:pt>
                <c:pt idx="468">
                  <c:v>283.05</c:v>
                </c:pt>
                <c:pt idx="469">
                  <c:v>287.8</c:v>
                </c:pt>
                <c:pt idx="470">
                  <c:v>294.8</c:v>
                </c:pt>
                <c:pt idx="471">
                  <c:v>292.05</c:v>
                </c:pt>
                <c:pt idx="472">
                  <c:v>287.39999999999998</c:v>
                </c:pt>
                <c:pt idx="473">
                  <c:v>283.95</c:v>
                </c:pt>
                <c:pt idx="474">
                  <c:v>273.35000000000002</c:v>
                </c:pt>
                <c:pt idx="475">
                  <c:v>264.85000000000002</c:v>
                </c:pt>
                <c:pt idx="476">
                  <c:v>253.4</c:v>
                </c:pt>
                <c:pt idx="477">
                  <c:v>260.45</c:v>
                </c:pt>
                <c:pt idx="478">
                  <c:v>269.35000000000002</c:v>
                </c:pt>
                <c:pt idx="479">
                  <c:v>272.95</c:v>
                </c:pt>
                <c:pt idx="480">
                  <c:v>279.64999999999998</c:v>
                </c:pt>
                <c:pt idx="481">
                  <c:v>270.39999999999998</c:v>
                </c:pt>
                <c:pt idx="482">
                  <c:v>269.55</c:v>
                </c:pt>
                <c:pt idx="483">
                  <c:v>270.95</c:v>
                </c:pt>
                <c:pt idx="484">
                  <c:v>267.89999999999998</c:v>
                </c:pt>
                <c:pt idx="485">
                  <c:v>263.60000000000002</c:v>
                </c:pt>
                <c:pt idx="486">
                  <c:v>271.64999999999998</c:v>
                </c:pt>
                <c:pt idx="487">
                  <c:v>282.2</c:v>
                </c:pt>
                <c:pt idx="488">
                  <c:v>285.60000000000002</c:v>
                </c:pt>
                <c:pt idx="489">
                  <c:v>294.75</c:v>
                </c:pt>
                <c:pt idx="490">
                  <c:v>297</c:v>
                </c:pt>
                <c:pt idx="491">
                  <c:v>289.7</c:v>
                </c:pt>
                <c:pt idx="492">
                  <c:v>282.7</c:v>
                </c:pt>
                <c:pt idx="493">
                  <c:v>284.45</c:v>
                </c:pt>
                <c:pt idx="494">
                  <c:v>277.45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38-430A-BA64-338B492E5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125292680"/>
        <c:axId val="125293040"/>
      </c:lineChart>
      <c:catAx>
        <c:axId val="125292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93040"/>
        <c:crosses val="autoZero"/>
        <c:auto val="1"/>
        <c:lblAlgn val="ctr"/>
        <c:lblOffset val="100"/>
        <c:noMultiLvlLbl val="0"/>
      </c:catAx>
      <c:valAx>
        <c:axId val="1252930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92680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COC!$I$3</c:f>
              <c:strCache>
                <c:ptCount val="1"/>
                <c:pt idx="0">
                  <c:v>M&amp;M Ltd.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COC!$H$4:$H$7</c:f>
              <c:strCache>
                <c:ptCount val="4"/>
                <c:pt idx="0">
                  <c:v>Beta</c:v>
                </c:pt>
                <c:pt idx="1">
                  <c:v>CAPM</c:v>
                </c:pt>
                <c:pt idx="2">
                  <c:v>COD</c:v>
                </c:pt>
                <c:pt idx="3">
                  <c:v>WACC</c:v>
                </c:pt>
              </c:strCache>
            </c:strRef>
          </c:cat>
          <c:val>
            <c:numRef>
              <c:f>COC!$I$4:$I$7</c:f>
              <c:numCache>
                <c:formatCode>0.00%</c:formatCode>
                <c:ptCount val="4"/>
                <c:pt idx="0" formatCode="0.00">
                  <c:v>1.2390830902326118</c:v>
                </c:pt>
                <c:pt idx="1">
                  <c:v>4.3982167356277142E-2</c:v>
                </c:pt>
                <c:pt idx="2">
                  <c:v>0.11147443519619502</c:v>
                </c:pt>
                <c:pt idx="3">
                  <c:v>9.3728878358355083E-2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7-41A8-8352-DDCAAF8D218B}"/>
            </c:ext>
          </c:extLst>
        </c:ser>
        <c:ser>
          <c:idx val="1"/>
          <c:order val="1"/>
          <c:tx>
            <c:strRef>
              <c:f>COC!$J$3</c:f>
              <c:strCache>
                <c:ptCount val="1"/>
                <c:pt idx="0">
                  <c:v>JK Tyre &amp; Ind. Ltd.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COC!$H$4:$H$7</c:f>
              <c:strCache>
                <c:ptCount val="4"/>
                <c:pt idx="0">
                  <c:v>Beta</c:v>
                </c:pt>
                <c:pt idx="1">
                  <c:v>CAPM</c:v>
                </c:pt>
                <c:pt idx="2">
                  <c:v>COD</c:v>
                </c:pt>
                <c:pt idx="3">
                  <c:v>WACC</c:v>
                </c:pt>
              </c:strCache>
            </c:strRef>
          </c:cat>
          <c:val>
            <c:numRef>
              <c:f>COC!$J$4:$J$7</c:f>
              <c:numCache>
                <c:formatCode>0.00%</c:formatCode>
                <c:ptCount val="4"/>
                <c:pt idx="0" formatCode="0.00">
                  <c:v>1.1644639650741646</c:v>
                </c:pt>
                <c:pt idx="1">
                  <c:v>4.4946781162025294E-2</c:v>
                </c:pt>
                <c:pt idx="2">
                  <c:v>4.4946781162025294E-2</c:v>
                </c:pt>
                <c:pt idx="3">
                  <c:v>7.2323251146597017E-2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97-41A8-8352-DDCAAF8D2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640707960"/>
        <c:axId val="640708680"/>
      </c:barChart>
      <c:catAx>
        <c:axId val="640707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708680"/>
        <c:crosses val="autoZero"/>
        <c:auto val="1"/>
        <c:lblAlgn val="ctr"/>
        <c:lblOffset val="100"/>
        <c:noMultiLvlLbl val="0"/>
      </c:catAx>
      <c:valAx>
        <c:axId val="640708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0707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Working Capital Management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'Working Capital'!$C$15</c:f>
              <c:strCache>
                <c:ptCount val="1"/>
                <c:pt idx="0">
                  <c:v>M&amp;M Ltd.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'Working Capital'!$B$16:$B$17</c:f>
              <c:strCache>
                <c:ptCount val="2"/>
                <c:pt idx="0">
                  <c:v>Operating Cycle</c:v>
                </c:pt>
                <c:pt idx="1">
                  <c:v>Cash Cycle</c:v>
                </c:pt>
              </c:strCache>
            </c:strRef>
          </c:cat>
          <c:val>
            <c:numRef>
              <c:f>'Working Capital'!$C$16:$C$17</c:f>
              <c:numCache>
                <c:formatCode>0.00</c:formatCode>
                <c:ptCount val="2"/>
                <c:pt idx="0">
                  <c:v>52.35367805901052</c:v>
                </c:pt>
                <c:pt idx="1">
                  <c:v>-24.129172782730237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50-4BA6-AE5A-D604966404BB}"/>
            </c:ext>
          </c:extLst>
        </c:ser>
        <c:ser>
          <c:idx val="1"/>
          <c:order val="1"/>
          <c:tx>
            <c:strRef>
              <c:f>'Working Capital'!$D$15</c:f>
              <c:strCache>
                <c:ptCount val="1"/>
                <c:pt idx="0">
                  <c:v>JK Tyre &amp; Ind.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'Working Capital'!$B$16:$B$17</c:f>
              <c:strCache>
                <c:ptCount val="2"/>
                <c:pt idx="0">
                  <c:v>Operating Cycle</c:v>
                </c:pt>
                <c:pt idx="1">
                  <c:v>Cash Cycle</c:v>
                </c:pt>
              </c:strCache>
            </c:strRef>
          </c:cat>
          <c:val>
            <c:numRef>
              <c:f>'Working Capital'!$D$16:$D$17</c:f>
              <c:numCache>
                <c:formatCode>0.00</c:formatCode>
                <c:ptCount val="2"/>
                <c:pt idx="0">
                  <c:v>137.59693555276837</c:v>
                </c:pt>
                <c:pt idx="1">
                  <c:v>87.916490575126318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50-4BA6-AE5A-D604966404B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18810640"/>
        <c:axId val="118812800"/>
      </c:barChart>
      <c:catAx>
        <c:axId val="11881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2800"/>
        <c:crosses val="autoZero"/>
        <c:auto val="1"/>
        <c:lblAlgn val="ctr"/>
        <c:lblOffset val="100"/>
        <c:noMultiLvlLbl val="0"/>
      </c:catAx>
      <c:valAx>
        <c:axId val="11881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Return of M&amp;M Ltd.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Return of M&amp;M Ltd.</a:t>
          </a:r>
        </a:p>
      </cx:txPr>
    </cx:title>
    <cx:plotArea>
      <cx:plotAreaRegion>
        <cx:series layoutId="waterfall" uniqueId="{98E75548-4032-41B4-94B2-DE719E56605D}"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Return of Nifty 50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Return of Nifty 50</a:t>
          </a:r>
        </a:p>
      </cx:txPr>
    </cx:title>
    <cx:plotArea>
      <cx:plotAreaRegion>
        <cx:series layoutId="waterfall" uniqueId="{A3FA1F81-1103-4B2B-A392-07779EE1C0CE}"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>
      <cx:tx>
        <cx:txData>
          <cx:v>Return of JK Tyre &amp; Ind.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Return of JK Tyre &amp; Ind.</a:t>
          </a:r>
        </a:p>
      </cx:txPr>
    </cx:title>
    <cx:plotArea>
      <cx:plotAreaRegion>
        <cx:series layoutId="waterfall" uniqueId="{BED3372F-BBA2-46B5-9346-8F38E524E7F8}"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_xlchart.v1.7</cx:f>
      </cx:numDim>
    </cx:data>
  </cx:chartData>
  <cx:chart>
    <cx:title pos="t" align="ctr" overlay="0">
      <cx:tx>
        <cx:txData>
          <cx:v>Return of Nifty 50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Return of Nifty 50</a:t>
          </a:r>
        </a:p>
      </cx:txPr>
    </cx:title>
    <cx:plotArea>
      <cx:plotAreaRegion>
        <cx:series layoutId="waterfall" uniqueId="{B66E4B9B-B227-4117-89E2-0E0B4412A301}"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_xlchart.v1.10</cx:f>
      </cx:strDim>
      <cx:numDim type="val">
        <cx:f>_xlchart.v1.11</cx:f>
      </cx:numDim>
    </cx:data>
  </cx:chartData>
  <cx:chart>
    <cx:title pos="t" align="ctr" overlay="0">
      <cx:tx>
        <cx:txData>
          <cx:v>Return of M&amp;M Ltd.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Return of M&amp;M Ltd.</a:t>
          </a:r>
        </a:p>
      </cx:txPr>
    </cx:title>
    <cx:plotArea>
      <cx:plotAreaRegion>
        <cx:series layoutId="waterfall" uniqueId="{98E75548-4032-41B4-94B2-DE719E56605D}"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_xlchart.v1.13</cx:f>
      </cx:numDim>
    </cx:data>
  </cx:chartData>
  <cx:chart>
    <cx:title pos="t" align="ctr" overlay="0">
      <cx:tx>
        <cx:txData>
          <cx:v>Return of Nifty 50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Return of Nifty 50</a:t>
          </a:r>
        </a:p>
      </cx:txPr>
    </cx:title>
    <cx:plotArea>
      <cx:plotAreaRegion>
        <cx:series layoutId="waterfall" uniqueId="{A3FA1F81-1103-4B2B-A392-07779EE1C0CE}"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_xlchart.v1.9</cx:f>
      </cx:numDim>
    </cx:data>
  </cx:chartData>
  <cx:chart>
    <cx:title pos="t" align="ctr" overlay="0">
      <cx:tx>
        <cx:txData>
          <cx:v>Return of JK Tyre &amp; Ind.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GB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Return of JK Tyre &amp; Ind.</a:t>
          </a:r>
        </a:p>
      </cx:txPr>
    </cx:title>
    <cx:plotArea>
      <cx:plotAreaRegion>
        <cx:series layoutId="waterfall" uniqueId="{BED3372F-BBA2-46B5-9346-8F38E524E7F8}"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tle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microsoft.com/office/2014/relationships/chartEx" Target="../charts/chartEx4.xml"/><Relationship Id="rId1" Type="http://schemas.microsoft.com/office/2014/relationships/chartEx" Target="../charts/chartEx3.xml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5" Type="http://schemas.openxmlformats.org/officeDocument/2006/relationships/chart" Target="../charts/chart3.xml"/><Relationship Id="rId4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3" Type="http://schemas.openxmlformats.org/officeDocument/2006/relationships/chart" Target="../charts/chart5.xml"/><Relationship Id="rId7" Type="http://schemas.openxmlformats.org/officeDocument/2006/relationships/chart" Target="../charts/chart8.xml"/><Relationship Id="rId2" Type="http://schemas.microsoft.com/office/2014/relationships/chartEx" Target="../charts/chartEx6.xml"/><Relationship Id="rId1" Type="http://schemas.microsoft.com/office/2014/relationships/chartEx" Target="../charts/chartEx5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microsoft.com/office/2014/relationships/chartEx" Target="../charts/chartEx7.xml"/><Relationship Id="rId9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453958</xdr:colOff>
      <xdr:row>2</xdr:row>
      <xdr:rowOff>175260</xdr:rowOff>
    </xdr:from>
    <xdr:to>
      <xdr:col>15</xdr:col>
      <xdr:colOff>551235</xdr:colOff>
      <xdr:row>14</xdr:row>
      <xdr:rowOff>81064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E0D3FC-5419-4BFB-B236-5E09EAFC1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60596" y="531941"/>
          <a:ext cx="3793788" cy="204588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3</xdr:col>
      <xdr:colOff>449581</xdr:colOff>
      <xdr:row>3</xdr:row>
      <xdr:rowOff>2259</xdr:rowOff>
    </xdr:from>
    <xdr:to>
      <xdr:col>9</xdr:col>
      <xdr:colOff>226979</xdr:colOff>
      <xdr:row>14</xdr:row>
      <xdr:rowOff>97277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354B5B-EDE2-D539-93E5-46FB1EA0D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9709" y="537280"/>
          <a:ext cx="3473908" cy="205676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352136</xdr:colOff>
      <xdr:row>19</xdr:row>
      <xdr:rowOff>42718</xdr:rowOff>
    </xdr:from>
    <xdr:to>
      <xdr:col>15</xdr:col>
      <xdr:colOff>1073727</xdr:colOff>
      <xdr:row>34</xdr:row>
      <xdr:rowOff>80818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BE212FA2-0507-5BA5-B06A-3A36108664C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92476" y="3517438"/>
              <a:ext cx="4851631" cy="2781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17318</xdr:colOff>
      <xdr:row>19</xdr:row>
      <xdr:rowOff>65809</xdr:rowOff>
    </xdr:from>
    <xdr:to>
      <xdr:col>23</xdr:col>
      <xdr:colOff>305954</xdr:colOff>
      <xdr:row>34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F33AB914-6698-5DAE-0B79-A24447807B2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691658" y="3540529"/>
              <a:ext cx="4555836" cy="271549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2323978</xdr:colOff>
      <xdr:row>35</xdr:row>
      <xdr:rowOff>41319</xdr:rowOff>
    </xdr:from>
    <xdr:to>
      <xdr:col>19</xdr:col>
      <xdr:colOff>338463</xdr:colOff>
      <xdr:row>50</xdr:row>
      <xdr:rowOff>13611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AB0341C-C571-43B7-AD04-EBA9B0E075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19050</xdr:colOff>
      <xdr:row>0</xdr:row>
      <xdr:rowOff>9525</xdr:rowOff>
    </xdr:from>
    <xdr:to>
      <xdr:col>10</xdr:col>
      <xdr:colOff>393152</xdr:colOff>
      <xdr:row>3</xdr:row>
      <xdr:rowOff>119192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17D5819-38F8-459E-9502-4ABA638CB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10450" y="9525"/>
          <a:ext cx="1059902" cy="65259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18062</xdr:colOff>
      <xdr:row>15</xdr:row>
      <xdr:rowOff>169333</xdr:rowOff>
    </xdr:from>
    <xdr:to>
      <xdr:col>16</xdr:col>
      <xdr:colOff>594360</xdr:colOff>
      <xdr:row>30</xdr:row>
      <xdr:rowOff>164959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97556EE-1D92-54BF-308A-6C0F7F79411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17482" y="2912533"/>
              <a:ext cx="3670018" cy="27388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0</xdr:colOff>
      <xdr:row>16</xdr:row>
      <xdr:rowOff>28222</xdr:rowOff>
    </xdr:from>
    <xdr:to>
      <xdr:col>23</xdr:col>
      <xdr:colOff>225778</xdr:colOff>
      <xdr:row>30</xdr:row>
      <xdr:rowOff>169334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8E8D0EE-8169-F34D-3FC5-1D8F53E8273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851380" y="2954302"/>
              <a:ext cx="3868138" cy="27014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889000</xdr:colOff>
      <xdr:row>32</xdr:row>
      <xdr:rowOff>28222</xdr:rowOff>
    </xdr:from>
    <xdr:to>
      <xdr:col>20</xdr:col>
      <xdr:colOff>109784</xdr:colOff>
      <xdr:row>47</xdr:row>
      <xdr:rowOff>28222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4207CF7-4F7F-45F0-9C1B-C50410C128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0</xdr:row>
      <xdr:rowOff>0</xdr:rowOff>
    </xdr:from>
    <xdr:to>
      <xdr:col>10</xdr:col>
      <xdr:colOff>277523</xdr:colOff>
      <xdr:row>3</xdr:row>
      <xdr:rowOff>106042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10B9E92-407C-442F-AFD8-911FB7B87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36154" y="0"/>
          <a:ext cx="1098138" cy="66288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591912</xdr:colOff>
      <xdr:row>45</xdr:row>
      <xdr:rowOff>46552</xdr:rowOff>
    </xdr:from>
    <xdr:to>
      <xdr:col>8</xdr:col>
      <xdr:colOff>429148</xdr:colOff>
      <xdr:row>66</xdr:row>
      <xdr:rowOff>72827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CD4F4A-78BB-ABA4-08C5-BCDA5C9DE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1912" y="8589744"/>
          <a:ext cx="8669319" cy="3719045"/>
        </a:xfrm>
        <a:prstGeom prst="rect">
          <a:avLst/>
        </a:prstGeom>
      </xdr:spPr>
    </xdr:pic>
    <xdr:clientData/>
  </xdr:twoCellAnchor>
  <xdr:twoCellAnchor editAs="oneCell">
    <xdr:from>
      <xdr:col>0</xdr:col>
      <xdr:colOff>579273</xdr:colOff>
      <xdr:row>25</xdr:row>
      <xdr:rowOff>32884</xdr:rowOff>
    </xdr:from>
    <xdr:to>
      <xdr:col>8</xdr:col>
      <xdr:colOff>386068</xdr:colOff>
      <xdr:row>43</xdr:row>
      <xdr:rowOff>79312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4A4EB9C-6202-5343-8F5E-53EBF3C06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9273" y="5059153"/>
          <a:ext cx="8638878" cy="3211659"/>
        </a:xfrm>
        <a:prstGeom prst="rect">
          <a:avLst/>
        </a:prstGeom>
      </xdr:spPr>
    </xdr:pic>
    <xdr:clientData/>
  </xdr:twoCellAnchor>
  <xdr:twoCellAnchor editAs="oneCell">
    <xdr:from>
      <xdr:col>13</xdr:col>
      <xdr:colOff>64851</xdr:colOff>
      <xdr:row>45</xdr:row>
      <xdr:rowOff>162128</xdr:rowOff>
    </xdr:from>
    <xdr:to>
      <xdr:col>20</xdr:col>
      <xdr:colOff>455611</xdr:colOff>
      <xdr:row>64</xdr:row>
      <xdr:rowOff>32426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5CE2B7E-B43D-D840-CBC2-13271E5A4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705617" y="8576554"/>
          <a:ext cx="7814553" cy="3258766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20</xdr:col>
      <xdr:colOff>423186</xdr:colOff>
      <xdr:row>43</xdr:row>
      <xdr:rowOff>97276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5C0D58-861C-F07F-26C3-15F2BB63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640766" y="5025957"/>
          <a:ext cx="7846979" cy="3129064"/>
        </a:xfrm>
        <a:prstGeom prst="rect">
          <a:avLst/>
        </a:prstGeom>
      </xdr:spPr>
    </xdr:pic>
    <xdr:clientData/>
  </xdr:twoCellAnchor>
  <xdr:twoCellAnchor>
    <xdr:from>
      <xdr:col>5</xdr:col>
      <xdr:colOff>326570</xdr:colOff>
      <xdr:row>9</xdr:row>
      <xdr:rowOff>4665</xdr:rowOff>
    </xdr:from>
    <xdr:to>
      <xdr:col>11</xdr:col>
      <xdr:colOff>482081</xdr:colOff>
      <xdr:row>23</xdr:row>
      <xdr:rowOff>46653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5950C5F-243B-D549-FE4F-780B55477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594663</xdr:colOff>
      <xdr:row>2</xdr:row>
      <xdr:rowOff>0</xdr:rowOff>
    </xdr:from>
    <xdr:to>
      <xdr:col>19</xdr:col>
      <xdr:colOff>422921</xdr:colOff>
      <xdr:row>14</xdr:row>
      <xdr:rowOff>15223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89EB93-D6B5-8291-EB3F-A30F65504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07180" y="367862"/>
          <a:ext cx="5267362" cy="2222395"/>
        </a:xfrm>
        <a:prstGeom prst="rect">
          <a:avLst/>
        </a:prstGeom>
      </xdr:spPr>
    </xdr:pic>
    <xdr:clientData/>
  </xdr:twoCellAnchor>
  <xdr:twoCellAnchor editAs="oneCell">
    <xdr:from>
      <xdr:col>20</xdr:col>
      <xdr:colOff>332718</xdr:colOff>
      <xdr:row>1</xdr:row>
      <xdr:rowOff>157657</xdr:rowOff>
    </xdr:from>
    <xdr:to>
      <xdr:col>30</xdr:col>
      <xdr:colOff>564931</xdr:colOff>
      <xdr:row>13</xdr:row>
      <xdr:rowOff>118243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1FB7EF-8F0D-7D09-7165-F6F3CE246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88684" y="341588"/>
          <a:ext cx="6275661" cy="2167758"/>
        </a:xfrm>
        <a:prstGeom prst="rect">
          <a:avLst/>
        </a:prstGeom>
      </xdr:spPr>
    </xdr:pic>
    <xdr:clientData/>
  </xdr:twoCellAnchor>
  <xdr:twoCellAnchor>
    <xdr:from>
      <xdr:col>5</xdr:col>
      <xdr:colOff>308742</xdr:colOff>
      <xdr:row>0</xdr:row>
      <xdr:rowOff>172107</xdr:rowOff>
    </xdr:from>
    <xdr:to>
      <xdr:col>9</xdr:col>
      <xdr:colOff>597777</xdr:colOff>
      <xdr:row>15</xdr:row>
      <xdr:rowOff>156341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79C0F8-F30B-2BB6-28C7-2AA82B4ED7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298622</xdr:colOff>
      <xdr:row>4</xdr:row>
      <xdr:rowOff>175056</xdr:rowOff>
    </xdr:from>
    <xdr:to>
      <xdr:col>7</xdr:col>
      <xdr:colOff>422188</xdr:colOff>
      <xdr:row>16</xdr:row>
      <xdr:rowOff>61783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A971410-6BDF-4372-A073-7F67A476246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0102" y="906576"/>
              <a:ext cx="3781166" cy="20812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442785</xdr:colOff>
      <xdr:row>5</xdr:row>
      <xdr:rowOff>10298</xdr:rowOff>
    </xdr:from>
    <xdr:to>
      <xdr:col>12</xdr:col>
      <xdr:colOff>569442</xdr:colOff>
      <xdr:row>16</xdr:row>
      <xdr:rowOff>102973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3029494-E047-4718-8F3A-CF4B69E88A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511865" y="924698"/>
              <a:ext cx="3174657" cy="2104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329514</xdr:colOff>
      <xdr:row>16</xdr:row>
      <xdr:rowOff>154460</xdr:rowOff>
    </xdr:from>
    <xdr:to>
      <xdr:col>7</xdr:col>
      <xdr:colOff>252491</xdr:colOff>
      <xdr:row>29</xdr:row>
      <xdr:rowOff>4943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1055229-E252-4789-9F1E-A14E4AD51B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597244</xdr:colOff>
      <xdr:row>4</xdr:row>
      <xdr:rowOff>175261</xdr:rowOff>
    </xdr:from>
    <xdr:to>
      <xdr:col>18</xdr:col>
      <xdr:colOff>545757</xdr:colOff>
      <xdr:row>16</xdr:row>
      <xdr:rowOff>144162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98C4C5E-487A-4978-93CE-C0DC007E6C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14324" y="906781"/>
              <a:ext cx="3606113" cy="21634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210451</xdr:colOff>
      <xdr:row>17</xdr:row>
      <xdr:rowOff>13194</xdr:rowOff>
    </xdr:from>
    <xdr:to>
      <xdr:col>18</xdr:col>
      <xdr:colOff>549940</xdr:colOff>
      <xdr:row>29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B29DFF-A459-40B3-AA85-E14EEEEAE9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112446</xdr:colOff>
      <xdr:row>29</xdr:row>
      <xdr:rowOff>95968</xdr:rowOff>
    </xdr:from>
    <xdr:to>
      <xdr:col>15</xdr:col>
      <xdr:colOff>53448</xdr:colOff>
      <xdr:row>44</xdr:row>
      <xdr:rowOff>172512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B0E9B63-A693-4D76-A2FE-BDA4742272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337882</xdr:colOff>
      <xdr:row>16</xdr:row>
      <xdr:rowOff>161863</xdr:rowOff>
    </xdr:from>
    <xdr:to>
      <xdr:col>13</xdr:col>
      <xdr:colOff>152852</xdr:colOff>
      <xdr:row>28</xdr:row>
      <xdr:rowOff>172159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C3C8B6-9CC5-40AF-8620-77EAE7278B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442785</xdr:colOff>
      <xdr:row>1</xdr:row>
      <xdr:rowOff>41189</xdr:rowOff>
    </xdr:from>
    <xdr:to>
      <xdr:col>17</xdr:col>
      <xdr:colOff>82378</xdr:colOff>
      <xdr:row>3</xdr:row>
      <xdr:rowOff>133865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DEBE5CE4-3CFA-204A-F4A8-C1DB4D449EBD}"/>
            </a:ext>
          </a:extLst>
        </xdr:cNvPr>
        <xdr:cNvSpPr/>
      </xdr:nvSpPr>
      <xdr:spPr>
        <a:xfrm>
          <a:off x="2069758" y="226540"/>
          <a:ext cx="8145161" cy="463379"/>
        </a:xfrm>
        <a:prstGeom prst="roundRect">
          <a:avLst/>
        </a:prstGeom>
        <a:solidFill>
          <a:schemeClr val="accent1">
            <a:lumMod val="50000"/>
          </a:schemeClr>
        </a:solidFill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800">
              <a:latin typeface="Calisto MT" panose="02040603050505030304" pitchFamily="18" charset="0"/>
            </a:rPr>
            <a:t>Financial</a:t>
          </a:r>
          <a:r>
            <a:rPr lang="en-IN" sz="1800" baseline="0">
              <a:latin typeface="Calisto MT" panose="02040603050505030304" pitchFamily="18" charset="0"/>
            </a:rPr>
            <a:t> Analysis of Mahindra &amp; Mahindra Ltd. and JK Tyre &amp; Industries  Ltd.</a:t>
          </a:r>
          <a:endParaRPr lang="en-IN" sz="1800">
            <a:latin typeface="Calisto MT" panose="02040603050505030304" pitchFamily="18" charset="0"/>
          </a:endParaRPr>
        </a:p>
      </xdr:txBody>
    </xdr:sp>
    <xdr:clientData/>
  </xdr:twoCellAnchor>
  <xdr:twoCellAnchor editAs="oneCell">
    <xdr:from>
      <xdr:col>1</xdr:col>
      <xdr:colOff>398791</xdr:colOff>
      <xdr:row>0</xdr:row>
      <xdr:rowOff>133866</xdr:rowOff>
    </xdr:from>
    <xdr:to>
      <xdr:col>3</xdr:col>
      <xdr:colOff>244256</xdr:colOff>
      <xdr:row>4</xdr:row>
      <xdr:rowOff>72083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7465632-D7F6-808D-7136-AF13FD9B4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0683" y="133866"/>
          <a:ext cx="1060546" cy="67962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twoCellAnchor editAs="oneCell">
    <xdr:from>
      <xdr:col>17</xdr:col>
      <xdr:colOff>260461</xdr:colOff>
      <xdr:row>0</xdr:row>
      <xdr:rowOff>113271</xdr:rowOff>
    </xdr:from>
    <xdr:to>
      <xdr:col>19</xdr:col>
      <xdr:colOff>144162</xdr:colOff>
      <xdr:row>4</xdr:row>
      <xdr:rowOff>61784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56EAC47-704A-89C4-BF64-C2E327E42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393002" y="113271"/>
          <a:ext cx="1098782" cy="68991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632F9-0AD8-4727-A973-84119F14279E}">
  <dimension ref="B2:P19"/>
  <sheetViews>
    <sheetView zoomScale="71" workbookViewId="0">
      <selection activeCell="B18" sqref="B18"/>
    </sheetView>
  </sheetViews>
  <sheetFormatPr defaultRowHeight="14.4" x14ac:dyDescent="0.3"/>
  <cols>
    <col min="2" max="2" width="16.44140625" bestFit="1" customWidth="1"/>
    <col min="3" max="3" width="27.109375" bestFit="1" customWidth="1"/>
  </cols>
  <sheetData>
    <row r="2" spans="2:16" x14ac:dyDescent="0.3">
      <c r="B2" s="50" t="s">
        <v>80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</row>
    <row r="3" spans="2:16" x14ac:dyDescent="0.3"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</row>
    <row r="4" spans="2:16" x14ac:dyDescent="0.3">
      <c r="B4" s="42" t="s">
        <v>81</v>
      </c>
      <c r="C4" s="42" t="s">
        <v>82</v>
      </c>
    </row>
    <row r="5" spans="2:16" x14ac:dyDescent="0.3">
      <c r="B5" s="42" t="s">
        <v>83</v>
      </c>
      <c r="C5" s="42"/>
    </row>
    <row r="6" spans="2:16" x14ac:dyDescent="0.3">
      <c r="B6" s="42">
        <v>1</v>
      </c>
      <c r="C6" s="42" t="s">
        <v>47</v>
      </c>
    </row>
    <row r="7" spans="2:16" x14ac:dyDescent="0.3">
      <c r="B7" s="42">
        <v>2</v>
      </c>
      <c r="C7" s="42" t="s">
        <v>53</v>
      </c>
    </row>
    <row r="8" spans="2:16" x14ac:dyDescent="0.3">
      <c r="B8" s="42"/>
      <c r="C8" s="42"/>
    </row>
    <row r="9" spans="2:16" x14ac:dyDescent="0.3">
      <c r="B9" s="42" t="s">
        <v>84</v>
      </c>
      <c r="C9" s="42"/>
    </row>
    <row r="10" spans="2:16" x14ac:dyDescent="0.3">
      <c r="B10" s="42">
        <v>1</v>
      </c>
      <c r="C10" s="42" t="s">
        <v>85</v>
      </c>
    </row>
    <row r="11" spans="2:16" x14ac:dyDescent="0.3">
      <c r="B11" s="42"/>
      <c r="C11" s="42"/>
    </row>
    <row r="12" spans="2:16" x14ac:dyDescent="0.3">
      <c r="B12" s="42" t="s">
        <v>86</v>
      </c>
      <c r="C12" s="42" t="s">
        <v>87</v>
      </c>
    </row>
    <row r="13" spans="2:16" x14ac:dyDescent="0.3">
      <c r="B13" s="42" t="s">
        <v>88</v>
      </c>
      <c r="C13" s="43">
        <v>45017</v>
      </c>
    </row>
    <row r="14" spans="2:16" x14ac:dyDescent="0.3">
      <c r="B14" s="42" t="s">
        <v>89</v>
      </c>
      <c r="C14" s="43">
        <v>45717</v>
      </c>
    </row>
    <row r="17" spans="2:3" x14ac:dyDescent="0.3">
      <c r="B17" s="51" t="s">
        <v>90</v>
      </c>
      <c r="C17" s="52"/>
    </row>
    <row r="18" spans="2:3" x14ac:dyDescent="0.3">
      <c r="B18" s="42" t="s">
        <v>31</v>
      </c>
      <c r="C18" s="44">
        <v>0.06</v>
      </c>
    </row>
    <row r="19" spans="2:3" x14ac:dyDescent="0.3">
      <c r="B19" s="42" t="s">
        <v>35</v>
      </c>
      <c r="C19" s="44">
        <v>0.25</v>
      </c>
    </row>
  </sheetData>
  <mergeCells count="2">
    <mergeCell ref="B2:P3"/>
    <mergeCell ref="B17:C1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B8C74-8374-4EF0-A636-8087A361920B}">
  <dimension ref="A1:AB503"/>
  <sheetViews>
    <sheetView topLeftCell="I3" zoomScale="67" zoomScaleNormal="85" workbookViewId="0">
      <selection activeCell="E5" sqref="E5"/>
    </sheetView>
  </sheetViews>
  <sheetFormatPr defaultRowHeight="14.4" x14ac:dyDescent="0.3"/>
  <cols>
    <col min="1" max="1" width="12.21875" bestFit="1" customWidth="1"/>
    <col min="3" max="3" width="12.44140625" bestFit="1" customWidth="1"/>
    <col min="4" max="4" width="13.5546875" bestFit="1" customWidth="1"/>
    <col min="5" max="5" width="13.5546875" customWidth="1"/>
    <col min="6" max="6" width="12.21875" bestFit="1" customWidth="1"/>
    <col min="8" max="8" width="13.109375" bestFit="1" customWidth="1"/>
    <col min="9" max="9" width="12.77734375" bestFit="1" customWidth="1"/>
    <col min="10" max="10" width="10" customWidth="1"/>
    <col min="11" max="11" width="19.33203125" bestFit="1" customWidth="1"/>
    <col min="12" max="12" width="13.77734375" bestFit="1" customWidth="1"/>
    <col min="14" max="14" width="39.33203125" bestFit="1" customWidth="1"/>
    <col min="15" max="15" width="12" style="4" customWidth="1"/>
    <col min="16" max="16" width="17.5546875" bestFit="1" customWidth="1"/>
  </cols>
  <sheetData>
    <row r="1" spans="1:28" x14ac:dyDescent="0.3">
      <c r="A1" s="54" t="s">
        <v>9</v>
      </c>
      <c r="B1" s="55"/>
      <c r="C1" s="55"/>
      <c r="D1" s="55"/>
      <c r="E1" s="55"/>
      <c r="F1" s="55"/>
      <c r="G1" s="55"/>
      <c r="H1" s="55"/>
      <c r="I1" s="55"/>
      <c r="J1" s="8"/>
      <c r="K1" s="8"/>
      <c r="L1" s="8"/>
      <c r="M1" s="8"/>
      <c r="N1" s="8"/>
      <c r="O1" s="9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x14ac:dyDescent="0.3">
      <c r="A2" s="56"/>
      <c r="B2" s="57"/>
      <c r="C2" s="57"/>
      <c r="D2" s="57"/>
      <c r="E2" s="57"/>
      <c r="F2" s="57"/>
      <c r="G2" s="57"/>
      <c r="H2" s="57"/>
      <c r="I2" s="57"/>
      <c r="J2" s="8"/>
      <c r="K2" s="8"/>
      <c r="L2" s="8"/>
      <c r="M2" s="8"/>
      <c r="N2" s="8"/>
      <c r="O2" s="9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3">
      <c r="A3" s="1" t="s">
        <v>0</v>
      </c>
      <c r="B3" s="1" t="s">
        <v>5</v>
      </c>
      <c r="C3" s="1" t="s">
        <v>2</v>
      </c>
      <c r="D3" s="1" t="s">
        <v>3</v>
      </c>
      <c r="E3" s="1" t="s">
        <v>25</v>
      </c>
      <c r="F3" s="1" t="s">
        <v>0</v>
      </c>
      <c r="G3" s="1" t="s">
        <v>2</v>
      </c>
      <c r="H3" s="1" t="s">
        <v>4</v>
      </c>
      <c r="I3" s="28" t="s">
        <v>52</v>
      </c>
      <c r="J3" s="8"/>
      <c r="K3" s="8"/>
      <c r="L3" s="8"/>
      <c r="M3" s="8"/>
      <c r="N3" s="8"/>
      <c r="O3" s="9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x14ac:dyDescent="0.3">
      <c r="A4" s="27">
        <v>45019</v>
      </c>
      <c r="B4" s="1" t="s">
        <v>1</v>
      </c>
      <c r="C4" s="3">
        <v>1169.9000000000001</v>
      </c>
      <c r="D4" s="2"/>
      <c r="E4" s="2"/>
      <c r="F4" s="27">
        <v>45019</v>
      </c>
      <c r="G4" s="1">
        <v>17398.05</v>
      </c>
      <c r="H4" s="2"/>
      <c r="I4" s="28"/>
      <c r="K4" s="8"/>
      <c r="L4" s="8"/>
      <c r="M4" s="10"/>
      <c r="N4" s="6"/>
      <c r="O4" s="9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x14ac:dyDescent="0.3">
      <c r="A5" s="27">
        <v>45021</v>
      </c>
      <c r="B5" s="1" t="s">
        <v>1</v>
      </c>
      <c r="C5" s="3">
        <v>1155.45</v>
      </c>
      <c r="D5" s="2">
        <f>LN(C5/C4)</f>
        <v>-1.2428396586471406E-2</v>
      </c>
      <c r="E5" s="2">
        <f t="shared" ref="E5:E68" si="0">1+D5</f>
        <v>0.98757160341352856</v>
      </c>
      <c r="F5" s="27">
        <v>45021</v>
      </c>
      <c r="G5" s="1">
        <v>17557.05</v>
      </c>
      <c r="H5" s="2">
        <f>LN(G5/G4)</f>
        <v>9.0974476751935936E-3</v>
      </c>
      <c r="I5" s="29">
        <f>1+H5</f>
        <v>1.0090974476751935</v>
      </c>
      <c r="J5" s="8"/>
      <c r="K5" s="8"/>
      <c r="L5" s="8"/>
      <c r="M5" s="10"/>
      <c r="N5" s="6"/>
      <c r="O5" s="5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x14ac:dyDescent="0.3">
      <c r="A6" s="27">
        <v>45022</v>
      </c>
      <c r="B6" s="1" t="s">
        <v>1</v>
      </c>
      <c r="C6" s="3">
        <v>1171.25</v>
      </c>
      <c r="D6" s="2">
        <f t="shared" ref="D6:D69" si="1">LN(C6/C5)</f>
        <v>1.3581676085547414E-2</v>
      </c>
      <c r="E6" s="2">
        <f t="shared" si="0"/>
        <v>1.0135816760855474</v>
      </c>
      <c r="F6" s="27">
        <v>45022</v>
      </c>
      <c r="G6" s="1">
        <v>17599.150000000001</v>
      </c>
      <c r="H6" s="2">
        <f t="shared" ref="H6:H69" si="2">LN(G6/G5)</f>
        <v>2.3950267733336621E-3</v>
      </c>
      <c r="I6" s="29">
        <f t="shared" ref="I6:I69" si="3">1+H6</f>
        <v>1.0023950267733337</v>
      </c>
      <c r="J6" s="8"/>
      <c r="K6" s="8"/>
      <c r="L6" s="8"/>
      <c r="M6" s="10"/>
      <c r="N6" s="6"/>
      <c r="O6" s="5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x14ac:dyDescent="0.3">
      <c r="A7" s="27">
        <v>45026</v>
      </c>
      <c r="B7" s="1" t="s">
        <v>1</v>
      </c>
      <c r="C7" s="3">
        <v>1188.5999999999999</v>
      </c>
      <c r="D7" s="2">
        <f t="shared" si="1"/>
        <v>1.4704589379928306E-2</v>
      </c>
      <c r="E7" s="2">
        <f t="shared" si="0"/>
        <v>1.0147045893799282</v>
      </c>
      <c r="F7" s="27">
        <v>45026</v>
      </c>
      <c r="G7" s="1">
        <v>17624.05</v>
      </c>
      <c r="H7" s="2">
        <f t="shared" si="2"/>
        <v>1.4138411131193697E-3</v>
      </c>
      <c r="I7" s="29">
        <f t="shared" si="3"/>
        <v>1.0014138411131193</v>
      </c>
      <c r="J7" s="8"/>
      <c r="K7" s="8"/>
      <c r="L7" s="8"/>
      <c r="M7" s="10"/>
      <c r="N7" s="6"/>
      <c r="O7" s="5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x14ac:dyDescent="0.3">
      <c r="A8" s="27">
        <v>45027</v>
      </c>
      <c r="B8" s="1" t="s">
        <v>1</v>
      </c>
      <c r="C8" s="3">
        <v>1201.7</v>
      </c>
      <c r="D8" s="2">
        <f t="shared" si="1"/>
        <v>1.0961076984693997E-2</v>
      </c>
      <c r="E8" s="2">
        <f t="shared" si="0"/>
        <v>1.010961076984694</v>
      </c>
      <c r="F8" s="27">
        <v>45027</v>
      </c>
      <c r="G8" s="1">
        <v>17722.3</v>
      </c>
      <c r="H8" s="2">
        <f t="shared" si="2"/>
        <v>5.5592870573658824E-3</v>
      </c>
      <c r="I8" s="29">
        <f t="shared" si="3"/>
        <v>1.005559287057366</v>
      </c>
      <c r="J8" s="8"/>
      <c r="K8" s="53" t="s">
        <v>47</v>
      </c>
      <c r="L8" s="53"/>
      <c r="M8" s="10"/>
      <c r="N8" s="22" t="s">
        <v>47</v>
      </c>
      <c r="O8" s="22"/>
      <c r="P8" s="22" t="s">
        <v>37</v>
      </c>
      <c r="Q8" s="22"/>
      <c r="R8" s="8"/>
      <c r="S8" s="8"/>
      <c r="T8" s="11"/>
      <c r="U8" s="8"/>
      <c r="V8" s="8"/>
      <c r="W8" s="8"/>
      <c r="X8" s="8"/>
      <c r="Y8" s="8"/>
      <c r="Z8" s="8"/>
      <c r="AA8" s="8"/>
      <c r="AB8" s="8"/>
    </row>
    <row r="9" spans="1:28" x14ac:dyDescent="0.3">
      <c r="A9" s="27">
        <v>45028</v>
      </c>
      <c r="B9" s="1" t="s">
        <v>1</v>
      </c>
      <c r="C9" s="3">
        <v>1207.3499999999999</v>
      </c>
      <c r="D9" s="2">
        <f t="shared" si="1"/>
        <v>4.6906542905983265E-3</v>
      </c>
      <c r="E9" s="2">
        <f t="shared" si="0"/>
        <v>1.0046906542905982</v>
      </c>
      <c r="F9" s="27">
        <v>45028</v>
      </c>
      <c r="G9" s="1">
        <v>17812.400000000001</v>
      </c>
      <c r="H9" s="2">
        <f t="shared" si="2"/>
        <v>5.0711103842399786E-3</v>
      </c>
      <c r="I9" s="29">
        <f t="shared" si="3"/>
        <v>1.00507111038424</v>
      </c>
      <c r="J9" s="8"/>
      <c r="K9" s="1"/>
      <c r="L9" s="1"/>
      <c r="M9" s="10"/>
      <c r="N9" s="23" t="s">
        <v>8</v>
      </c>
      <c r="O9" s="13">
        <f>SLOPE(D5:D498,H5:H498)</f>
        <v>1.2390830902326118</v>
      </c>
      <c r="P9" s="22"/>
      <c r="Q9" s="22"/>
      <c r="R9" s="8"/>
      <c r="S9" s="8"/>
      <c r="T9" s="11"/>
      <c r="U9" s="8"/>
      <c r="V9" s="8"/>
      <c r="W9" s="8"/>
      <c r="X9" s="8"/>
      <c r="Y9" s="8"/>
      <c r="Z9" s="8"/>
      <c r="AA9" s="8"/>
      <c r="AB9" s="8"/>
    </row>
    <row r="10" spans="1:28" x14ac:dyDescent="0.3">
      <c r="A10" s="27">
        <v>45029</v>
      </c>
      <c r="B10" s="1" t="s">
        <v>1</v>
      </c>
      <c r="C10" s="3">
        <v>1204.55</v>
      </c>
      <c r="D10" s="2">
        <f t="shared" si="1"/>
        <v>-2.321822014069011E-3</v>
      </c>
      <c r="E10" s="2">
        <f t="shared" si="0"/>
        <v>0.99767817798593095</v>
      </c>
      <c r="F10" s="27">
        <v>45029</v>
      </c>
      <c r="G10" s="1">
        <v>17828</v>
      </c>
      <c r="H10" s="2">
        <f t="shared" si="2"/>
        <v>8.7541110628643569E-4</v>
      </c>
      <c r="I10" s="29">
        <f t="shared" si="3"/>
        <v>1.0008754111062865</v>
      </c>
      <c r="J10" s="8"/>
      <c r="K10" s="1" t="s">
        <v>11</v>
      </c>
      <c r="L10" s="1">
        <v>1.667177986065507E-3</v>
      </c>
      <c r="M10" s="10"/>
      <c r="N10" s="23" t="s">
        <v>38</v>
      </c>
      <c r="O10" s="24">
        <f>AVERAGE(D5:D498)</f>
        <v>1.667177986065507E-3</v>
      </c>
      <c r="P10" s="23" t="s">
        <v>38</v>
      </c>
      <c r="Q10" s="24">
        <f>AVERAGE(H5:H498)</f>
        <v>6.1025375631447833E-4</v>
      </c>
      <c r="R10" s="8"/>
      <c r="S10" s="8"/>
      <c r="T10" s="11"/>
      <c r="U10" s="8"/>
      <c r="V10" s="8"/>
      <c r="W10" s="8"/>
      <c r="X10" s="8"/>
      <c r="Y10" s="8"/>
      <c r="Z10" s="8"/>
      <c r="AA10" s="8"/>
      <c r="AB10" s="8"/>
    </row>
    <row r="11" spans="1:28" x14ac:dyDescent="0.3">
      <c r="A11" s="27">
        <v>45033</v>
      </c>
      <c r="B11" s="1" t="s">
        <v>1</v>
      </c>
      <c r="C11" s="3">
        <v>1212.95</v>
      </c>
      <c r="D11" s="2">
        <f t="shared" si="1"/>
        <v>6.9493557852781168E-3</v>
      </c>
      <c r="E11" s="2">
        <f t="shared" si="0"/>
        <v>1.0069493557852782</v>
      </c>
      <c r="F11" s="27">
        <v>45033</v>
      </c>
      <c r="G11" s="1">
        <v>17706.849999999999</v>
      </c>
      <c r="H11" s="2">
        <f t="shared" si="2"/>
        <v>-6.8186847221795004E-3</v>
      </c>
      <c r="I11" s="29">
        <f t="shared" si="3"/>
        <v>0.9931813152778205</v>
      </c>
      <c r="J11" s="8"/>
      <c r="K11" s="1" t="s">
        <v>12</v>
      </c>
      <c r="L11" s="1">
        <v>8.2154791277028736E-4</v>
      </c>
      <c r="M11" s="10"/>
      <c r="N11" s="23" t="s">
        <v>39</v>
      </c>
      <c r="O11" s="24">
        <f>GEOMEAN(E5:E498)-1</f>
        <v>1.5009393120266612E-3</v>
      </c>
      <c r="P11" s="23" t="s">
        <v>39</v>
      </c>
      <c r="Q11" s="24">
        <f>GEOMEAN(I5:I498)-1</f>
        <v>5.8074537957786276E-4</v>
      </c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x14ac:dyDescent="0.3">
      <c r="A12" s="27">
        <v>45034</v>
      </c>
      <c r="B12" s="1" t="s">
        <v>1</v>
      </c>
      <c r="C12" s="3">
        <v>1204.7</v>
      </c>
      <c r="D12" s="2">
        <f t="shared" si="1"/>
        <v>-6.8248357062544946E-3</v>
      </c>
      <c r="E12" s="2">
        <f t="shared" si="0"/>
        <v>0.99317516429374553</v>
      </c>
      <c r="F12" s="27">
        <v>45034</v>
      </c>
      <c r="G12" s="1">
        <v>17660.150000000001</v>
      </c>
      <c r="H12" s="2">
        <f t="shared" si="2"/>
        <v>-2.6408814511533168E-3</v>
      </c>
      <c r="I12" s="29">
        <f t="shared" si="3"/>
        <v>0.99735911854884673</v>
      </c>
      <c r="J12" s="8"/>
      <c r="K12" s="1" t="s">
        <v>13</v>
      </c>
      <c r="L12" s="1">
        <v>1.7075361376417816E-3</v>
      </c>
      <c r="M12" s="10"/>
      <c r="N12" s="23" t="s">
        <v>40</v>
      </c>
      <c r="O12" s="26">
        <f>C498/C479-1</f>
        <v>3.1217361030521085E-2</v>
      </c>
      <c r="P12" s="23" t="s">
        <v>40</v>
      </c>
      <c r="Q12" s="24">
        <f>G498/G479-1</f>
        <v>6.3035882972424462E-2</v>
      </c>
      <c r="R12" s="8"/>
      <c r="S12" s="8"/>
      <c r="T12" s="11"/>
      <c r="U12" s="8"/>
      <c r="V12" s="8"/>
      <c r="W12" s="8"/>
      <c r="X12" s="8"/>
      <c r="Y12" s="8"/>
      <c r="Z12" s="8"/>
      <c r="AA12" s="8"/>
      <c r="AB12" s="8"/>
    </row>
    <row r="13" spans="1:28" x14ac:dyDescent="0.3">
      <c r="A13" s="27">
        <v>45035</v>
      </c>
      <c r="B13" s="1" t="s">
        <v>1</v>
      </c>
      <c r="C13" s="3">
        <v>1215.5</v>
      </c>
      <c r="D13" s="2">
        <f t="shared" si="1"/>
        <v>8.924941483370967E-3</v>
      </c>
      <c r="E13" s="2">
        <f t="shared" si="0"/>
        <v>1.008924941483371</v>
      </c>
      <c r="F13" s="27">
        <v>45035</v>
      </c>
      <c r="G13" s="1">
        <v>17618.75</v>
      </c>
      <c r="H13" s="2">
        <f t="shared" si="2"/>
        <v>-2.3470130306909674E-3</v>
      </c>
      <c r="I13" s="29">
        <f t="shared" si="3"/>
        <v>0.99765298696930904</v>
      </c>
      <c r="J13" s="8"/>
      <c r="K13" s="1" t="s">
        <v>14</v>
      </c>
      <c r="L13" s="1" t="e">
        <v>#N/A</v>
      </c>
      <c r="M13" s="10"/>
      <c r="N13" s="23" t="s">
        <v>41</v>
      </c>
      <c r="O13" s="24">
        <f>C498/C435-1</f>
        <v>-0.11225815045456056</v>
      </c>
      <c r="P13" s="23" t="s">
        <v>41</v>
      </c>
      <c r="Q13" s="24">
        <v>-5.3098131098039403E-3</v>
      </c>
      <c r="R13" s="8"/>
      <c r="S13" s="8"/>
      <c r="T13" s="11"/>
      <c r="U13" s="8"/>
      <c r="V13" s="8"/>
      <c r="W13" s="8"/>
      <c r="X13" s="8"/>
      <c r="Y13" s="8"/>
      <c r="Z13" s="8"/>
      <c r="AA13" s="8"/>
      <c r="AB13" s="8"/>
    </row>
    <row r="14" spans="1:28" x14ac:dyDescent="0.3">
      <c r="A14" s="27">
        <v>45036</v>
      </c>
      <c r="B14" s="1" t="s">
        <v>1</v>
      </c>
      <c r="C14" s="3">
        <v>1218.5999999999999</v>
      </c>
      <c r="D14" s="2">
        <f t="shared" si="1"/>
        <v>2.5471440582158006E-3</v>
      </c>
      <c r="E14" s="2">
        <f t="shared" si="0"/>
        <v>1.0025471440582159</v>
      </c>
      <c r="F14" s="27">
        <v>45036</v>
      </c>
      <c r="G14" s="1">
        <v>17624.45</v>
      </c>
      <c r="H14" s="2">
        <f t="shared" si="2"/>
        <v>3.2346665738081727E-4</v>
      </c>
      <c r="I14" s="29">
        <f t="shared" si="3"/>
        <v>1.0003234666573808</v>
      </c>
      <c r="J14" s="8"/>
      <c r="K14" s="1" t="s">
        <v>15</v>
      </c>
      <c r="L14" s="1">
        <v>1.8259814912828239E-2</v>
      </c>
      <c r="M14" s="10"/>
      <c r="N14" s="23" t="s">
        <v>42</v>
      </c>
      <c r="O14" s="24">
        <f>C498/C374-1</f>
        <v>-0.13864745226016995</v>
      </c>
      <c r="P14" s="23" t="s">
        <v>42</v>
      </c>
      <c r="Q14" s="24">
        <v>-8.8780493474643452E-2</v>
      </c>
      <c r="R14" s="8"/>
      <c r="S14" s="8"/>
      <c r="T14" s="11"/>
      <c r="U14" s="8"/>
      <c r="V14" s="8"/>
      <c r="W14" s="8"/>
      <c r="X14" s="8"/>
      <c r="Y14" s="8"/>
      <c r="Z14" s="8"/>
      <c r="AA14" s="8"/>
      <c r="AB14" s="8"/>
    </row>
    <row r="15" spans="1:28" x14ac:dyDescent="0.3">
      <c r="A15" s="27">
        <v>45037</v>
      </c>
      <c r="B15" s="1" t="s">
        <v>1</v>
      </c>
      <c r="C15" s="3">
        <v>1212.75</v>
      </c>
      <c r="D15" s="2">
        <f t="shared" si="1"/>
        <v>-4.8121506890680303E-3</v>
      </c>
      <c r="E15" s="2">
        <f t="shared" si="0"/>
        <v>0.99518784931093196</v>
      </c>
      <c r="F15" s="27">
        <v>45037</v>
      </c>
      <c r="G15" s="1">
        <v>17624.05</v>
      </c>
      <c r="H15" s="2">
        <f t="shared" si="2"/>
        <v>-2.2696001249353279E-5</v>
      </c>
      <c r="I15" s="29">
        <f t="shared" si="3"/>
        <v>0.99997730399875062</v>
      </c>
      <c r="J15" s="8"/>
      <c r="K15" s="1" t="s">
        <v>16</v>
      </c>
      <c r="L15" s="1">
        <v>3.3342084065074456E-4</v>
      </c>
      <c r="M15" s="10"/>
      <c r="N15" s="23" t="s">
        <v>43</v>
      </c>
      <c r="O15" s="24">
        <f>C498/C250-1</f>
        <v>0.39137242621154011</v>
      </c>
      <c r="P15" s="23" t="s">
        <v>43</v>
      </c>
      <c r="Q15" s="24">
        <v>4.7072834119846751E-2</v>
      </c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x14ac:dyDescent="0.3">
      <c r="A16" s="27">
        <v>45040</v>
      </c>
      <c r="B16" s="1" t="s">
        <v>1</v>
      </c>
      <c r="C16" s="3">
        <v>1207.75</v>
      </c>
      <c r="D16" s="2">
        <f t="shared" si="1"/>
        <v>-4.1313836908098292E-3</v>
      </c>
      <c r="E16" s="2">
        <f t="shared" si="0"/>
        <v>0.99586861630919021</v>
      </c>
      <c r="F16" s="27">
        <v>45040</v>
      </c>
      <c r="G16" s="1">
        <v>17743.400000000001</v>
      </c>
      <c r="H16" s="2">
        <f t="shared" si="2"/>
        <v>6.7491692528103258E-3</v>
      </c>
      <c r="I16" s="29">
        <f t="shared" si="3"/>
        <v>1.0067491692528103</v>
      </c>
      <c r="J16" s="8"/>
      <c r="K16" s="1" t="s">
        <v>17</v>
      </c>
      <c r="L16" s="1">
        <v>1.4075254955504333</v>
      </c>
      <c r="M16" s="8"/>
      <c r="N16" s="23" t="s">
        <v>44</v>
      </c>
      <c r="O16" s="24">
        <f>C498/C4-1</f>
        <v>1.2786562954098639</v>
      </c>
      <c r="P16" s="23" t="s">
        <v>44</v>
      </c>
      <c r="Q16" s="24">
        <v>0.35183828072686296</v>
      </c>
      <c r="R16" s="8"/>
      <c r="S16" s="8"/>
      <c r="T16" s="11"/>
      <c r="U16" s="8"/>
      <c r="V16" s="8"/>
      <c r="W16" s="8"/>
      <c r="X16" s="8"/>
      <c r="Y16" s="8"/>
      <c r="Z16" s="8"/>
      <c r="AA16" s="8"/>
      <c r="AB16" s="8"/>
    </row>
    <row r="17" spans="1:28" x14ac:dyDescent="0.3">
      <c r="A17" s="27">
        <v>45041</v>
      </c>
      <c r="B17" s="1" t="s">
        <v>1</v>
      </c>
      <c r="C17" s="3">
        <v>1209.8499999999999</v>
      </c>
      <c r="D17" s="2">
        <f t="shared" si="1"/>
        <v>1.7372605295854192E-3</v>
      </c>
      <c r="E17" s="2">
        <f t="shared" si="0"/>
        <v>1.0017372605295853</v>
      </c>
      <c r="F17" s="27">
        <v>45041</v>
      </c>
      <c r="G17" s="1">
        <v>17769.25</v>
      </c>
      <c r="H17" s="2">
        <f t="shared" si="2"/>
        <v>1.4558195215261978E-3</v>
      </c>
      <c r="I17" s="29">
        <f t="shared" si="3"/>
        <v>1.0014558195215262</v>
      </c>
      <c r="J17" s="8"/>
      <c r="K17" s="1" t="s">
        <v>18</v>
      </c>
      <c r="L17" s="1">
        <v>-1.7445900286067056E-2</v>
      </c>
      <c r="M17" s="8"/>
      <c r="N17" s="25" t="s">
        <v>45</v>
      </c>
      <c r="O17" s="24">
        <f>STDEV(D5:D498)</f>
        <v>1.8259814912828239E-2</v>
      </c>
      <c r="P17" s="25" t="s">
        <v>45</v>
      </c>
      <c r="Q17" s="24">
        <v>7.6725710152530345E-3</v>
      </c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x14ac:dyDescent="0.3">
      <c r="A18" s="27">
        <v>45042</v>
      </c>
      <c r="B18" s="1" t="s">
        <v>1</v>
      </c>
      <c r="C18" s="3">
        <v>1213.55</v>
      </c>
      <c r="D18" s="2">
        <f t="shared" si="1"/>
        <v>3.0535634851669292E-3</v>
      </c>
      <c r="E18" s="2">
        <f t="shared" si="0"/>
        <v>1.0030535634851669</v>
      </c>
      <c r="F18" s="27">
        <v>45042</v>
      </c>
      <c r="G18" s="1">
        <v>17813.599999999999</v>
      </c>
      <c r="H18" s="2">
        <f t="shared" si="2"/>
        <v>2.4927751973571103E-3</v>
      </c>
      <c r="I18" s="29">
        <f t="shared" si="3"/>
        <v>1.0024927751973571</v>
      </c>
      <c r="J18" s="8"/>
      <c r="K18" s="1" t="s">
        <v>19</v>
      </c>
      <c r="L18" s="1">
        <v>0.1317023727678191</v>
      </c>
      <c r="M18" s="8"/>
      <c r="N18" s="23" t="s">
        <v>46</v>
      </c>
      <c r="O18" s="24">
        <f>VAR(D5:D498)</f>
        <v>3.3342084065074456E-4</v>
      </c>
      <c r="P18" s="23" t="s">
        <v>46</v>
      </c>
      <c r="Q18" s="24">
        <v>5.8868345984100981E-5</v>
      </c>
      <c r="R18" s="8"/>
      <c r="S18" s="8"/>
      <c r="T18" s="11"/>
      <c r="U18" s="8"/>
      <c r="V18" s="8"/>
      <c r="W18" s="8"/>
      <c r="X18" s="8"/>
      <c r="Y18" s="8"/>
      <c r="Z18" s="8"/>
      <c r="AA18" s="8"/>
      <c r="AB18" s="8"/>
    </row>
    <row r="19" spans="1:28" x14ac:dyDescent="0.3">
      <c r="A19" s="27">
        <v>45043</v>
      </c>
      <c r="B19" s="1" t="s">
        <v>1</v>
      </c>
      <c r="C19" s="3">
        <v>1224</v>
      </c>
      <c r="D19" s="2">
        <f t="shared" si="1"/>
        <v>8.5742356230031434E-3</v>
      </c>
      <c r="E19" s="2">
        <f t="shared" si="0"/>
        <v>1.0085742356230032</v>
      </c>
      <c r="F19" s="27">
        <v>45043</v>
      </c>
      <c r="G19" s="1">
        <v>17915.05</v>
      </c>
      <c r="H19" s="2">
        <f t="shared" si="2"/>
        <v>5.6789312022102979E-3</v>
      </c>
      <c r="I19" s="29">
        <f t="shared" si="3"/>
        <v>1.0056789312022103</v>
      </c>
      <c r="J19" s="8"/>
      <c r="K19" s="1" t="s">
        <v>20</v>
      </c>
      <c r="L19" s="1">
        <v>-6.8431464537610162E-2</v>
      </c>
      <c r="M19" s="8"/>
      <c r="N19" s="8"/>
      <c r="O19" s="9"/>
      <c r="P19" s="8"/>
      <c r="Q19" s="8"/>
      <c r="R19" s="8"/>
      <c r="S19" s="8"/>
      <c r="T19" s="11"/>
      <c r="U19" s="8"/>
      <c r="V19" s="8"/>
      <c r="W19" s="8"/>
      <c r="X19" s="8"/>
      <c r="Y19" s="8"/>
      <c r="Z19" s="8"/>
      <c r="AA19" s="8"/>
      <c r="AB19" s="8"/>
    </row>
    <row r="20" spans="1:28" x14ac:dyDescent="0.3">
      <c r="A20" s="27">
        <v>45044</v>
      </c>
      <c r="B20" s="1" t="s">
        <v>1</v>
      </c>
      <c r="C20" s="3">
        <v>1226.9000000000001</v>
      </c>
      <c r="D20" s="2">
        <f t="shared" si="1"/>
        <v>2.3664787248657546E-3</v>
      </c>
      <c r="E20" s="2">
        <f t="shared" si="0"/>
        <v>1.0023664787248658</v>
      </c>
      <c r="F20" s="27">
        <v>45044</v>
      </c>
      <c r="G20" s="1">
        <v>18065</v>
      </c>
      <c r="H20" s="2">
        <f t="shared" si="2"/>
        <v>8.3352228892828832E-3</v>
      </c>
      <c r="I20" s="29">
        <f t="shared" si="3"/>
        <v>1.0083352228892828</v>
      </c>
      <c r="J20" s="8"/>
      <c r="K20" s="1" t="s">
        <v>21</v>
      </c>
      <c r="L20" s="1">
        <v>6.3270908230208922E-2</v>
      </c>
      <c r="M20" s="8"/>
      <c r="N20" s="8"/>
      <c r="O20" s="5"/>
      <c r="P20" s="8"/>
      <c r="Q20" s="8"/>
      <c r="R20" s="8"/>
      <c r="S20" s="8"/>
      <c r="T20" s="11"/>
      <c r="U20" s="8"/>
      <c r="V20" s="8"/>
      <c r="W20" s="8"/>
      <c r="X20" s="8"/>
      <c r="Y20" s="8"/>
      <c r="Z20" s="8"/>
      <c r="AA20" s="8"/>
      <c r="AB20" s="8"/>
    </row>
    <row r="21" spans="1:28" x14ac:dyDescent="0.3">
      <c r="A21" s="27">
        <v>45048</v>
      </c>
      <c r="B21" s="1" t="s">
        <v>1</v>
      </c>
      <c r="C21" s="3">
        <v>1237.3</v>
      </c>
      <c r="D21" s="2">
        <f t="shared" si="1"/>
        <v>8.4409234227928454E-3</v>
      </c>
      <c r="E21" s="2">
        <f t="shared" si="0"/>
        <v>1.0084409234227929</v>
      </c>
      <c r="F21" s="27">
        <v>45048</v>
      </c>
      <c r="G21" s="1">
        <v>18147.650000000001</v>
      </c>
      <c r="H21" s="2">
        <f t="shared" si="2"/>
        <v>4.564711144417706E-3</v>
      </c>
      <c r="I21" s="29">
        <f t="shared" si="3"/>
        <v>1.0045647111444178</v>
      </c>
      <c r="J21" s="8"/>
      <c r="K21" s="1" t="s">
        <v>22</v>
      </c>
      <c r="L21" s="1">
        <v>0.82358592511636042</v>
      </c>
      <c r="M21" s="8"/>
      <c r="N21" s="8"/>
      <c r="O21" s="5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x14ac:dyDescent="0.3">
      <c r="A22" s="27">
        <v>45049</v>
      </c>
      <c r="B22" s="1" t="s">
        <v>1</v>
      </c>
      <c r="C22" s="3">
        <v>1235.45</v>
      </c>
      <c r="D22" s="2">
        <f t="shared" si="1"/>
        <v>-1.4963100557439453E-3</v>
      </c>
      <c r="E22" s="2">
        <f t="shared" si="0"/>
        <v>0.99850368994425609</v>
      </c>
      <c r="F22" s="27">
        <v>45049</v>
      </c>
      <c r="G22" s="1">
        <v>18089.849999999999</v>
      </c>
      <c r="H22" s="2">
        <f t="shared" si="2"/>
        <v>-3.190068245158949E-3</v>
      </c>
      <c r="I22" s="29">
        <f t="shared" si="3"/>
        <v>0.99680993175484101</v>
      </c>
      <c r="J22" s="8"/>
      <c r="K22" s="1" t="s">
        <v>23</v>
      </c>
      <c r="L22" s="1">
        <v>494</v>
      </c>
      <c r="M22" s="8"/>
      <c r="N22" s="8"/>
      <c r="O22" s="5"/>
      <c r="P22" s="8"/>
      <c r="Q22" s="8"/>
      <c r="R22" s="8"/>
      <c r="S22" s="8"/>
      <c r="T22" s="11"/>
      <c r="U22" s="8"/>
      <c r="V22" s="8"/>
      <c r="W22" s="8"/>
      <c r="X22" s="8"/>
      <c r="Y22" s="8"/>
      <c r="Z22" s="8"/>
      <c r="AA22" s="8"/>
      <c r="AB22" s="8"/>
    </row>
    <row r="23" spans="1:28" x14ac:dyDescent="0.3">
      <c r="A23" s="27">
        <v>45050</v>
      </c>
      <c r="B23" s="1" t="s">
        <v>1</v>
      </c>
      <c r="C23" s="3">
        <v>1231.7</v>
      </c>
      <c r="D23" s="2">
        <f t="shared" si="1"/>
        <v>-3.0399472167474328E-3</v>
      </c>
      <c r="E23" s="2">
        <f t="shared" si="0"/>
        <v>0.99696005278325261</v>
      </c>
      <c r="F23" s="27">
        <v>45050</v>
      </c>
      <c r="G23" s="1">
        <v>18255.8</v>
      </c>
      <c r="H23" s="2">
        <f t="shared" si="2"/>
        <v>9.1318302584812369E-3</v>
      </c>
      <c r="I23" s="29">
        <f t="shared" si="3"/>
        <v>1.0091318302584813</v>
      </c>
      <c r="J23" s="8"/>
      <c r="K23" s="1" t="s">
        <v>24</v>
      </c>
      <c r="L23" s="1">
        <v>6.3270908230208922E-2</v>
      </c>
      <c r="M23" s="8"/>
      <c r="N23" s="8"/>
      <c r="O23" s="5"/>
      <c r="P23" s="8"/>
      <c r="Q23" s="8"/>
      <c r="R23" s="8"/>
      <c r="S23" s="8"/>
      <c r="T23" s="11"/>
      <c r="U23" s="8"/>
      <c r="V23" s="8"/>
      <c r="W23" s="8"/>
      <c r="X23" s="8"/>
      <c r="Y23" s="8"/>
      <c r="Z23" s="8"/>
      <c r="AA23" s="8"/>
      <c r="AB23" s="8"/>
    </row>
    <row r="24" spans="1:28" x14ac:dyDescent="0.3">
      <c r="A24" s="27">
        <v>45051</v>
      </c>
      <c r="B24" s="1" t="s">
        <v>1</v>
      </c>
      <c r="C24" s="3">
        <v>1211.2</v>
      </c>
      <c r="D24" s="2">
        <f t="shared" si="1"/>
        <v>-1.6783725264254284E-2</v>
      </c>
      <c r="E24" s="2">
        <f t="shared" si="0"/>
        <v>0.98321627473574569</v>
      </c>
      <c r="F24" s="27">
        <v>45051</v>
      </c>
      <c r="G24" s="1">
        <v>18069</v>
      </c>
      <c r="H24" s="2">
        <f t="shared" si="2"/>
        <v>-1.0285075027649962E-2</v>
      </c>
      <c r="I24" s="29">
        <f t="shared" si="3"/>
        <v>0.98971492497235003</v>
      </c>
      <c r="J24" s="8"/>
      <c r="K24" s="12"/>
      <c r="L24" s="7">
        <v>1</v>
      </c>
      <c r="M24" s="8"/>
      <c r="N24" s="8"/>
      <c r="O24" s="5"/>
      <c r="P24" s="8"/>
      <c r="Q24" s="8"/>
      <c r="R24" s="8"/>
      <c r="S24" s="8"/>
      <c r="T24" s="11"/>
      <c r="U24" s="8"/>
      <c r="V24" s="8"/>
      <c r="W24" s="8"/>
      <c r="X24" s="8"/>
      <c r="Y24" s="8"/>
      <c r="Z24" s="8"/>
      <c r="AA24" s="8"/>
      <c r="AB24" s="8"/>
    </row>
    <row r="25" spans="1:28" x14ac:dyDescent="0.3">
      <c r="A25" s="27">
        <v>45054</v>
      </c>
      <c r="B25" s="1" t="s">
        <v>1</v>
      </c>
      <c r="C25" s="3">
        <v>1231.8</v>
      </c>
      <c r="D25" s="2">
        <f t="shared" si="1"/>
        <v>1.6864910569758584E-2</v>
      </c>
      <c r="E25" s="2">
        <f t="shared" si="0"/>
        <v>1.0168649105697587</v>
      </c>
      <c r="F25" s="27">
        <v>45054</v>
      </c>
      <c r="G25" s="1">
        <v>18264.400000000001</v>
      </c>
      <c r="H25" s="2">
        <f t="shared" si="2"/>
        <v>1.075604726542361E-2</v>
      </c>
      <c r="I25" s="29">
        <f t="shared" si="3"/>
        <v>1.0107560472654236</v>
      </c>
      <c r="J25" s="8"/>
      <c r="K25" s="10"/>
      <c r="L25" s="6"/>
      <c r="M25" s="8"/>
      <c r="N25" s="8"/>
      <c r="O25" s="5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x14ac:dyDescent="0.3">
      <c r="A26" s="27">
        <v>45055</v>
      </c>
      <c r="B26" s="1" t="s">
        <v>1</v>
      </c>
      <c r="C26" s="3">
        <v>1245.45</v>
      </c>
      <c r="D26" s="2">
        <f t="shared" si="1"/>
        <v>1.1020396123206417E-2</v>
      </c>
      <c r="E26" s="2">
        <f t="shared" si="0"/>
        <v>1.0110203961232065</v>
      </c>
      <c r="F26" s="27">
        <v>45055</v>
      </c>
      <c r="G26" s="1">
        <v>18265.95</v>
      </c>
      <c r="H26" s="2">
        <f t="shared" si="2"/>
        <v>8.4860944443795967E-5</v>
      </c>
      <c r="I26" s="29">
        <f t="shared" si="3"/>
        <v>1.0000848609444437</v>
      </c>
      <c r="J26" s="8"/>
      <c r="K26" s="8"/>
      <c r="L26" s="8"/>
      <c r="M26" s="8"/>
      <c r="N26" s="8"/>
      <c r="O26" s="5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x14ac:dyDescent="0.3">
      <c r="A27" s="27">
        <v>45056</v>
      </c>
      <c r="B27" s="1" t="s">
        <v>1</v>
      </c>
      <c r="C27" s="3">
        <v>1248.6500000000001</v>
      </c>
      <c r="D27" s="2">
        <f t="shared" si="1"/>
        <v>2.5660572999532025E-3</v>
      </c>
      <c r="E27" s="2">
        <f t="shared" si="0"/>
        <v>1.0025660572999533</v>
      </c>
      <c r="F27" s="27">
        <v>45056</v>
      </c>
      <c r="G27" s="1">
        <v>18315.099999999999</v>
      </c>
      <c r="H27" s="2">
        <f t="shared" si="2"/>
        <v>2.6871852817707963E-3</v>
      </c>
      <c r="I27" s="29">
        <f t="shared" si="3"/>
        <v>1.0026871852817707</v>
      </c>
      <c r="J27" s="8"/>
      <c r="K27" s="8"/>
      <c r="L27" s="8"/>
      <c r="M27" s="8"/>
      <c r="N27" s="8"/>
      <c r="O27" s="5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x14ac:dyDescent="0.3">
      <c r="A28" s="27">
        <v>45057</v>
      </c>
      <c r="B28" s="1" t="s">
        <v>1</v>
      </c>
      <c r="C28" s="3">
        <v>1251.3</v>
      </c>
      <c r="D28" s="2">
        <f t="shared" si="1"/>
        <v>2.1200431949067304E-3</v>
      </c>
      <c r="E28" s="2">
        <f t="shared" si="0"/>
        <v>1.0021200431949067</v>
      </c>
      <c r="F28" s="27">
        <v>45057</v>
      </c>
      <c r="G28" s="1">
        <v>18297</v>
      </c>
      <c r="H28" s="2">
        <f t="shared" si="2"/>
        <v>-9.8874423890292907E-4</v>
      </c>
      <c r="I28" s="29">
        <f t="shared" si="3"/>
        <v>0.99901125576109706</v>
      </c>
      <c r="J28" s="8"/>
      <c r="K28" s="8"/>
      <c r="L28" s="8"/>
      <c r="M28" s="8"/>
      <c r="N28" s="8"/>
      <c r="O28" s="5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x14ac:dyDescent="0.3">
      <c r="A29" s="27">
        <v>45058</v>
      </c>
      <c r="B29" s="1" t="s">
        <v>1</v>
      </c>
      <c r="C29" s="3">
        <v>1275.95</v>
      </c>
      <c r="D29" s="2">
        <f t="shared" si="1"/>
        <v>1.9507988312997583E-2</v>
      </c>
      <c r="E29" s="2">
        <f t="shared" si="0"/>
        <v>1.0195079883129976</v>
      </c>
      <c r="F29" s="27">
        <v>45058</v>
      </c>
      <c r="G29" s="1">
        <v>18314.8</v>
      </c>
      <c r="H29" s="2">
        <f t="shared" si="2"/>
        <v>9.723641778049823E-4</v>
      </c>
      <c r="I29" s="29">
        <f t="shared" si="3"/>
        <v>1.000972364177805</v>
      </c>
      <c r="J29" s="8"/>
      <c r="K29" s="8"/>
      <c r="L29" s="8"/>
      <c r="M29" s="8"/>
      <c r="N29" s="8"/>
      <c r="O29" s="5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x14ac:dyDescent="0.3">
      <c r="A30" s="27">
        <v>45061</v>
      </c>
      <c r="B30" s="1" t="s">
        <v>1</v>
      </c>
      <c r="C30" s="3">
        <v>1285.6500000000001</v>
      </c>
      <c r="D30" s="2">
        <f t="shared" si="1"/>
        <v>7.573427828994693E-3</v>
      </c>
      <c r="E30" s="2">
        <f t="shared" si="0"/>
        <v>1.0075734278289947</v>
      </c>
      <c r="F30" s="27">
        <v>45061</v>
      </c>
      <c r="G30" s="1">
        <v>18398.849999999999</v>
      </c>
      <c r="H30" s="2">
        <f t="shared" si="2"/>
        <v>4.5786865014996328E-3</v>
      </c>
      <c r="I30" s="29">
        <f t="shared" si="3"/>
        <v>1.0045786865014996</v>
      </c>
      <c r="J30" s="8"/>
      <c r="K30" s="8"/>
      <c r="L30" s="8"/>
      <c r="M30" s="8"/>
      <c r="N30" s="8"/>
      <c r="O30" s="5"/>
      <c r="P30" s="8"/>
      <c r="Q30" s="8"/>
      <c r="R30" s="8"/>
      <c r="S30" s="8"/>
      <c r="T30" s="11"/>
      <c r="U30" s="8"/>
      <c r="V30" s="8"/>
      <c r="W30" s="8"/>
      <c r="X30" s="8"/>
      <c r="Y30" s="8"/>
      <c r="Z30" s="8"/>
      <c r="AA30" s="8"/>
      <c r="AB30" s="8"/>
    </row>
    <row r="31" spans="1:28" x14ac:dyDescent="0.3">
      <c r="A31" s="27">
        <v>45062</v>
      </c>
      <c r="B31" s="1" t="s">
        <v>1</v>
      </c>
      <c r="C31" s="3">
        <v>1262.45</v>
      </c>
      <c r="D31" s="2">
        <f t="shared" si="1"/>
        <v>-1.8210149608140165E-2</v>
      </c>
      <c r="E31" s="2">
        <f t="shared" si="0"/>
        <v>0.98178985039185984</v>
      </c>
      <c r="F31" s="27">
        <v>45062</v>
      </c>
      <c r="G31" s="1">
        <v>18286.5</v>
      </c>
      <c r="H31" s="2">
        <f t="shared" si="2"/>
        <v>-6.1250799705598689E-3</v>
      </c>
      <c r="I31" s="29">
        <f t="shared" si="3"/>
        <v>0.99387492002944011</v>
      </c>
      <c r="J31" s="8"/>
      <c r="K31" s="8"/>
      <c r="L31" s="8"/>
      <c r="M31" s="8"/>
      <c r="N31" s="8"/>
      <c r="O31" s="5"/>
      <c r="P31" s="8"/>
      <c r="Q31" s="8"/>
      <c r="R31" s="8"/>
      <c r="S31" s="8"/>
      <c r="T31" s="11"/>
      <c r="U31" s="8"/>
      <c r="V31" s="8"/>
      <c r="W31" s="8"/>
      <c r="X31" s="8"/>
      <c r="Y31" s="8"/>
      <c r="Z31" s="8"/>
      <c r="AA31" s="8"/>
      <c r="AB31" s="8"/>
    </row>
    <row r="32" spans="1:28" x14ac:dyDescent="0.3">
      <c r="A32" s="27">
        <v>45063</v>
      </c>
      <c r="B32" s="1" t="s">
        <v>1</v>
      </c>
      <c r="C32" s="3">
        <v>1263.0999999999999</v>
      </c>
      <c r="D32" s="2">
        <f t="shared" si="1"/>
        <v>5.1473937506822654E-4</v>
      </c>
      <c r="E32" s="2">
        <f t="shared" si="0"/>
        <v>1.0005147393750682</v>
      </c>
      <c r="F32" s="27">
        <v>45063</v>
      </c>
      <c r="G32" s="1">
        <v>18181.75</v>
      </c>
      <c r="H32" s="2">
        <f t="shared" si="2"/>
        <v>-5.7447389485387043E-3</v>
      </c>
      <c r="I32" s="29">
        <f t="shared" si="3"/>
        <v>0.99425526105146134</v>
      </c>
      <c r="J32" s="8"/>
      <c r="K32" s="8"/>
      <c r="L32" s="8"/>
      <c r="M32" s="8"/>
      <c r="N32" s="8"/>
      <c r="O32" s="5"/>
      <c r="P32" s="8"/>
      <c r="Q32" s="8"/>
      <c r="R32" s="8"/>
      <c r="S32" s="8"/>
      <c r="T32" s="11"/>
      <c r="U32" s="8"/>
      <c r="V32" s="8"/>
      <c r="W32" s="8"/>
      <c r="X32" s="8"/>
      <c r="Y32" s="8"/>
      <c r="Z32" s="8"/>
      <c r="AA32" s="8"/>
      <c r="AB32" s="8"/>
    </row>
    <row r="33" spans="1:28" x14ac:dyDescent="0.3">
      <c r="A33" s="27">
        <v>45064</v>
      </c>
      <c r="B33" s="1" t="s">
        <v>1</v>
      </c>
      <c r="C33" s="3">
        <v>1245.5</v>
      </c>
      <c r="D33" s="2">
        <f t="shared" si="1"/>
        <v>-1.4031961077694362E-2</v>
      </c>
      <c r="E33" s="2">
        <f t="shared" si="0"/>
        <v>0.98596803892230567</v>
      </c>
      <c r="F33" s="27">
        <v>45064</v>
      </c>
      <c r="G33" s="1">
        <v>18129.95</v>
      </c>
      <c r="H33" s="2">
        <f t="shared" si="2"/>
        <v>-2.8530768395788001E-3</v>
      </c>
      <c r="I33" s="29">
        <f t="shared" si="3"/>
        <v>0.99714692316042119</v>
      </c>
      <c r="J33" s="8"/>
      <c r="K33" s="8"/>
      <c r="L33" s="8"/>
      <c r="M33" s="10"/>
      <c r="N33" s="8"/>
      <c r="O33" s="5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x14ac:dyDescent="0.3">
      <c r="A34" s="27">
        <v>45065</v>
      </c>
      <c r="B34" s="1" t="s">
        <v>1</v>
      </c>
      <c r="C34" s="3">
        <v>1260.4000000000001</v>
      </c>
      <c r="D34" s="2">
        <f t="shared" si="1"/>
        <v>1.1892075180884436E-2</v>
      </c>
      <c r="E34" s="2">
        <f t="shared" si="0"/>
        <v>1.0118920751808844</v>
      </c>
      <c r="F34" s="27">
        <v>45065</v>
      </c>
      <c r="G34" s="1">
        <v>18203.400000000001</v>
      </c>
      <c r="H34" s="2">
        <f t="shared" si="2"/>
        <v>4.0431229190964193E-3</v>
      </c>
      <c r="I34" s="29">
        <f t="shared" si="3"/>
        <v>1.0040431229190965</v>
      </c>
      <c r="J34" s="8"/>
      <c r="K34" s="8"/>
      <c r="L34" s="8"/>
      <c r="M34" s="10"/>
      <c r="N34" s="8"/>
      <c r="O34" s="5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x14ac:dyDescent="0.3">
      <c r="A35" s="27">
        <v>45068</v>
      </c>
      <c r="B35" s="1" t="s">
        <v>1</v>
      </c>
      <c r="C35" s="3">
        <v>1265.55</v>
      </c>
      <c r="D35" s="2">
        <f t="shared" si="1"/>
        <v>4.0776793966256835E-3</v>
      </c>
      <c r="E35" s="2">
        <f t="shared" si="0"/>
        <v>1.0040776793966257</v>
      </c>
      <c r="F35" s="27">
        <v>45068</v>
      </c>
      <c r="G35" s="1">
        <v>18314.400000000001</v>
      </c>
      <c r="H35" s="2">
        <f t="shared" si="2"/>
        <v>6.0792458392437739E-3</v>
      </c>
      <c r="I35" s="29">
        <f t="shared" si="3"/>
        <v>1.0060792458392438</v>
      </c>
      <c r="J35" s="8"/>
      <c r="K35" s="8"/>
      <c r="L35" s="8"/>
      <c r="M35" s="10"/>
      <c r="N35" s="8"/>
      <c r="O35" s="5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x14ac:dyDescent="0.3">
      <c r="A36" s="27">
        <v>45069</v>
      </c>
      <c r="B36" s="1" t="s">
        <v>1</v>
      </c>
      <c r="C36" s="3">
        <v>1268.55</v>
      </c>
      <c r="D36" s="2">
        <f t="shared" si="1"/>
        <v>2.3677056165954972E-3</v>
      </c>
      <c r="E36" s="2">
        <f t="shared" si="0"/>
        <v>1.0023677056165956</v>
      </c>
      <c r="F36" s="27">
        <v>45069</v>
      </c>
      <c r="G36" s="1">
        <v>18348</v>
      </c>
      <c r="H36" s="2">
        <f t="shared" si="2"/>
        <v>1.8329410735294929E-3</v>
      </c>
      <c r="I36" s="29">
        <f t="shared" si="3"/>
        <v>1.0018329410735296</v>
      </c>
      <c r="J36" s="8"/>
      <c r="K36" s="8"/>
      <c r="L36" s="8"/>
      <c r="M36" s="10"/>
      <c r="N36" s="6"/>
      <c r="O36" s="5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x14ac:dyDescent="0.3">
      <c r="A37" s="27">
        <v>45070</v>
      </c>
      <c r="B37" s="1" t="s">
        <v>1</v>
      </c>
      <c r="C37" s="3">
        <v>1275.7</v>
      </c>
      <c r="D37" s="2">
        <f t="shared" si="1"/>
        <v>5.620531647903498E-3</v>
      </c>
      <c r="E37" s="2">
        <f t="shared" si="0"/>
        <v>1.0056205316479034</v>
      </c>
      <c r="F37" s="27">
        <v>45070</v>
      </c>
      <c r="G37" s="1">
        <v>18285.400000000001</v>
      </c>
      <c r="H37" s="2">
        <f t="shared" si="2"/>
        <v>-3.4176495183284154E-3</v>
      </c>
      <c r="I37" s="29">
        <f t="shared" si="3"/>
        <v>0.99658235048167154</v>
      </c>
      <c r="J37" s="8"/>
      <c r="K37" s="8"/>
      <c r="L37" s="8"/>
      <c r="M37" s="10"/>
      <c r="N37" s="6"/>
      <c r="O37" s="5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x14ac:dyDescent="0.3">
      <c r="A38" s="27">
        <v>45071</v>
      </c>
      <c r="B38" s="1" t="s">
        <v>1</v>
      </c>
      <c r="C38" s="3">
        <v>1277.8</v>
      </c>
      <c r="D38" s="2">
        <f t="shared" si="1"/>
        <v>1.6448016239983666E-3</v>
      </c>
      <c r="E38" s="2">
        <f t="shared" si="0"/>
        <v>1.0016448016239983</v>
      </c>
      <c r="F38" s="27">
        <v>45071</v>
      </c>
      <c r="G38" s="1">
        <v>18321.150000000001</v>
      </c>
      <c r="H38" s="2">
        <f t="shared" si="2"/>
        <v>1.953202985013659E-3</v>
      </c>
      <c r="I38" s="29">
        <f t="shared" si="3"/>
        <v>1.0019532029850136</v>
      </c>
      <c r="J38" s="8"/>
      <c r="K38" s="8"/>
      <c r="L38" s="8"/>
      <c r="M38" s="8"/>
      <c r="N38" s="8"/>
      <c r="O38" s="5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x14ac:dyDescent="0.3">
      <c r="A39" s="27">
        <v>45072</v>
      </c>
      <c r="B39" s="1" t="s">
        <v>1</v>
      </c>
      <c r="C39" s="3">
        <v>1281.8499999999999</v>
      </c>
      <c r="D39" s="2">
        <f t="shared" si="1"/>
        <v>3.1644977866035723E-3</v>
      </c>
      <c r="E39" s="2">
        <f t="shared" si="0"/>
        <v>1.0031644977866037</v>
      </c>
      <c r="F39" s="27">
        <v>45072</v>
      </c>
      <c r="G39" s="1">
        <v>18499.349999999999</v>
      </c>
      <c r="H39" s="2">
        <f t="shared" si="2"/>
        <v>9.6794661302798419E-3</v>
      </c>
      <c r="I39" s="29">
        <f t="shared" si="3"/>
        <v>1.0096794661302799</v>
      </c>
      <c r="J39" s="8"/>
      <c r="K39" s="8"/>
      <c r="L39" s="8"/>
      <c r="M39" s="8"/>
      <c r="N39" s="8"/>
      <c r="O39" s="9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x14ac:dyDescent="0.3">
      <c r="A40" s="27">
        <v>45075</v>
      </c>
      <c r="B40" s="1" t="s">
        <v>1</v>
      </c>
      <c r="C40" s="3">
        <v>1330.15</v>
      </c>
      <c r="D40" s="2">
        <f t="shared" si="1"/>
        <v>3.6987370856433756E-2</v>
      </c>
      <c r="E40" s="2">
        <f t="shared" si="0"/>
        <v>1.0369873708564337</v>
      </c>
      <c r="F40" s="27">
        <v>45075</v>
      </c>
      <c r="G40" s="1">
        <v>18598.650000000001</v>
      </c>
      <c r="H40" s="2">
        <f t="shared" si="2"/>
        <v>5.3534011080012102E-3</v>
      </c>
      <c r="I40" s="29">
        <f t="shared" si="3"/>
        <v>1.0053534011080012</v>
      </c>
      <c r="J40" s="8"/>
      <c r="K40" s="8"/>
      <c r="L40" s="8"/>
      <c r="M40" s="8"/>
      <c r="N40" s="8"/>
      <c r="O40" s="9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x14ac:dyDescent="0.3">
      <c r="A41" s="27">
        <v>45076</v>
      </c>
      <c r="B41" s="1" t="s">
        <v>1</v>
      </c>
      <c r="C41" s="3">
        <v>1328.45</v>
      </c>
      <c r="D41" s="2">
        <f t="shared" si="1"/>
        <v>-1.2788687517464896E-3</v>
      </c>
      <c r="E41" s="2">
        <f t="shared" si="0"/>
        <v>0.99872113124825346</v>
      </c>
      <c r="F41" s="27">
        <v>45076</v>
      </c>
      <c r="G41" s="1">
        <v>18633.849999999999</v>
      </c>
      <c r="H41" s="2">
        <f t="shared" si="2"/>
        <v>1.8908217545032591E-3</v>
      </c>
      <c r="I41" s="29">
        <f t="shared" si="3"/>
        <v>1.0018908217545033</v>
      </c>
      <c r="J41" s="8"/>
      <c r="K41" s="8"/>
      <c r="L41" s="8"/>
      <c r="M41" s="8"/>
      <c r="N41" s="8"/>
      <c r="O41" s="9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x14ac:dyDescent="0.3">
      <c r="A42" s="27">
        <v>45077</v>
      </c>
      <c r="B42" s="1" t="s">
        <v>1</v>
      </c>
      <c r="C42" s="3">
        <v>1319</v>
      </c>
      <c r="D42" s="2">
        <f t="shared" si="1"/>
        <v>-7.1389753422191268E-3</v>
      </c>
      <c r="E42" s="2">
        <f t="shared" si="0"/>
        <v>0.99286102465778092</v>
      </c>
      <c r="F42" s="27">
        <v>45077</v>
      </c>
      <c r="G42" s="1">
        <v>18534.400000000001</v>
      </c>
      <c r="H42" s="2">
        <f t="shared" si="2"/>
        <v>-5.3513543052989016E-3</v>
      </c>
      <c r="I42" s="29">
        <f t="shared" si="3"/>
        <v>0.99464864569470113</v>
      </c>
      <c r="J42" s="8"/>
      <c r="K42" s="8"/>
      <c r="L42" s="8"/>
      <c r="M42" s="8"/>
      <c r="N42" s="8"/>
      <c r="O42" s="9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x14ac:dyDescent="0.3">
      <c r="A43" s="27">
        <v>45078</v>
      </c>
      <c r="B43" s="1" t="s">
        <v>1</v>
      </c>
      <c r="C43" s="3">
        <v>1318.9</v>
      </c>
      <c r="D43" s="2">
        <f t="shared" si="1"/>
        <v>-7.5817885475457967E-5</v>
      </c>
      <c r="E43" s="2">
        <f t="shared" si="0"/>
        <v>0.9999241821145245</v>
      </c>
      <c r="F43" s="27">
        <v>45078</v>
      </c>
      <c r="G43" s="1">
        <v>18487.75</v>
      </c>
      <c r="H43" s="2">
        <f t="shared" si="2"/>
        <v>-2.5201142931687418E-3</v>
      </c>
      <c r="I43" s="29">
        <f t="shared" si="3"/>
        <v>0.99747988570683122</v>
      </c>
      <c r="J43" s="8"/>
      <c r="K43" s="8"/>
      <c r="L43" s="8"/>
      <c r="M43" s="8"/>
      <c r="N43" s="8"/>
      <c r="O43" s="9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x14ac:dyDescent="0.3">
      <c r="A44" s="27">
        <v>45079</v>
      </c>
      <c r="B44" s="1" t="s">
        <v>1</v>
      </c>
      <c r="C44" s="3">
        <v>1341.4</v>
      </c>
      <c r="D44" s="2">
        <f t="shared" si="1"/>
        <v>1.6915788833797678E-2</v>
      </c>
      <c r="E44" s="2">
        <f t="shared" si="0"/>
        <v>1.0169157888337976</v>
      </c>
      <c r="F44" s="27">
        <v>45079</v>
      </c>
      <c r="G44" s="1">
        <v>18534.099999999999</v>
      </c>
      <c r="H44" s="2">
        <f t="shared" si="2"/>
        <v>2.5039280433874476E-3</v>
      </c>
      <c r="I44" s="29">
        <f t="shared" si="3"/>
        <v>1.0025039280433874</v>
      </c>
      <c r="J44" s="8"/>
      <c r="K44" s="8"/>
      <c r="L44" s="8"/>
      <c r="M44" s="8"/>
      <c r="N44" s="8"/>
      <c r="O44" s="9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x14ac:dyDescent="0.3">
      <c r="A45" s="27">
        <v>45082</v>
      </c>
      <c r="B45" s="1" t="s">
        <v>1</v>
      </c>
      <c r="C45" s="3">
        <v>1395.4</v>
      </c>
      <c r="D45" s="2">
        <f t="shared" si="1"/>
        <v>3.9467267839499269E-2</v>
      </c>
      <c r="E45" s="2">
        <f t="shared" si="0"/>
        <v>1.0394672678394992</v>
      </c>
      <c r="F45" s="27">
        <v>45082</v>
      </c>
      <c r="G45" s="1">
        <v>18593.849999999999</v>
      </c>
      <c r="H45" s="2">
        <f t="shared" si="2"/>
        <v>3.2186022433864751E-3</v>
      </c>
      <c r="I45" s="29">
        <f t="shared" si="3"/>
        <v>1.0032186022433864</v>
      </c>
      <c r="J45" s="8"/>
      <c r="K45" s="8"/>
      <c r="L45" s="8"/>
      <c r="M45" s="8"/>
      <c r="N45" s="8"/>
      <c r="O45" s="9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x14ac:dyDescent="0.3">
      <c r="A46" s="27">
        <v>45083</v>
      </c>
      <c r="B46" s="1" t="s">
        <v>1</v>
      </c>
      <c r="C46" s="3">
        <v>1411.2</v>
      </c>
      <c r="D46" s="2">
        <f t="shared" si="1"/>
        <v>1.1259293747390649E-2</v>
      </c>
      <c r="E46" s="2">
        <f t="shared" si="0"/>
        <v>1.0112592937473905</v>
      </c>
      <c r="F46" s="27">
        <v>45083</v>
      </c>
      <c r="G46" s="1">
        <v>18599</v>
      </c>
      <c r="H46" s="2">
        <f t="shared" si="2"/>
        <v>2.7693495028842678E-4</v>
      </c>
      <c r="I46" s="29">
        <f t="shared" si="3"/>
        <v>1.0002769349502885</v>
      </c>
      <c r="J46" s="8"/>
      <c r="K46" s="8"/>
      <c r="L46" s="8"/>
      <c r="M46" s="8"/>
      <c r="N46" s="8"/>
      <c r="O46" s="9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x14ac:dyDescent="0.3">
      <c r="A47" s="27">
        <v>45084</v>
      </c>
      <c r="B47" s="1" t="s">
        <v>1</v>
      </c>
      <c r="C47" s="3">
        <v>1406.4</v>
      </c>
      <c r="D47" s="2">
        <f t="shared" si="1"/>
        <v>-3.4071583216143089E-3</v>
      </c>
      <c r="E47" s="2">
        <f t="shared" si="0"/>
        <v>0.99659284167838569</v>
      </c>
      <c r="F47" s="27">
        <v>45084</v>
      </c>
      <c r="G47" s="1">
        <v>18726.400000000001</v>
      </c>
      <c r="H47" s="2">
        <f t="shared" si="2"/>
        <v>6.826477130569099E-3</v>
      </c>
      <c r="I47" s="29">
        <f t="shared" si="3"/>
        <v>1.0068264771305691</v>
      </c>
      <c r="J47" s="8"/>
      <c r="K47" s="8"/>
      <c r="L47" s="8"/>
      <c r="M47" s="8"/>
      <c r="N47" s="8"/>
      <c r="O47" s="9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x14ac:dyDescent="0.3">
      <c r="A48" s="27">
        <v>45085</v>
      </c>
      <c r="B48" s="1" t="s">
        <v>1</v>
      </c>
      <c r="C48" s="3">
        <v>1381.05</v>
      </c>
      <c r="D48" s="2">
        <f t="shared" si="1"/>
        <v>-1.8189168528948044E-2</v>
      </c>
      <c r="E48" s="2">
        <f t="shared" si="0"/>
        <v>0.98181083147105197</v>
      </c>
      <c r="F48" s="27">
        <v>45085</v>
      </c>
      <c r="G48" s="1">
        <v>18634.55</v>
      </c>
      <c r="H48" s="2">
        <f t="shared" si="2"/>
        <v>-4.9169084323055657E-3</v>
      </c>
      <c r="I48" s="29">
        <f t="shared" si="3"/>
        <v>0.99508309156769448</v>
      </c>
      <c r="J48" s="8"/>
      <c r="K48" s="46"/>
      <c r="L48" s="46"/>
      <c r="M48" s="46"/>
      <c r="N48" s="46"/>
      <c r="O48" s="9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x14ac:dyDescent="0.3">
      <c r="A49" s="27">
        <v>45086</v>
      </c>
      <c r="B49" s="1" t="s">
        <v>1</v>
      </c>
      <c r="C49" s="3">
        <v>1370.65</v>
      </c>
      <c r="D49" s="2">
        <f t="shared" si="1"/>
        <v>-7.5589995420747586E-3</v>
      </c>
      <c r="E49" s="2">
        <f t="shared" si="0"/>
        <v>0.99244100045792527</v>
      </c>
      <c r="F49" s="27">
        <v>45086</v>
      </c>
      <c r="G49" s="1">
        <v>18563.400000000001</v>
      </c>
      <c r="H49" s="2">
        <f t="shared" si="2"/>
        <v>-3.8254842952022451E-3</v>
      </c>
      <c r="I49" s="29">
        <f t="shared" si="3"/>
        <v>0.99617451570479776</v>
      </c>
      <c r="J49" s="8"/>
      <c r="K49" s="8"/>
      <c r="L49" s="8"/>
      <c r="M49" s="8"/>
      <c r="N49" s="8"/>
      <c r="O49" s="9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x14ac:dyDescent="0.3">
      <c r="A50" s="27">
        <v>45089</v>
      </c>
      <c r="B50" s="1" t="s">
        <v>1</v>
      </c>
      <c r="C50" s="3">
        <v>1381.4</v>
      </c>
      <c r="D50" s="2">
        <f t="shared" si="1"/>
        <v>7.8123977949827866E-3</v>
      </c>
      <c r="E50" s="2">
        <f t="shared" si="0"/>
        <v>1.0078123977949829</v>
      </c>
      <c r="F50" s="27">
        <v>45089</v>
      </c>
      <c r="G50" s="1">
        <v>18601.5</v>
      </c>
      <c r="H50" s="2">
        <f t="shared" si="2"/>
        <v>2.0503223927487504E-3</v>
      </c>
      <c r="I50" s="29">
        <f t="shared" si="3"/>
        <v>1.0020503223927488</v>
      </c>
      <c r="J50" s="8"/>
      <c r="K50" s="8"/>
      <c r="L50" s="8"/>
      <c r="M50" s="8"/>
      <c r="N50" s="8"/>
      <c r="O50" s="9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x14ac:dyDescent="0.3">
      <c r="A51" s="27">
        <v>45090</v>
      </c>
      <c r="B51" s="1" t="s">
        <v>1</v>
      </c>
      <c r="C51" s="3">
        <v>1373.15</v>
      </c>
      <c r="D51" s="2">
        <f t="shared" si="1"/>
        <v>-5.9901070363112228E-3</v>
      </c>
      <c r="E51" s="2">
        <f t="shared" si="0"/>
        <v>0.9940098929636888</v>
      </c>
      <c r="F51" s="27">
        <v>45090</v>
      </c>
      <c r="G51" s="1">
        <v>18716.150000000001</v>
      </c>
      <c r="H51" s="2">
        <f t="shared" si="2"/>
        <v>6.1445648760739416E-3</v>
      </c>
      <c r="I51" s="29">
        <f t="shared" si="3"/>
        <v>1.0061445648760738</v>
      </c>
      <c r="J51" s="8"/>
      <c r="K51" s="8"/>
      <c r="L51" s="8"/>
      <c r="M51" s="8"/>
      <c r="N51" s="8"/>
      <c r="O51" s="9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x14ac:dyDescent="0.3">
      <c r="A52" s="27">
        <v>45091</v>
      </c>
      <c r="B52" s="1" t="s">
        <v>1</v>
      </c>
      <c r="C52" s="3">
        <v>1378.65</v>
      </c>
      <c r="D52" s="2">
        <f t="shared" si="1"/>
        <v>3.9973888536669186E-3</v>
      </c>
      <c r="E52" s="2">
        <f t="shared" si="0"/>
        <v>1.0039973888536669</v>
      </c>
      <c r="F52" s="27">
        <v>45091</v>
      </c>
      <c r="G52" s="1">
        <v>18755.900000000001</v>
      </c>
      <c r="H52" s="2">
        <f t="shared" si="2"/>
        <v>2.1215820810404676E-3</v>
      </c>
      <c r="I52" s="29">
        <f t="shared" si="3"/>
        <v>1.0021215820810405</v>
      </c>
      <c r="J52" s="8"/>
      <c r="K52" s="8"/>
      <c r="L52" s="8"/>
      <c r="M52" s="8"/>
      <c r="N52" s="8"/>
      <c r="O52" s="9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x14ac:dyDescent="0.3">
      <c r="A53" s="27">
        <v>45092</v>
      </c>
      <c r="B53" s="1" t="s">
        <v>1</v>
      </c>
      <c r="C53" s="3">
        <v>1392.75</v>
      </c>
      <c r="D53" s="2">
        <f t="shared" si="1"/>
        <v>1.0175450428696671E-2</v>
      </c>
      <c r="E53" s="2">
        <f t="shared" si="0"/>
        <v>1.0101754504286966</v>
      </c>
      <c r="F53" s="27">
        <v>45092</v>
      </c>
      <c r="G53" s="1">
        <v>18688.099999999999</v>
      </c>
      <c r="H53" s="2">
        <f t="shared" si="2"/>
        <v>-3.6214119270170913E-3</v>
      </c>
      <c r="I53" s="29">
        <f t="shared" si="3"/>
        <v>0.99637858807298296</v>
      </c>
      <c r="J53" s="8"/>
      <c r="K53" s="8"/>
      <c r="L53" s="8"/>
      <c r="M53" s="8"/>
      <c r="N53" s="8"/>
      <c r="O53" s="9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x14ac:dyDescent="0.3">
      <c r="A54" s="27">
        <v>45093</v>
      </c>
      <c r="B54" s="1" t="s">
        <v>1</v>
      </c>
      <c r="C54" s="3">
        <v>1403.85</v>
      </c>
      <c r="D54" s="2">
        <f t="shared" si="1"/>
        <v>7.938252370450349E-3</v>
      </c>
      <c r="E54" s="2">
        <f t="shared" si="0"/>
        <v>1.0079382523704503</v>
      </c>
      <c r="F54" s="27">
        <v>45093</v>
      </c>
      <c r="G54" s="1">
        <v>18826</v>
      </c>
      <c r="H54" s="2">
        <f t="shared" si="2"/>
        <v>7.3519354661314941E-3</v>
      </c>
      <c r="I54" s="29">
        <f t="shared" si="3"/>
        <v>1.0073519354661316</v>
      </c>
      <c r="J54" s="8"/>
      <c r="K54" s="8"/>
      <c r="L54" s="8"/>
      <c r="M54" s="8"/>
      <c r="N54" s="8"/>
      <c r="O54" s="9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x14ac:dyDescent="0.3">
      <c r="A55" s="27">
        <v>45096</v>
      </c>
      <c r="B55" s="1" t="s">
        <v>1</v>
      </c>
      <c r="C55" s="3">
        <v>1402.55</v>
      </c>
      <c r="D55" s="2">
        <f t="shared" si="1"/>
        <v>-9.2645388610628453E-4</v>
      </c>
      <c r="E55" s="2">
        <f t="shared" si="0"/>
        <v>0.99907354611389376</v>
      </c>
      <c r="F55" s="27">
        <v>45096</v>
      </c>
      <c r="G55" s="1">
        <v>18755.45</v>
      </c>
      <c r="H55" s="2">
        <f t="shared" si="2"/>
        <v>-3.7545162773133895E-3</v>
      </c>
      <c r="I55" s="29">
        <f t="shared" si="3"/>
        <v>0.99624548372268662</v>
      </c>
      <c r="J55" s="8"/>
      <c r="K55" s="8"/>
      <c r="L55" s="8"/>
      <c r="M55" s="8"/>
      <c r="N55" s="8"/>
      <c r="O55" s="9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x14ac:dyDescent="0.3">
      <c r="A56" s="27">
        <v>45097</v>
      </c>
      <c r="B56" s="1" t="s">
        <v>1</v>
      </c>
      <c r="C56" s="3">
        <v>1396.45</v>
      </c>
      <c r="D56" s="2">
        <f t="shared" si="1"/>
        <v>-4.358706436210902E-3</v>
      </c>
      <c r="E56" s="2">
        <f t="shared" si="0"/>
        <v>0.99564129356378905</v>
      </c>
      <c r="F56" s="27">
        <v>45097</v>
      </c>
      <c r="G56" s="1">
        <v>18816.7</v>
      </c>
      <c r="H56" s="2">
        <f t="shared" si="2"/>
        <v>3.2603965574623172E-3</v>
      </c>
      <c r="I56" s="29">
        <f t="shared" si="3"/>
        <v>1.0032603965574622</v>
      </c>
      <c r="J56" s="8"/>
      <c r="K56" s="8"/>
      <c r="L56" s="8"/>
      <c r="M56" s="8"/>
      <c r="N56" s="8"/>
      <c r="O56" s="9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x14ac:dyDescent="0.3">
      <c r="A57" s="27">
        <v>45098</v>
      </c>
      <c r="B57" s="1" t="s">
        <v>1</v>
      </c>
      <c r="C57" s="3">
        <v>1374.25</v>
      </c>
      <c r="D57" s="2">
        <f t="shared" si="1"/>
        <v>-1.6025174208288331E-2</v>
      </c>
      <c r="E57" s="2">
        <f t="shared" si="0"/>
        <v>0.98397482579171169</v>
      </c>
      <c r="F57" s="27">
        <v>45098</v>
      </c>
      <c r="G57" s="1">
        <v>18856.849999999999</v>
      </c>
      <c r="H57" s="2">
        <f t="shared" si="2"/>
        <v>2.1314697022533084E-3</v>
      </c>
      <c r="I57" s="29">
        <f t="shared" si="3"/>
        <v>1.0021314697022534</v>
      </c>
      <c r="J57" s="8"/>
      <c r="K57" s="8"/>
      <c r="L57" s="8"/>
      <c r="M57" s="8"/>
      <c r="N57" s="8"/>
      <c r="O57" s="9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x14ac:dyDescent="0.3">
      <c r="A58" s="27">
        <v>45099</v>
      </c>
      <c r="B58" s="1" t="s">
        <v>1</v>
      </c>
      <c r="C58" s="3">
        <v>1378.7</v>
      </c>
      <c r="D58" s="2">
        <f t="shared" si="1"/>
        <v>3.2328984368136921E-3</v>
      </c>
      <c r="E58" s="2">
        <f t="shared" si="0"/>
        <v>1.0032328984368137</v>
      </c>
      <c r="F58" s="27">
        <v>45099</v>
      </c>
      <c r="G58" s="1">
        <v>18771.25</v>
      </c>
      <c r="H58" s="2">
        <f t="shared" si="2"/>
        <v>-4.5497990950773125E-3</v>
      </c>
      <c r="I58" s="29">
        <f t="shared" si="3"/>
        <v>0.99545020090492264</v>
      </c>
      <c r="J58" s="8"/>
      <c r="K58" s="8"/>
      <c r="L58" s="8"/>
      <c r="M58" s="8"/>
      <c r="N58" s="8"/>
      <c r="O58" s="9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x14ac:dyDescent="0.3">
      <c r="A59" s="27">
        <v>45100</v>
      </c>
      <c r="B59" s="1" t="s">
        <v>1</v>
      </c>
      <c r="C59" s="3">
        <v>1373.25</v>
      </c>
      <c r="D59" s="2">
        <f t="shared" si="1"/>
        <v>-3.9608329548535617E-3</v>
      </c>
      <c r="E59" s="2">
        <f t="shared" si="0"/>
        <v>0.99603916704514639</v>
      </c>
      <c r="F59" s="27">
        <v>45100</v>
      </c>
      <c r="G59" s="1">
        <v>18665.5</v>
      </c>
      <c r="H59" s="2">
        <f t="shared" si="2"/>
        <v>-5.6495438985202338E-3</v>
      </c>
      <c r="I59" s="29">
        <f t="shared" si="3"/>
        <v>0.99435045610147976</v>
      </c>
      <c r="J59" s="8"/>
      <c r="K59" s="8"/>
      <c r="L59" s="8"/>
      <c r="M59" s="8"/>
      <c r="N59" s="8"/>
      <c r="O59" s="9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x14ac:dyDescent="0.3">
      <c r="A60" s="27">
        <v>45103</v>
      </c>
      <c r="B60" s="1" t="s">
        <v>1</v>
      </c>
      <c r="C60" s="3">
        <v>1397.65</v>
      </c>
      <c r="D60" s="2">
        <f t="shared" si="1"/>
        <v>1.7612061572525553E-2</v>
      </c>
      <c r="E60" s="2">
        <f t="shared" si="0"/>
        <v>1.0176120615725255</v>
      </c>
      <c r="F60" s="27">
        <v>45103</v>
      </c>
      <c r="G60" s="1">
        <v>18691.2</v>
      </c>
      <c r="H60" s="2">
        <f t="shared" si="2"/>
        <v>1.3759247500199831E-3</v>
      </c>
      <c r="I60" s="29">
        <f t="shared" si="3"/>
        <v>1.00137592475002</v>
      </c>
      <c r="J60" s="8"/>
      <c r="K60" s="8"/>
      <c r="L60" s="8"/>
      <c r="M60" s="8"/>
      <c r="N60" s="8"/>
      <c r="O60" s="9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 x14ac:dyDescent="0.3">
      <c r="A61" s="27">
        <v>45104</v>
      </c>
      <c r="B61" s="1" t="s">
        <v>1</v>
      </c>
      <c r="C61" s="3">
        <v>1402.4</v>
      </c>
      <c r="D61" s="2">
        <f t="shared" si="1"/>
        <v>3.3927998117693494E-3</v>
      </c>
      <c r="E61" s="2">
        <f t="shared" si="0"/>
        <v>1.0033927998117693</v>
      </c>
      <c r="F61" s="27">
        <v>45104</v>
      </c>
      <c r="G61" s="1">
        <v>18817.400000000001</v>
      </c>
      <c r="H61" s="2">
        <f t="shared" si="2"/>
        <v>6.729148846371014E-3</v>
      </c>
      <c r="I61" s="29">
        <f t="shared" si="3"/>
        <v>1.006729148846371</v>
      </c>
      <c r="J61" s="8"/>
      <c r="K61" s="8"/>
      <c r="L61" s="8"/>
      <c r="M61" s="8"/>
      <c r="N61" s="8"/>
      <c r="O61" s="9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x14ac:dyDescent="0.3">
      <c r="A62" s="27">
        <v>45105</v>
      </c>
      <c r="B62" s="1" t="s">
        <v>1</v>
      </c>
      <c r="C62" s="3">
        <v>1395</v>
      </c>
      <c r="D62" s="2">
        <f t="shared" si="1"/>
        <v>-5.2906393515587714E-3</v>
      </c>
      <c r="E62" s="2">
        <f t="shared" si="0"/>
        <v>0.99470936064844118</v>
      </c>
      <c r="F62" s="27">
        <v>45105</v>
      </c>
      <c r="G62" s="1">
        <v>18972.099999999999</v>
      </c>
      <c r="H62" s="2">
        <f t="shared" si="2"/>
        <v>8.1875052167941238E-3</v>
      </c>
      <c r="I62" s="29">
        <f t="shared" si="3"/>
        <v>1.0081875052167941</v>
      </c>
      <c r="J62" s="8"/>
      <c r="K62" s="8"/>
      <c r="L62" s="8"/>
      <c r="M62" s="8"/>
      <c r="N62" s="8"/>
      <c r="O62" s="9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x14ac:dyDescent="0.3">
      <c r="A63" s="27">
        <v>45107</v>
      </c>
      <c r="B63" s="1" t="s">
        <v>1</v>
      </c>
      <c r="C63" s="3">
        <v>1453.6</v>
      </c>
      <c r="D63" s="2">
        <f t="shared" si="1"/>
        <v>4.1148822826495339E-2</v>
      </c>
      <c r="E63" s="2">
        <f t="shared" si="0"/>
        <v>1.0411488228264953</v>
      </c>
      <c r="F63" s="27">
        <v>45107</v>
      </c>
      <c r="G63" s="1">
        <v>19189.05</v>
      </c>
      <c r="H63" s="2">
        <f t="shared" si="2"/>
        <v>1.1370324916684512E-2</v>
      </c>
      <c r="I63" s="29">
        <f t="shared" si="3"/>
        <v>1.0113703249166845</v>
      </c>
      <c r="J63" s="8"/>
      <c r="K63" s="8"/>
      <c r="L63" s="8"/>
      <c r="M63" s="8"/>
      <c r="N63" s="8"/>
      <c r="O63" s="9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x14ac:dyDescent="0.3">
      <c r="A64" s="27">
        <v>45110</v>
      </c>
      <c r="B64" s="1" t="s">
        <v>1</v>
      </c>
      <c r="C64" s="3">
        <v>1467.95</v>
      </c>
      <c r="D64" s="2">
        <f t="shared" si="1"/>
        <v>9.8236315669424021E-3</v>
      </c>
      <c r="E64" s="2">
        <f t="shared" si="0"/>
        <v>1.0098236315669424</v>
      </c>
      <c r="F64" s="27">
        <v>45110</v>
      </c>
      <c r="G64" s="1">
        <v>19322.55</v>
      </c>
      <c r="H64" s="2">
        <f t="shared" si="2"/>
        <v>6.9330038087148356E-3</v>
      </c>
      <c r="I64" s="29">
        <f t="shared" si="3"/>
        <v>1.0069330038087148</v>
      </c>
      <c r="J64" s="8"/>
      <c r="K64" s="8"/>
      <c r="L64" s="8"/>
      <c r="M64" s="10"/>
      <c r="N64" s="6"/>
      <c r="O64" s="9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x14ac:dyDescent="0.3">
      <c r="A65" s="27">
        <v>45111</v>
      </c>
      <c r="B65" s="1" t="s">
        <v>1</v>
      </c>
      <c r="C65" s="3">
        <v>1464.45</v>
      </c>
      <c r="D65" s="2">
        <f t="shared" si="1"/>
        <v>-2.3871243091135308E-3</v>
      </c>
      <c r="E65" s="2">
        <f t="shared" si="0"/>
        <v>0.99761287569088641</v>
      </c>
      <c r="F65" s="27">
        <v>45111</v>
      </c>
      <c r="G65" s="1">
        <v>19389</v>
      </c>
      <c r="H65" s="2">
        <f t="shared" si="2"/>
        <v>3.4330872964505156E-3</v>
      </c>
      <c r="I65" s="29">
        <f t="shared" si="3"/>
        <v>1.0034330872964505</v>
      </c>
      <c r="J65" s="8"/>
      <c r="K65" s="8"/>
      <c r="L65" s="8"/>
      <c r="M65" s="10"/>
      <c r="N65" s="6"/>
      <c r="O65" s="9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x14ac:dyDescent="0.3">
      <c r="A66" s="27">
        <v>45112</v>
      </c>
      <c r="B66" s="1" t="s">
        <v>1</v>
      </c>
      <c r="C66" s="3">
        <v>1475.35</v>
      </c>
      <c r="D66" s="2">
        <f t="shared" si="1"/>
        <v>7.415504421346265E-3</v>
      </c>
      <c r="E66" s="2">
        <f t="shared" si="0"/>
        <v>1.0074155044213462</v>
      </c>
      <c r="F66" s="27">
        <v>45112</v>
      </c>
      <c r="G66" s="1">
        <v>19398.5</v>
      </c>
      <c r="H66" s="2">
        <f t="shared" si="2"/>
        <v>4.8984854347202441E-4</v>
      </c>
      <c r="I66" s="29">
        <f t="shared" si="3"/>
        <v>1.0004898485434721</v>
      </c>
      <c r="J66" s="8"/>
      <c r="K66" s="8"/>
      <c r="L66" s="8"/>
      <c r="M66" s="10"/>
      <c r="N66" s="6"/>
      <c r="O66" s="9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x14ac:dyDescent="0.3">
      <c r="A67" s="27">
        <v>45113</v>
      </c>
      <c r="B67" s="1" t="s">
        <v>1</v>
      </c>
      <c r="C67" s="3">
        <v>1548.8</v>
      </c>
      <c r="D67" s="2">
        <f t="shared" si="1"/>
        <v>4.8585187761175978E-2</v>
      </c>
      <c r="E67" s="2">
        <f t="shared" si="0"/>
        <v>1.048585187761176</v>
      </c>
      <c r="F67" s="27">
        <v>45113</v>
      </c>
      <c r="G67" s="1">
        <v>19497.3</v>
      </c>
      <c r="H67" s="2">
        <f t="shared" si="2"/>
        <v>5.0802509522156619E-3</v>
      </c>
      <c r="I67" s="29">
        <f t="shared" si="3"/>
        <v>1.0050802509522156</v>
      </c>
      <c r="J67" s="8"/>
      <c r="K67" s="8"/>
      <c r="L67" s="8"/>
      <c r="M67" s="10"/>
      <c r="N67" s="6"/>
      <c r="O67" s="9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x14ac:dyDescent="0.3">
      <c r="A68" s="27">
        <v>45114</v>
      </c>
      <c r="B68" s="1" t="s">
        <v>1</v>
      </c>
      <c r="C68" s="3">
        <v>1564.15</v>
      </c>
      <c r="D68" s="2">
        <f t="shared" si="1"/>
        <v>9.8621079124613549E-3</v>
      </c>
      <c r="E68" s="2">
        <f t="shared" si="0"/>
        <v>1.0098621079124614</v>
      </c>
      <c r="F68" s="27">
        <v>45114</v>
      </c>
      <c r="G68" s="1">
        <v>19331.8</v>
      </c>
      <c r="H68" s="2">
        <f t="shared" si="2"/>
        <v>-8.524586056305487E-3</v>
      </c>
      <c r="I68" s="29">
        <f t="shared" si="3"/>
        <v>0.99147541394369454</v>
      </c>
      <c r="J68" s="8"/>
      <c r="K68" s="8"/>
      <c r="L68" s="8"/>
      <c r="M68" s="10"/>
      <c r="N68" s="6"/>
      <c r="O68" s="9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x14ac:dyDescent="0.3">
      <c r="A69" s="27">
        <v>45117</v>
      </c>
      <c r="B69" s="1" t="s">
        <v>1</v>
      </c>
      <c r="C69" s="3">
        <v>1551.4</v>
      </c>
      <c r="D69" s="2">
        <f t="shared" si="1"/>
        <v>-8.1847963780025783E-3</v>
      </c>
      <c r="E69" s="2">
        <f t="shared" ref="E69:E132" si="4">1+D69</f>
        <v>0.99181520362199738</v>
      </c>
      <c r="F69" s="27">
        <v>45117</v>
      </c>
      <c r="G69" s="1">
        <v>19355.900000000001</v>
      </c>
      <c r="H69" s="2">
        <f t="shared" si="2"/>
        <v>1.2458741727910268E-3</v>
      </c>
      <c r="I69" s="29">
        <f t="shared" si="3"/>
        <v>1.001245874172791</v>
      </c>
      <c r="J69" s="8"/>
      <c r="K69" s="8"/>
      <c r="L69" s="8"/>
      <c r="M69" s="10"/>
      <c r="N69" s="6"/>
      <c r="O69" s="9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x14ac:dyDescent="0.3">
      <c r="A70" s="27">
        <v>45118</v>
      </c>
      <c r="B70" s="1" t="s">
        <v>1</v>
      </c>
      <c r="C70" s="3">
        <v>1569.45</v>
      </c>
      <c r="D70" s="2">
        <f t="shared" ref="D70:D133" si="5">LN(C70/C69)</f>
        <v>1.1567490438394688E-2</v>
      </c>
      <c r="E70" s="2">
        <f t="shared" si="4"/>
        <v>1.0115674904383947</v>
      </c>
      <c r="F70" s="27">
        <v>45118</v>
      </c>
      <c r="G70" s="1">
        <v>19439.400000000001</v>
      </c>
      <c r="H70" s="2">
        <f t="shared" ref="H70:H133" si="6">LN(G70/G69)</f>
        <v>4.3046517974119156E-3</v>
      </c>
      <c r="I70" s="29">
        <f t="shared" ref="I70:I133" si="7">1+H70</f>
        <v>1.0043046517974119</v>
      </c>
      <c r="J70" s="8"/>
      <c r="K70" s="8"/>
      <c r="L70" s="8"/>
      <c r="M70" s="10"/>
      <c r="N70" s="6"/>
      <c r="O70" s="9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x14ac:dyDescent="0.3">
      <c r="A71" s="27">
        <v>45119</v>
      </c>
      <c r="B71" s="1" t="s">
        <v>1</v>
      </c>
      <c r="C71" s="3">
        <v>1570.85</v>
      </c>
      <c r="D71" s="2">
        <f t="shared" si="5"/>
        <v>8.9163461627941659E-4</v>
      </c>
      <c r="E71" s="2">
        <f t="shared" si="4"/>
        <v>1.0008916346162795</v>
      </c>
      <c r="F71" s="27">
        <v>45119</v>
      </c>
      <c r="G71" s="1">
        <v>19384.3</v>
      </c>
      <c r="H71" s="2">
        <f t="shared" si="6"/>
        <v>-2.8384742821917232E-3</v>
      </c>
      <c r="I71" s="29">
        <f t="shared" si="7"/>
        <v>0.99716152571780825</v>
      </c>
      <c r="J71" s="8"/>
      <c r="K71" s="8"/>
      <c r="L71" s="8"/>
      <c r="M71" s="10"/>
      <c r="N71" s="6"/>
      <c r="O71" s="9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x14ac:dyDescent="0.3">
      <c r="A72" s="27">
        <v>45120</v>
      </c>
      <c r="B72" s="1" t="s">
        <v>1</v>
      </c>
      <c r="C72" s="3">
        <v>1566.9</v>
      </c>
      <c r="D72" s="2">
        <f t="shared" si="5"/>
        <v>-2.5177290010827157E-3</v>
      </c>
      <c r="E72" s="2">
        <f t="shared" si="4"/>
        <v>0.99748227099891729</v>
      </c>
      <c r="F72" s="27">
        <v>45120</v>
      </c>
      <c r="G72" s="1">
        <v>19413.75</v>
      </c>
      <c r="H72" s="2">
        <f t="shared" si="6"/>
        <v>1.5181178258223326E-3</v>
      </c>
      <c r="I72" s="29">
        <f t="shared" si="7"/>
        <v>1.0015181178258223</v>
      </c>
      <c r="J72" s="8"/>
      <c r="K72" s="8"/>
      <c r="L72" s="8"/>
      <c r="M72" s="10"/>
      <c r="N72" s="6"/>
      <c r="O72" s="9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x14ac:dyDescent="0.3">
      <c r="A73" s="27">
        <v>45121</v>
      </c>
      <c r="B73" s="1" t="s">
        <v>1</v>
      </c>
      <c r="C73" s="3">
        <v>1546.55</v>
      </c>
      <c r="D73" s="2">
        <f t="shared" si="5"/>
        <v>-1.3072501437717933E-2</v>
      </c>
      <c r="E73" s="2">
        <f t="shared" si="4"/>
        <v>0.98692749856228201</v>
      </c>
      <c r="F73" s="27">
        <v>45121</v>
      </c>
      <c r="G73" s="1">
        <v>19564.5</v>
      </c>
      <c r="H73" s="2">
        <f t="shared" si="6"/>
        <v>7.735121594226721E-3</v>
      </c>
      <c r="I73" s="29">
        <f t="shared" si="7"/>
        <v>1.0077351215942267</v>
      </c>
      <c r="J73" s="8"/>
      <c r="K73" s="8"/>
      <c r="L73" s="8"/>
      <c r="M73" s="10"/>
      <c r="N73" s="6"/>
      <c r="O73" s="9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8" x14ac:dyDescent="0.3">
      <c r="A74" s="27">
        <v>45124</v>
      </c>
      <c r="B74" s="1" t="s">
        <v>1</v>
      </c>
      <c r="C74" s="3">
        <v>1536.3</v>
      </c>
      <c r="D74" s="2">
        <f t="shared" si="5"/>
        <v>-6.649715536030644E-3</v>
      </c>
      <c r="E74" s="2">
        <f t="shared" si="4"/>
        <v>0.99335028446396934</v>
      </c>
      <c r="F74" s="27">
        <v>45124</v>
      </c>
      <c r="G74" s="1">
        <v>19711.45</v>
      </c>
      <c r="H74" s="2">
        <f t="shared" si="6"/>
        <v>7.4829856798224494E-3</v>
      </c>
      <c r="I74" s="29">
        <f t="shared" si="7"/>
        <v>1.0074829856798224</v>
      </c>
      <c r="J74" s="8"/>
      <c r="K74" s="8"/>
      <c r="L74" s="8"/>
      <c r="M74" s="10"/>
      <c r="N74" s="6"/>
      <c r="O74" s="9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spans="1:28" x14ac:dyDescent="0.3">
      <c r="A75" s="27">
        <v>45125</v>
      </c>
      <c r="B75" s="1" t="s">
        <v>1</v>
      </c>
      <c r="C75" s="3">
        <v>1534.7</v>
      </c>
      <c r="D75" s="2">
        <f t="shared" si="5"/>
        <v>-1.0420059555649771E-3</v>
      </c>
      <c r="E75" s="2">
        <f t="shared" si="4"/>
        <v>0.99895799404443497</v>
      </c>
      <c r="F75" s="27">
        <v>45125</v>
      </c>
      <c r="G75" s="1">
        <v>19749.25</v>
      </c>
      <c r="H75" s="2">
        <f t="shared" si="6"/>
        <v>1.9158307663970271E-3</v>
      </c>
      <c r="I75" s="29">
        <f t="shared" si="7"/>
        <v>1.0019158307663971</v>
      </c>
      <c r="J75" s="8"/>
      <c r="K75" s="8"/>
      <c r="L75" s="8"/>
      <c r="M75" s="10"/>
      <c r="N75" s="6"/>
      <c r="O75" s="9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spans="1:28" x14ac:dyDescent="0.3">
      <c r="A76" s="27">
        <v>45126</v>
      </c>
      <c r="B76" s="1" t="s">
        <v>1</v>
      </c>
      <c r="C76" s="3">
        <v>1544.45</v>
      </c>
      <c r="D76" s="2">
        <f t="shared" si="5"/>
        <v>6.3329377173469894E-3</v>
      </c>
      <c r="E76" s="2">
        <f t="shared" si="4"/>
        <v>1.0063329377173469</v>
      </c>
      <c r="F76" s="27">
        <v>45126</v>
      </c>
      <c r="G76" s="1">
        <v>19833.150000000001</v>
      </c>
      <c r="H76" s="2">
        <f t="shared" si="6"/>
        <v>4.2392642007422158E-3</v>
      </c>
      <c r="I76" s="29">
        <f t="shared" si="7"/>
        <v>1.0042392642007423</v>
      </c>
      <c r="J76" s="8"/>
      <c r="K76" s="8"/>
      <c r="L76" s="8"/>
      <c r="M76" s="10"/>
      <c r="N76" s="6"/>
      <c r="O76" s="9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 x14ac:dyDescent="0.3">
      <c r="A77" s="27">
        <v>45127</v>
      </c>
      <c r="B77" s="1" t="s">
        <v>1</v>
      </c>
      <c r="C77" s="3">
        <v>1545.35</v>
      </c>
      <c r="D77" s="2">
        <f t="shared" si="5"/>
        <v>5.8256199459727606E-4</v>
      </c>
      <c r="E77" s="2">
        <f t="shared" si="4"/>
        <v>1.0005825619945974</v>
      </c>
      <c r="F77" s="27">
        <v>45127</v>
      </c>
      <c r="G77" s="1">
        <v>19979.150000000001</v>
      </c>
      <c r="H77" s="2">
        <f t="shared" si="6"/>
        <v>7.3344496296331371E-3</v>
      </c>
      <c r="I77" s="29">
        <f t="shared" si="7"/>
        <v>1.007334449629633</v>
      </c>
      <c r="J77" s="8"/>
      <c r="K77" s="8"/>
      <c r="L77" s="8"/>
      <c r="M77" s="10"/>
      <c r="N77" s="6"/>
      <c r="O77" s="9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spans="1:28" x14ac:dyDescent="0.3">
      <c r="A78" s="27">
        <v>45128</v>
      </c>
      <c r="B78" s="1" t="s">
        <v>1</v>
      </c>
      <c r="C78" s="3">
        <v>1523.5</v>
      </c>
      <c r="D78" s="2">
        <f t="shared" si="5"/>
        <v>-1.4240102467229815E-2</v>
      </c>
      <c r="E78" s="2">
        <f t="shared" si="4"/>
        <v>0.98575989753277016</v>
      </c>
      <c r="F78" s="27">
        <v>45128</v>
      </c>
      <c r="G78" s="1">
        <v>19745</v>
      </c>
      <c r="H78" s="2">
        <f t="shared" si="6"/>
        <v>-1.1788935034292592E-2</v>
      </c>
      <c r="I78" s="29">
        <f t="shared" si="7"/>
        <v>0.98821106496570743</v>
      </c>
      <c r="J78" s="8"/>
      <c r="K78" s="8"/>
      <c r="L78" s="8"/>
      <c r="M78" s="10"/>
      <c r="N78" s="6"/>
      <c r="O78" s="9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spans="1:28" x14ac:dyDescent="0.3">
      <c r="A79" s="27">
        <v>45131</v>
      </c>
      <c r="B79" s="1" t="s">
        <v>1</v>
      </c>
      <c r="C79" s="3">
        <v>1546.85</v>
      </c>
      <c r="D79" s="2">
        <f t="shared" si="5"/>
        <v>1.5210285584529323E-2</v>
      </c>
      <c r="E79" s="2">
        <f t="shared" si="4"/>
        <v>1.0152102855845293</v>
      </c>
      <c r="F79" s="27">
        <v>45131</v>
      </c>
      <c r="G79" s="1">
        <v>19672.349999999999</v>
      </c>
      <c r="H79" s="2">
        <f t="shared" si="6"/>
        <v>-3.6861981977146939E-3</v>
      </c>
      <c r="I79" s="29">
        <f t="shared" si="7"/>
        <v>0.99631380180228535</v>
      </c>
      <c r="J79" s="8"/>
      <c r="K79" s="8"/>
      <c r="L79" s="8"/>
      <c r="M79" s="10"/>
      <c r="N79" s="6"/>
      <c r="O79" s="9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8" x14ac:dyDescent="0.3">
      <c r="A80" s="27">
        <v>45132</v>
      </c>
      <c r="B80" s="1" t="s">
        <v>1</v>
      </c>
      <c r="C80" s="3">
        <v>1565.75</v>
      </c>
      <c r="D80" s="2">
        <f t="shared" si="5"/>
        <v>1.2144337395229004E-2</v>
      </c>
      <c r="E80" s="2">
        <f t="shared" si="4"/>
        <v>1.012144337395229</v>
      </c>
      <c r="F80" s="27">
        <v>45132</v>
      </c>
      <c r="G80" s="1">
        <v>19680.599999999999</v>
      </c>
      <c r="H80" s="2">
        <f t="shared" si="6"/>
        <v>4.1928242334364116E-4</v>
      </c>
      <c r="I80" s="29">
        <f t="shared" si="7"/>
        <v>1.0004192824233435</v>
      </c>
      <c r="J80" s="8"/>
      <c r="K80" s="8"/>
      <c r="L80" s="8"/>
      <c r="M80" s="10"/>
      <c r="N80" s="6"/>
      <c r="O80" s="9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 x14ac:dyDescent="0.3">
      <c r="A81" s="27">
        <v>45133</v>
      </c>
      <c r="B81" s="1" t="s">
        <v>1</v>
      </c>
      <c r="C81" s="3">
        <v>1544.85</v>
      </c>
      <c r="D81" s="2">
        <f t="shared" si="5"/>
        <v>-1.3438124165601797E-2</v>
      </c>
      <c r="E81" s="2">
        <f t="shared" si="4"/>
        <v>0.98656187583439825</v>
      </c>
      <c r="F81" s="27">
        <v>45133</v>
      </c>
      <c r="G81" s="1">
        <v>19778.3</v>
      </c>
      <c r="H81" s="2">
        <f t="shared" si="6"/>
        <v>4.9519981374134591E-3</v>
      </c>
      <c r="I81" s="29">
        <f t="shared" si="7"/>
        <v>1.0049519981374135</v>
      </c>
      <c r="J81" s="8"/>
      <c r="K81" s="8"/>
      <c r="L81" s="8"/>
      <c r="M81" s="10"/>
      <c r="N81" s="6"/>
      <c r="O81" s="9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spans="1:28" x14ac:dyDescent="0.3">
      <c r="A82" s="27">
        <v>45134</v>
      </c>
      <c r="B82" s="1" t="s">
        <v>1</v>
      </c>
      <c r="C82" s="3">
        <v>1447.4</v>
      </c>
      <c r="D82" s="2">
        <f t="shared" si="5"/>
        <v>-6.5157974807893052E-2</v>
      </c>
      <c r="E82" s="2">
        <f t="shared" si="4"/>
        <v>0.93484202519210691</v>
      </c>
      <c r="F82" s="27">
        <v>45134</v>
      </c>
      <c r="G82" s="1">
        <v>19659.900000000001</v>
      </c>
      <c r="H82" s="2">
        <f t="shared" si="6"/>
        <v>-6.0043488655605838E-3</v>
      </c>
      <c r="I82" s="29">
        <f t="shared" si="7"/>
        <v>0.99399565113443944</v>
      </c>
      <c r="J82" s="8"/>
      <c r="K82" s="8"/>
      <c r="L82" s="8"/>
      <c r="M82" s="10"/>
      <c r="N82" s="6"/>
      <c r="O82" s="9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x14ac:dyDescent="0.3">
      <c r="A83" s="27">
        <v>45135</v>
      </c>
      <c r="B83" s="1" t="s">
        <v>1</v>
      </c>
      <c r="C83" s="3">
        <v>1467.8</v>
      </c>
      <c r="D83" s="2">
        <f t="shared" si="5"/>
        <v>1.3995837678935006E-2</v>
      </c>
      <c r="E83" s="2">
        <f t="shared" si="4"/>
        <v>1.0139958376789351</v>
      </c>
      <c r="F83" s="27">
        <v>45135</v>
      </c>
      <c r="G83" s="1">
        <v>19646.05</v>
      </c>
      <c r="H83" s="2">
        <f t="shared" si="6"/>
        <v>-7.0472793931755033E-4</v>
      </c>
      <c r="I83" s="29">
        <f t="shared" si="7"/>
        <v>0.99929527206068247</v>
      </c>
      <c r="J83" s="8"/>
      <c r="K83" s="8"/>
      <c r="L83" s="8"/>
      <c r="M83" s="10"/>
      <c r="N83" s="6"/>
      <c r="O83" s="9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 x14ac:dyDescent="0.3">
      <c r="A84" s="27">
        <v>45138</v>
      </c>
      <c r="B84" s="1" t="s">
        <v>1</v>
      </c>
      <c r="C84" s="3">
        <v>1475.2</v>
      </c>
      <c r="D84" s="2">
        <f t="shared" si="5"/>
        <v>5.0288926913669195E-3</v>
      </c>
      <c r="E84" s="2">
        <f t="shared" si="4"/>
        <v>1.0050288926913669</v>
      </c>
      <c r="F84" s="27">
        <v>45138</v>
      </c>
      <c r="G84" s="1">
        <v>19753.8</v>
      </c>
      <c r="H84" s="2">
        <f t="shared" si="6"/>
        <v>5.4695776061646278E-3</v>
      </c>
      <c r="I84" s="29">
        <f t="shared" si="7"/>
        <v>1.0054695776061646</v>
      </c>
      <c r="J84" s="8"/>
      <c r="K84" s="8"/>
      <c r="L84" s="8"/>
      <c r="M84" s="10"/>
      <c r="N84" s="6"/>
      <c r="O84" s="9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spans="1:28" x14ac:dyDescent="0.3">
      <c r="A85" s="27">
        <v>45139</v>
      </c>
      <c r="B85" s="1" t="s">
        <v>1</v>
      </c>
      <c r="C85" s="3">
        <v>1493.35</v>
      </c>
      <c r="D85" s="2">
        <f t="shared" si="5"/>
        <v>1.2228344590597127E-2</v>
      </c>
      <c r="E85" s="2">
        <f t="shared" si="4"/>
        <v>1.0122283445905971</v>
      </c>
      <c r="F85" s="27">
        <v>45139</v>
      </c>
      <c r="G85" s="1">
        <v>19733.55</v>
      </c>
      <c r="H85" s="2">
        <f t="shared" si="6"/>
        <v>-1.0256450116385468E-3</v>
      </c>
      <c r="I85" s="29">
        <f t="shared" si="7"/>
        <v>0.9989743549883614</v>
      </c>
      <c r="J85" s="8"/>
      <c r="K85" s="8"/>
      <c r="L85" s="8"/>
      <c r="M85" s="10"/>
      <c r="N85" s="6"/>
      <c r="O85" s="9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 x14ac:dyDescent="0.3">
      <c r="A86" s="27">
        <v>45140</v>
      </c>
      <c r="B86" s="1" t="s">
        <v>1</v>
      </c>
      <c r="C86" s="3">
        <v>1485.3</v>
      </c>
      <c r="D86" s="2">
        <f t="shared" si="5"/>
        <v>-5.4051463574394214E-3</v>
      </c>
      <c r="E86" s="2">
        <f t="shared" si="4"/>
        <v>0.99459485364256062</v>
      </c>
      <c r="F86" s="27">
        <v>45140</v>
      </c>
      <c r="G86" s="1">
        <v>19526.55</v>
      </c>
      <c r="H86" s="2">
        <f t="shared" si="6"/>
        <v>-1.0545154913078857E-2</v>
      </c>
      <c r="I86" s="29">
        <f t="shared" si="7"/>
        <v>0.98945484508692116</v>
      </c>
      <c r="J86" s="8"/>
      <c r="K86" s="8"/>
      <c r="L86" s="8"/>
      <c r="M86" s="10"/>
      <c r="N86" s="6"/>
      <c r="O86" s="9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spans="1:28" x14ac:dyDescent="0.3">
      <c r="A87" s="27">
        <v>45141</v>
      </c>
      <c r="B87" s="1" t="s">
        <v>1</v>
      </c>
      <c r="C87" s="3">
        <v>1469.15</v>
      </c>
      <c r="D87" s="2">
        <f t="shared" si="5"/>
        <v>-1.0932769795407906E-2</v>
      </c>
      <c r="E87" s="2">
        <f t="shared" si="4"/>
        <v>0.98906723020459208</v>
      </c>
      <c r="F87" s="27">
        <v>45141</v>
      </c>
      <c r="G87" s="1">
        <v>19381.650000000001</v>
      </c>
      <c r="H87" s="2">
        <f t="shared" si="6"/>
        <v>-7.4483358208647541E-3</v>
      </c>
      <c r="I87" s="29">
        <f t="shared" si="7"/>
        <v>0.99255166417913521</v>
      </c>
      <c r="J87" s="8"/>
      <c r="K87" s="8"/>
      <c r="L87" s="8"/>
      <c r="M87" s="10"/>
      <c r="N87" s="6"/>
      <c r="O87" s="9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spans="1:28" x14ac:dyDescent="0.3">
      <c r="A88" s="27">
        <v>45142</v>
      </c>
      <c r="B88" s="1" t="s">
        <v>1</v>
      </c>
      <c r="C88" s="3">
        <v>1464.65</v>
      </c>
      <c r="D88" s="2">
        <f t="shared" si="5"/>
        <v>-3.0676961817672111E-3</v>
      </c>
      <c r="E88" s="2">
        <f t="shared" si="4"/>
        <v>0.99693230381823283</v>
      </c>
      <c r="F88" s="27">
        <v>45142</v>
      </c>
      <c r="G88" s="1">
        <v>19517</v>
      </c>
      <c r="H88" s="2">
        <f t="shared" si="6"/>
        <v>6.9591384917051941E-3</v>
      </c>
      <c r="I88" s="29">
        <f t="shared" si="7"/>
        <v>1.0069591384917052</v>
      </c>
      <c r="J88" s="8"/>
      <c r="K88" s="8"/>
      <c r="L88" s="8"/>
      <c r="M88" s="10"/>
      <c r="N88" s="6"/>
      <c r="O88" s="9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spans="1:28" x14ac:dyDescent="0.3">
      <c r="A89" s="27">
        <v>45145</v>
      </c>
      <c r="B89" s="1" t="s">
        <v>1</v>
      </c>
      <c r="C89" s="3">
        <v>1526.9</v>
      </c>
      <c r="D89" s="2">
        <f t="shared" si="5"/>
        <v>4.162323013115414E-2</v>
      </c>
      <c r="E89" s="2">
        <f t="shared" si="4"/>
        <v>1.0416232301311541</v>
      </c>
      <c r="F89" s="27">
        <v>45145</v>
      </c>
      <c r="G89" s="1">
        <v>19597.3</v>
      </c>
      <c r="H89" s="2">
        <f t="shared" si="6"/>
        <v>4.1059209962603233E-3</v>
      </c>
      <c r="I89" s="29">
        <f t="shared" si="7"/>
        <v>1.0041059209962604</v>
      </c>
      <c r="J89" s="8"/>
      <c r="K89" s="8"/>
      <c r="L89" s="8"/>
      <c r="M89" s="10"/>
      <c r="N89" s="6"/>
      <c r="O89" s="9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spans="1:28" x14ac:dyDescent="0.3">
      <c r="A90" s="27">
        <v>45146</v>
      </c>
      <c r="B90" s="1" t="s">
        <v>1</v>
      </c>
      <c r="C90" s="3">
        <v>1499.7</v>
      </c>
      <c r="D90" s="2">
        <f t="shared" si="5"/>
        <v>-1.7974448101831599E-2</v>
      </c>
      <c r="E90" s="2">
        <f t="shared" si="4"/>
        <v>0.98202555189816843</v>
      </c>
      <c r="F90" s="27">
        <v>45146</v>
      </c>
      <c r="G90" s="1">
        <v>19570.849999999999</v>
      </c>
      <c r="H90" s="2">
        <f t="shared" si="6"/>
        <v>-1.3505873532751007E-3</v>
      </c>
      <c r="I90" s="29">
        <f t="shared" si="7"/>
        <v>0.99864941264672491</v>
      </c>
      <c r="J90" s="8"/>
      <c r="K90" s="8"/>
      <c r="L90" s="8"/>
      <c r="M90" s="10"/>
      <c r="N90" s="6"/>
      <c r="O90" s="9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 x14ac:dyDescent="0.3">
      <c r="A91" s="27">
        <v>45147</v>
      </c>
      <c r="B91" s="1" t="s">
        <v>1</v>
      </c>
      <c r="C91" s="3">
        <v>1534.75</v>
      </c>
      <c r="D91" s="2">
        <f t="shared" si="5"/>
        <v>2.3102413219971432E-2</v>
      </c>
      <c r="E91" s="2">
        <f t="shared" si="4"/>
        <v>1.0231024132199715</v>
      </c>
      <c r="F91" s="27">
        <v>45147</v>
      </c>
      <c r="G91" s="1">
        <v>19632.55</v>
      </c>
      <c r="H91" s="2">
        <f t="shared" si="6"/>
        <v>3.1476887690017655E-3</v>
      </c>
      <c r="I91" s="29">
        <f t="shared" si="7"/>
        <v>1.0031476887690018</v>
      </c>
      <c r="J91" s="8"/>
      <c r="K91" s="8"/>
      <c r="L91" s="8"/>
      <c r="M91" s="10"/>
      <c r="N91" s="6"/>
      <c r="O91" s="9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x14ac:dyDescent="0.3">
      <c r="A92" s="27">
        <v>45148</v>
      </c>
      <c r="B92" s="1" t="s">
        <v>1</v>
      </c>
      <c r="C92" s="3">
        <v>1545.4</v>
      </c>
      <c r="D92" s="2">
        <f t="shared" si="5"/>
        <v>6.9152751918779331E-3</v>
      </c>
      <c r="E92" s="2">
        <f t="shared" si="4"/>
        <v>1.006915275191878</v>
      </c>
      <c r="F92" s="27">
        <v>45148</v>
      </c>
      <c r="G92" s="1">
        <v>19543.099999999999</v>
      </c>
      <c r="H92" s="2">
        <f t="shared" si="6"/>
        <v>-4.5666201045435747E-3</v>
      </c>
      <c r="I92" s="29">
        <f t="shared" si="7"/>
        <v>0.99543337989545644</v>
      </c>
      <c r="J92" s="8"/>
      <c r="K92" s="8"/>
      <c r="L92" s="8"/>
      <c r="M92" s="10"/>
      <c r="N92" s="6"/>
      <c r="O92" s="9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x14ac:dyDescent="0.3">
      <c r="A93" s="27">
        <v>45149</v>
      </c>
      <c r="B93" s="1" t="s">
        <v>1</v>
      </c>
      <c r="C93" s="3">
        <v>1546.45</v>
      </c>
      <c r="D93" s="2">
        <f t="shared" si="5"/>
        <v>6.7920503282208695E-4</v>
      </c>
      <c r="E93" s="2">
        <f t="shared" si="4"/>
        <v>1.0006792050328221</v>
      </c>
      <c r="F93" s="27">
        <v>45149</v>
      </c>
      <c r="G93" s="1">
        <v>19428.3</v>
      </c>
      <c r="H93" s="2">
        <f t="shared" si="6"/>
        <v>-5.8915169615944563E-3</v>
      </c>
      <c r="I93" s="29">
        <f t="shared" si="7"/>
        <v>0.99410848303840549</v>
      </c>
      <c r="J93" s="8"/>
      <c r="K93" s="8"/>
      <c r="L93" s="8"/>
      <c r="M93" s="10"/>
      <c r="N93" s="6"/>
      <c r="O93" s="9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x14ac:dyDescent="0.3">
      <c r="A94" s="27">
        <v>45152</v>
      </c>
      <c r="B94" s="1" t="s">
        <v>1</v>
      </c>
      <c r="C94" s="3">
        <v>1546.85</v>
      </c>
      <c r="D94" s="2">
        <f t="shared" si="5"/>
        <v>2.5862347798753994E-4</v>
      </c>
      <c r="E94" s="2">
        <f t="shared" si="4"/>
        <v>1.0002586234779876</v>
      </c>
      <c r="F94" s="27">
        <v>45152</v>
      </c>
      <c r="G94" s="1">
        <v>19434.55</v>
      </c>
      <c r="H94" s="2">
        <f t="shared" si="6"/>
        <v>3.2164393779061565E-4</v>
      </c>
      <c r="I94" s="29">
        <f t="shared" si="7"/>
        <v>1.0003216439377907</v>
      </c>
      <c r="J94" s="8"/>
      <c r="K94" s="8"/>
      <c r="L94" s="8"/>
      <c r="M94" s="10"/>
      <c r="N94" s="6"/>
      <c r="O94" s="9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spans="1:28" x14ac:dyDescent="0.3">
      <c r="A95" s="27">
        <v>45154</v>
      </c>
      <c r="B95" s="1" t="s">
        <v>1</v>
      </c>
      <c r="C95" s="3">
        <v>1570.6</v>
      </c>
      <c r="D95" s="2">
        <f t="shared" si="5"/>
        <v>1.5237106930481121E-2</v>
      </c>
      <c r="E95" s="2">
        <f t="shared" si="4"/>
        <v>1.0152371069304811</v>
      </c>
      <c r="F95" s="27">
        <v>45154</v>
      </c>
      <c r="G95" s="1">
        <v>19465</v>
      </c>
      <c r="H95" s="2">
        <f t="shared" si="6"/>
        <v>1.5655711297147335E-3</v>
      </c>
      <c r="I95" s="29">
        <f t="shared" si="7"/>
        <v>1.0015655711297147</v>
      </c>
      <c r="J95" s="8"/>
      <c r="K95" s="8"/>
      <c r="L95" s="8"/>
      <c r="M95" s="10"/>
      <c r="N95" s="6"/>
      <c r="O95" s="9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 x14ac:dyDescent="0.3">
      <c r="A96" s="27">
        <v>45155</v>
      </c>
      <c r="B96" s="1" t="s">
        <v>1</v>
      </c>
      <c r="C96" s="3">
        <v>1573.5</v>
      </c>
      <c r="D96" s="2">
        <f t="shared" si="5"/>
        <v>1.844725563687461E-3</v>
      </c>
      <c r="E96" s="2">
        <f t="shared" si="4"/>
        <v>1.0018447255636875</v>
      </c>
      <c r="F96" s="27">
        <v>45155</v>
      </c>
      <c r="G96" s="1">
        <v>19365.25</v>
      </c>
      <c r="H96" s="2">
        <f t="shared" si="6"/>
        <v>-5.137758290060533E-3</v>
      </c>
      <c r="I96" s="29">
        <f t="shared" si="7"/>
        <v>0.99486224170993942</v>
      </c>
      <c r="J96" s="8"/>
      <c r="K96" s="8"/>
      <c r="L96" s="8"/>
      <c r="M96" s="10"/>
      <c r="N96" s="6"/>
      <c r="O96" s="9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 x14ac:dyDescent="0.3">
      <c r="A97" s="27">
        <v>45156</v>
      </c>
      <c r="B97" s="1" t="s">
        <v>1</v>
      </c>
      <c r="C97" s="3">
        <v>1552.65</v>
      </c>
      <c r="D97" s="2">
        <f t="shared" si="5"/>
        <v>-1.333928900659267E-2</v>
      </c>
      <c r="E97" s="2">
        <f t="shared" si="4"/>
        <v>0.98666071099340735</v>
      </c>
      <c r="F97" s="27">
        <v>45156</v>
      </c>
      <c r="G97" s="1">
        <v>19310.150000000001</v>
      </c>
      <c r="H97" s="2">
        <f t="shared" si="6"/>
        <v>-2.8493583662490217E-3</v>
      </c>
      <c r="I97" s="29">
        <f t="shared" si="7"/>
        <v>0.997150641633751</v>
      </c>
      <c r="J97" s="8"/>
      <c r="K97" s="8"/>
      <c r="L97" s="8"/>
      <c r="M97" s="10"/>
      <c r="N97" s="6"/>
      <c r="O97" s="9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x14ac:dyDescent="0.3">
      <c r="A98" s="27">
        <v>45159</v>
      </c>
      <c r="B98" s="1" t="s">
        <v>1</v>
      </c>
      <c r="C98" s="3">
        <v>1538.55</v>
      </c>
      <c r="D98" s="2">
        <f t="shared" si="5"/>
        <v>-9.1227340763393033E-3</v>
      </c>
      <c r="E98" s="2">
        <f t="shared" si="4"/>
        <v>0.99087726592366066</v>
      </c>
      <c r="F98" s="27">
        <v>45159</v>
      </c>
      <c r="G98" s="1">
        <v>19393.599999999999</v>
      </c>
      <c r="H98" s="2">
        <f t="shared" si="6"/>
        <v>4.3122503280009121E-3</v>
      </c>
      <c r="I98" s="29">
        <f t="shared" si="7"/>
        <v>1.0043122503280009</v>
      </c>
      <c r="J98" s="8"/>
      <c r="K98" s="8"/>
      <c r="L98" s="8"/>
      <c r="M98" s="10"/>
      <c r="N98" s="6"/>
      <c r="O98" s="9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spans="1:28" x14ac:dyDescent="0.3">
      <c r="A99" s="27">
        <v>45160</v>
      </c>
      <c r="B99" s="1" t="s">
        <v>1</v>
      </c>
      <c r="C99" s="3">
        <v>1550.5</v>
      </c>
      <c r="D99" s="2">
        <f t="shared" si="5"/>
        <v>7.7370451189739823E-3</v>
      </c>
      <c r="E99" s="2">
        <f t="shared" si="4"/>
        <v>1.007737045118974</v>
      </c>
      <c r="F99" s="27">
        <v>45160</v>
      </c>
      <c r="G99" s="1">
        <v>19396.45</v>
      </c>
      <c r="H99" s="2">
        <f t="shared" si="6"/>
        <v>1.4694489979421606E-4</v>
      </c>
      <c r="I99" s="29">
        <f t="shared" si="7"/>
        <v>1.0001469448997942</v>
      </c>
      <c r="J99" s="8"/>
      <c r="K99" s="8"/>
      <c r="L99" s="8"/>
      <c r="M99" s="10"/>
      <c r="N99" s="6"/>
      <c r="O99" s="9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spans="1:28" x14ac:dyDescent="0.3">
      <c r="A100" s="27">
        <v>45161</v>
      </c>
      <c r="B100" s="1" t="s">
        <v>1</v>
      </c>
      <c r="C100" s="3">
        <v>1542.45</v>
      </c>
      <c r="D100" s="2">
        <f t="shared" si="5"/>
        <v>-5.2053981971942704E-3</v>
      </c>
      <c r="E100" s="2">
        <f t="shared" si="4"/>
        <v>0.99479460180280577</v>
      </c>
      <c r="F100" s="27">
        <v>45161</v>
      </c>
      <c r="G100" s="1">
        <v>19444</v>
      </c>
      <c r="H100" s="2">
        <f t="shared" si="6"/>
        <v>2.4484795493044608E-3</v>
      </c>
      <c r="I100" s="29">
        <f t="shared" si="7"/>
        <v>1.0024484795493045</v>
      </c>
      <c r="J100" s="8"/>
      <c r="K100" s="8"/>
      <c r="L100" s="8"/>
      <c r="M100" s="10"/>
      <c r="N100" s="6"/>
      <c r="O100" s="9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 x14ac:dyDescent="0.3">
      <c r="A101" s="27">
        <v>45162</v>
      </c>
      <c r="B101" s="1" t="s">
        <v>1</v>
      </c>
      <c r="C101" s="3">
        <v>1542.2</v>
      </c>
      <c r="D101" s="2">
        <f t="shared" si="5"/>
        <v>-1.6209294444899998E-4</v>
      </c>
      <c r="E101" s="2">
        <f t="shared" si="4"/>
        <v>0.99983790705555098</v>
      </c>
      <c r="F101" s="27">
        <v>45162</v>
      </c>
      <c r="G101" s="1">
        <v>19386.7</v>
      </c>
      <c r="H101" s="2">
        <f t="shared" si="6"/>
        <v>-2.9512752327599183E-3</v>
      </c>
      <c r="I101" s="29">
        <f t="shared" si="7"/>
        <v>0.99704872476724005</v>
      </c>
      <c r="J101" s="8"/>
      <c r="K101" s="8"/>
      <c r="L101" s="8"/>
      <c r="M101" s="10"/>
      <c r="N101" s="6"/>
      <c r="O101" s="9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x14ac:dyDescent="0.3">
      <c r="A102" s="27">
        <v>45163</v>
      </c>
      <c r="B102" s="1" t="s">
        <v>1</v>
      </c>
      <c r="C102" s="3">
        <v>1520.05</v>
      </c>
      <c r="D102" s="2">
        <f t="shared" si="5"/>
        <v>-1.4466739362716174E-2</v>
      </c>
      <c r="E102" s="2">
        <f t="shared" si="4"/>
        <v>0.98553326063728386</v>
      </c>
      <c r="F102" s="27">
        <v>45163</v>
      </c>
      <c r="G102" s="1">
        <v>19265.8</v>
      </c>
      <c r="H102" s="2">
        <f t="shared" si="6"/>
        <v>-6.2557606509410085E-3</v>
      </c>
      <c r="I102" s="29">
        <f t="shared" si="7"/>
        <v>0.99374423934905898</v>
      </c>
      <c r="J102" s="8"/>
      <c r="K102" s="8"/>
      <c r="L102" s="8"/>
      <c r="M102" s="10"/>
      <c r="N102" s="6"/>
      <c r="O102" s="9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x14ac:dyDescent="0.3">
      <c r="A103" s="27">
        <v>45166</v>
      </c>
      <c r="B103" s="1" t="s">
        <v>1</v>
      </c>
      <c r="C103" s="3">
        <v>1549.25</v>
      </c>
      <c r="D103" s="2">
        <f t="shared" si="5"/>
        <v>1.9027713806072741E-2</v>
      </c>
      <c r="E103" s="2">
        <f t="shared" si="4"/>
        <v>1.0190277138060728</v>
      </c>
      <c r="F103" s="27">
        <v>45166</v>
      </c>
      <c r="G103" s="1">
        <v>19306.05</v>
      </c>
      <c r="H103" s="2">
        <f t="shared" si="6"/>
        <v>2.0870149919961396E-3</v>
      </c>
      <c r="I103" s="29">
        <f t="shared" si="7"/>
        <v>1.002087014991996</v>
      </c>
      <c r="J103" s="8"/>
      <c r="K103" s="8"/>
      <c r="L103" s="8"/>
      <c r="M103" s="10"/>
      <c r="N103" s="6"/>
      <c r="O103" s="9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x14ac:dyDescent="0.3">
      <c r="A104" s="27">
        <v>45167</v>
      </c>
      <c r="B104" s="1" t="s">
        <v>1</v>
      </c>
      <c r="C104" s="3">
        <v>1560.85</v>
      </c>
      <c r="D104" s="2">
        <f t="shared" si="5"/>
        <v>7.4596018075006989E-3</v>
      </c>
      <c r="E104" s="2">
        <f t="shared" si="4"/>
        <v>1.0074596018075006</v>
      </c>
      <c r="F104" s="27">
        <v>45167</v>
      </c>
      <c r="G104" s="1">
        <v>19342.650000000001</v>
      </c>
      <c r="H104" s="2">
        <f t="shared" si="6"/>
        <v>1.8939840636754115E-3</v>
      </c>
      <c r="I104" s="29">
        <f t="shared" si="7"/>
        <v>1.0018939840636754</v>
      </c>
      <c r="J104" s="8"/>
      <c r="K104" s="8"/>
      <c r="L104" s="8"/>
      <c r="M104" s="10"/>
      <c r="N104" s="6"/>
      <c r="O104" s="9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x14ac:dyDescent="0.3">
      <c r="A105" s="27">
        <v>45168</v>
      </c>
      <c r="B105" s="1" t="s">
        <v>1</v>
      </c>
      <c r="C105" s="3">
        <v>1583.2</v>
      </c>
      <c r="D105" s="2">
        <f t="shared" si="5"/>
        <v>1.421757063863858E-2</v>
      </c>
      <c r="E105" s="2">
        <f t="shared" si="4"/>
        <v>1.0142175706386385</v>
      </c>
      <c r="F105" s="27">
        <v>45168</v>
      </c>
      <c r="G105" s="1">
        <v>19347.45</v>
      </c>
      <c r="H105" s="2">
        <f t="shared" si="6"/>
        <v>2.4812549073918429E-4</v>
      </c>
      <c r="I105" s="29">
        <f t="shared" si="7"/>
        <v>1.0002481254907392</v>
      </c>
      <c r="J105" s="8"/>
      <c r="K105" s="8"/>
      <c r="L105" s="8"/>
      <c r="M105" s="10"/>
      <c r="N105" s="6"/>
      <c r="O105" s="9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x14ac:dyDescent="0.3">
      <c r="A106" s="27">
        <v>45169</v>
      </c>
      <c r="B106" s="1" t="s">
        <v>1</v>
      </c>
      <c r="C106" s="3">
        <v>1575.4</v>
      </c>
      <c r="D106" s="2">
        <f t="shared" si="5"/>
        <v>-4.9389070191319428E-3</v>
      </c>
      <c r="E106" s="2">
        <f t="shared" si="4"/>
        <v>0.99506109298086809</v>
      </c>
      <c r="F106" s="27">
        <v>45169</v>
      </c>
      <c r="G106" s="1">
        <v>19253.8</v>
      </c>
      <c r="H106" s="2">
        <f t="shared" si="6"/>
        <v>-4.8521839960522653E-3</v>
      </c>
      <c r="I106" s="29">
        <f t="shared" si="7"/>
        <v>0.99514781600394775</v>
      </c>
      <c r="J106" s="8"/>
      <c r="K106" s="8"/>
      <c r="L106" s="8"/>
      <c r="M106" s="10"/>
      <c r="N106" s="6"/>
      <c r="O106" s="9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x14ac:dyDescent="0.3">
      <c r="A107" s="27">
        <v>45170</v>
      </c>
      <c r="B107" s="1" t="s">
        <v>1</v>
      </c>
      <c r="C107" s="3">
        <v>1591.95</v>
      </c>
      <c r="D107" s="2">
        <f t="shared" si="5"/>
        <v>1.0450471606717157E-2</v>
      </c>
      <c r="E107" s="2">
        <f t="shared" si="4"/>
        <v>1.0104504716067171</v>
      </c>
      <c r="F107" s="27">
        <v>45170</v>
      </c>
      <c r="G107" s="1">
        <v>19435.3</v>
      </c>
      <c r="H107" s="2">
        <f t="shared" si="6"/>
        <v>9.3825564041325141E-3</v>
      </c>
      <c r="I107" s="29">
        <f t="shared" si="7"/>
        <v>1.0093825564041325</v>
      </c>
      <c r="J107" s="8"/>
      <c r="K107" s="8"/>
      <c r="L107" s="8"/>
      <c r="M107" s="10"/>
      <c r="N107" s="6"/>
      <c r="O107" s="9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x14ac:dyDescent="0.3">
      <c r="A108" s="27">
        <v>45173</v>
      </c>
      <c r="B108" s="1" t="s">
        <v>1</v>
      </c>
      <c r="C108" s="3">
        <v>1576.4</v>
      </c>
      <c r="D108" s="2">
        <f t="shared" si="5"/>
        <v>-9.8159135550925855E-3</v>
      </c>
      <c r="E108" s="2">
        <f t="shared" si="4"/>
        <v>0.99018408644490741</v>
      </c>
      <c r="F108" s="27">
        <v>45173</v>
      </c>
      <c r="G108" s="1">
        <v>19528.8</v>
      </c>
      <c r="H108" s="2">
        <f t="shared" si="6"/>
        <v>4.7992988144208368E-3</v>
      </c>
      <c r="I108" s="29">
        <f t="shared" si="7"/>
        <v>1.0047992988144208</v>
      </c>
      <c r="J108" s="8"/>
      <c r="K108" s="8"/>
      <c r="L108" s="8"/>
      <c r="M108" s="10"/>
      <c r="N108" s="6"/>
      <c r="O108" s="9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x14ac:dyDescent="0.3">
      <c r="A109" s="27">
        <v>45174</v>
      </c>
      <c r="B109" s="1" t="s">
        <v>1</v>
      </c>
      <c r="C109" s="3">
        <v>1571.15</v>
      </c>
      <c r="D109" s="2">
        <f t="shared" si="5"/>
        <v>-3.3359310375941798E-3</v>
      </c>
      <c r="E109" s="2">
        <f t="shared" si="4"/>
        <v>0.99666406896240578</v>
      </c>
      <c r="F109" s="27">
        <v>45174</v>
      </c>
      <c r="G109" s="1">
        <v>19574.900000000001</v>
      </c>
      <c r="H109" s="2">
        <f t="shared" si="6"/>
        <v>2.3578342385654032E-3</v>
      </c>
      <c r="I109" s="29">
        <f t="shared" si="7"/>
        <v>1.0023578342385655</v>
      </c>
      <c r="J109" s="8"/>
      <c r="K109" s="8"/>
      <c r="L109" s="8"/>
      <c r="M109" s="10"/>
      <c r="N109" s="6"/>
      <c r="O109" s="9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x14ac:dyDescent="0.3">
      <c r="A110" s="27">
        <v>45175</v>
      </c>
      <c r="B110" s="1" t="s">
        <v>1</v>
      </c>
      <c r="C110" s="3">
        <v>1577</v>
      </c>
      <c r="D110" s="2">
        <f t="shared" si="5"/>
        <v>3.716472679783965E-3</v>
      </c>
      <c r="E110" s="2">
        <f t="shared" si="4"/>
        <v>1.003716472679784</v>
      </c>
      <c r="F110" s="27">
        <v>45175</v>
      </c>
      <c r="G110" s="1">
        <v>19611.05</v>
      </c>
      <c r="H110" s="2">
        <f t="shared" si="6"/>
        <v>1.8450495779825536E-3</v>
      </c>
      <c r="I110" s="29">
        <f t="shared" si="7"/>
        <v>1.0018450495779825</v>
      </c>
      <c r="J110" s="8"/>
      <c r="K110" s="8"/>
      <c r="L110" s="8"/>
      <c r="M110" s="10"/>
      <c r="N110" s="6"/>
      <c r="O110" s="9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x14ac:dyDescent="0.3">
      <c r="A111" s="27">
        <v>45176</v>
      </c>
      <c r="B111" s="1" t="s">
        <v>1</v>
      </c>
      <c r="C111" s="3">
        <v>1565.75</v>
      </c>
      <c r="D111" s="2">
        <f t="shared" si="5"/>
        <v>-7.1593655575161131E-3</v>
      </c>
      <c r="E111" s="2">
        <f t="shared" si="4"/>
        <v>0.99284063444248394</v>
      </c>
      <c r="F111" s="27">
        <v>45176</v>
      </c>
      <c r="G111" s="1">
        <v>19727.05</v>
      </c>
      <c r="H111" s="2">
        <f t="shared" si="6"/>
        <v>5.8976074708040286E-3</v>
      </c>
      <c r="I111" s="29">
        <f t="shared" si="7"/>
        <v>1.0058976074708039</v>
      </c>
      <c r="J111" s="8"/>
      <c r="K111" s="8"/>
      <c r="L111" s="8"/>
      <c r="M111" s="10"/>
      <c r="N111" s="6"/>
      <c r="O111" s="9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x14ac:dyDescent="0.3">
      <c r="A112" s="27">
        <v>45177</v>
      </c>
      <c r="B112" s="1" t="s">
        <v>1</v>
      </c>
      <c r="C112" s="3">
        <v>1567.55</v>
      </c>
      <c r="D112" s="2">
        <f t="shared" si="5"/>
        <v>1.1489485194602249E-3</v>
      </c>
      <c r="E112" s="2">
        <f t="shared" si="4"/>
        <v>1.0011489485194602</v>
      </c>
      <c r="F112" s="27">
        <v>45177</v>
      </c>
      <c r="G112" s="1">
        <v>19819.95</v>
      </c>
      <c r="H112" s="2">
        <f t="shared" si="6"/>
        <v>4.6982158385487317E-3</v>
      </c>
      <c r="I112" s="29">
        <f t="shared" si="7"/>
        <v>1.0046982158385487</v>
      </c>
      <c r="J112" s="8"/>
      <c r="K112" s="8"/>
      <c r="L112" s="8"/>
      <c r="M112" s="10"/>
      <c r="N112" s="6"/>
      <c r="O112" s="9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28" x14ac:dyDescent="0.3">
      <c r="A113" s="27">
        <v>45180</v>
      </c>
      <c r="B113" s="1" t="s">
        <v>1</v>
      </c>
      <c r="C113" s="3">
        <v>1582.1</v>
      </c>
      <c r="D113" s="2">
        <f t="shared" si="5"/>
        <v>9.2391875300356745E-3</v>
      </c>
      <c r="E113" s="2">
        <f t="shared" si="4"/>
        <v>1.0092391875300357</v>
      </c>
      <c r="F113" s="27">
        <v>45180</v>
      </c>
      <c r="G113" s="1">
        <v>19996.349999999999</v>
      </c>
      <c r="H113" s="2">
        <f t="shared" si="6"/>
        <v>8.8607507045185847E-3</v>
      </c>
      <c r="I113" s="29">
        <f t="shared" si="7"/>
        <v>1.0088607507045186</v>
      </c>
      <c r="J113" s="8"/>
      <c r="K113" s="8"/>
      <c r="L113" s="8"/>
      <c r="M113" s="10"/>
      <c r="N113" s="6"/>
      <c r="O113" s="9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spans="1:28" x14ac:dyDescent="0.3">
      <c r="A114" s="27">
        <v>45181</v>
      </c>
      <c r="B114" s="1" t="s">
        <v>1</v>
      </c>
      <c r="C114" s="3">
        <v>1557.95</v>
      </c>
      <c r="D114" s="2">
        <f t="shared" si="5"/>
        <v>-1.5382223965484925E-2</v>
      </c>
      <c r="E114" s="2">
        <f t="shared" si="4"/>
        <v>0.98461777603451506</v>
      </c>
      <c r="F114" s="27">
        <v>45181</v>
      </c>
      <c r="G114" s="1">
        <v>19993.2</v>
      </c>
      <c r="H114" s="2">
        <f t="shared" si="6"/>
        <v>-1.5754115795312492E-4</v>
      </c>
      <c r="I114" s="29">
        <f t="shared" si="7"/>
        <v>0.99984245884204692</v>
      </c>
      <c r="J114" s="8"/>
      <c r="K114" s="8"/>
      <c r="L114" s="8"/>
      <c r="M114" s="10"/>
      <c r="N114" s="6"/>
      <c r="O114" s="9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spans="1:28" x14ac:dyDescent="0.3">
      <c r="A115" s="27">
        <v>45182</v>
      </c>
      <c r="B115" s="1" t="s">
        <v>1</v>
      </c>
      <c r="C115" s="3">
        <v>1536.95</v>
      </c>
      <c r="D115" s="2">
        <f t="shared" si="5"/>
        <v>-1.3570921384437839E-2</v>
      </c>
      <c r="E115" s="2">
        <f t="shared" si="4"/>
        <v>0.98642907861556217</v>
      </c>
      <c r="F115" s="27">
        <v>45182</v>
      </c>
      <c r="G115" s="1">
        <v>20070</v>
      </c>
      <c r="H115" s="2">
        <f t="shared" si="6"/>
        <v>3.833947067360447E-3</v>
      </c>
      <c r="I115" s="29">
        <f t="shared" si="7"/>
        <v>1.0038339470673605</v>
      </c>
      <c r="J115" s="8"/>
      <c r="K115" s="8"/>
      <c r="L115" s="8"/>
      <c r="M115" s="10"/>
      <c r="N115" s="6"/>
      <c r="O115" s="9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1:28" x14ac:dyDescent="0.3">
      <c r="A116" s="27">
        <v>45183</v>
      </c>
      <c r="B116" s="1" t="s">
        <v>1</v>
      </c>
      <c r="C116" s="3">
        <v>1566</v>
      </c>
      <c r="D116" s="2">
        <f t="shared" si="5"/>
        <v>1.872466444565303E-2</v>
      </c>
      <c r="E116" s="2">
        <f t="shared" si="4"/>
        <v>1.0187246644456531</v>
      </c>
      <c r="F116" s="27">
        <v>45183</v>
      </c>
      <c r="G116" s="1">
        <v>20103.099999999999</v>
      </c>
      <c r="H116" s="2">
        <f t="shared" si="6"/>
        <v>1.6478692204573958E-3</v>
      </c>
      <c r="I116" s="29">
        <f t="shared" si="7"/>
        <v>1.0016478692204573</v>
      </c>
      <c r="J116" s="8"/>
      <c r="K116" s="8"/>
      <c r="L116" s="8"/>
      <c r="M116" s="10"/>
      <c r="N116" s="6"/>
      <c r="O116" s="9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x14ac:dyDescent="0.3">
      <c r="A117" s="27">
        <v>45184</v>
      </c>
      <c r="B117" s="1" t="s">
        <v>1</v>
      </c>
      <c r="C117" s="3">
        <v>1601.1</v>
      </c>
      <c r="D117" s="2">
        <f t="shared" si="5"/>
        <v>2.2166295457260423E-2</v>
      </c>
      <c r="E117" s="2">
        <f t="shared" si="4"/>
        <v>1.0221662954572603</v>
      </c>
      <c r="F117" s="27">
        <v>45184</v>
      </c>
      <c r="G117" s="1">
        <v>20192.349999999999</v>
      </c>
      <c r="H117" s="2">
        <f t="shared" si="6"/>
        <v>4.4297877773378114E-3</v>
      </c>
      <c r="I117" s="29">
        <f t="shared" si="7"/>
        <v>1.0044297877773378</v>
      </c>
      <c r="J117" s="8"/>
      <c r="K117" s="8"/>
      <c r="L117" s="8"/>
      <c r="M117" s="10"/>
      <c r="N117" s="6"/>
      <c r="O117" s="9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1:28" x14ac:dyDescent="0.3">
      <c r="A118" s="27">
        <v>45187</v>
      </c>
      <c r="B118" s="1" t="s">
        <v>1</v>
      </c>
      <c r="C118" s="3">
        <v>1641.45</v>
      </c>
      <c r="D118" s="2">
        <f t="shared" si="5"/>
        <v>2.488910452455298E-2</v>
      </c>
      <c r="E118" s="2">
        <f t="shared" si="4"/>
        <v>1.024889104524553</v>
      </c>
      <c r="F118" s="27">
        <v>45187</v>
      </c>
      <c r="G118" s="1">
        <v>20133.3</v>
      </c>
      <c r="H118" s="2">
        <f t="shared" si="6"/>
        <v>-2.9286591638919969E-3</v>
      </c>
      <c r="I118" s="29">
        <f t="shared" si="7"/>
        <v>0.99707134083610804</v>
      </c>
      <c r="J118" s="8"/>
      <c r="K118" s="8"/>
      <c r="L118" s="8"/>
      <c r="M118" s="10"/>
      <c r="N118" s="6"/>
      <c r="O118" s="9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1:28" x14ac:dyDescent="0.3">
      <c r="A119" s="27">
        <v>45189</v>
      </c>
      <c r="B119" s="1" t="s">
        <v>1</v>
      </c>
      <c r="C119" s="3">
        <v>1634</v>
      </c>
      <c r="D119" s="2">
        <f t="shared" si="5"/>
        <v>-4.5490011126135318E-3</v>
      </c>
      <c r="E119" s="2">
        <f t="shared" si="4"/>
        <v>0.99545099888738642</v>
      </c>
      <c r="F119" s="27">
        <v>45189</v>
      </c>
      <c r="G119" s="1">
        <v>19901.400000000001</v>
      </c>
      <c r="H119" s="2">
        <f t="shared" si="6"/>
        <v>-1.1585079627478101E-2</v>
      </c>
      <c r="I119" s="29">
        <f t="shared" si="7"/>
        <v>0.98841492037252188</v>
      </c>
      <c r="J119" s="8"/>
      <c r="K119" s="8"/>
      <c r="L119" s="8"/>
      <c r="M119" s="10"/>
      <c r="N119" s="6"/>
      <c r="O119" s="9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1:28" x14ac:dyDescent="0.3">
      <c r="A120" s="27">
        <v>45190</v>
      </c>
      <c r="B120" s="1" t="s">
        <v>1</v>
      </c>
      <c r="C120" s="3">
        <v>1583.25</v>
      </c>
      <c r="D120" s="2">
        <f t="shared" si="5"/>
        <v>-3.1551300023408467E-2</v>
      </c>
      <c r="E120" s="2">
        <f t="shared" si="4"/>
        <v>0.96844869997659155</v>
      </c>
      <c r="F120" s="27">
        <v>45190</v>
      </c>
      <c r="G120" s="1">
        <v>19742.349999999999</v>
      </c>
      <c r="H120" s="2">
        <f t="shared" si="6"/>
        <v>-8.0240064758942062E-3</v>
      </c>
      <c r="I120" s="29">
        <f t="shared" si="7"/>
        <v>0.99197599352410581</v>
      </c>
      <c r="J120" s="8"/>
      <c r="K120" s="8"/>
      <c r="L120" s="8"/>
      <c r="M120" s="10"/>
      <c r="N120" s="6"/>
      <c r="O120" s="9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 x14ac:dyDescent="0.3">
      <c r="A121" s="27">
        <v>45191</v>
      </c>
      <c r="B121" s="1" t="s">
        <v>1</v>
      </c>
      <c r="C121" s="3">
        <v>1607.15</v>
      </c>
      <c r="D121" s="2">
        <f t="shared" si="5"/>
        <v>1.4982727615281272E-2</v>
      </c>
      <c r="E121" s="2">
        <f t="shared" si="4"/>
        <v>1.0149827276152812</v>
      </c>
      <c r="F121" s="27">
        <v>45191</v>
      </c>
      <c r="G121" s="1">
        <v>19674.25</v>
      </c>
      <c r="H121" s="2">
        <f t="shared" si="6"/>
        <v>-3.45540040278986E-3</v>
      </c>
      <c r="I121" s="29">
        <f t="shared" si="7"/>
        <v>0.99654459959721009</v>
      </c>
      <c r="J121" s="8"/>
      <c r="K121" s="8"/>
      <c r="L121" s="8"/>
      <c r="M121" s="10"/>
      <c r="N121" s="6"/>
      <c r="O121" s="9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x14ac:dyDescent="0.3">
      <c r="A122" s="27">
        <v>45194</v>
      </c>
      <c r="B122" s="1" t="s">
        <v>1</v>
      </c>
      <c r="C122" s="3">
        <v>1589.45</v>
      </c>
      <c r="D122" s="2">
        <f t="shared" si="5"/>
        <v>-1.1074379588567886E-2</v>
      </c>
      <c r="E122" s="2">
        <f t="shared" si="4"/>
        <v>0.98892562041143206</v>
      </c>
      <c r="F122" s="27">
        <v>45194</v>
      </c>
      <c r="G122" s="1">
        <v>19674.55</v>
      </c>
      <c r="H122" s="2">
        <f t="shared" si="6"/>
        <v>1.5248241369763049E-5</v>
      </c>
      <c r="I122" s="29">
        <f t="shared" si="7"/>
        <v>1.0000152482413698</v>
      </c>
      <c r="J122" s="8"/>
      <c r="K122" s="8"/>
      <c r="L122" s="8"/>
      <c r="M122" s="10"/>
      <c r="N122" s="6"/>
      <c r="O122" s="9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x14ac:dyDescent="0.3">
      <c r="A123" s="27">
        <v>45195</v>
      </c>
      <c r="B123" s="1" t="s">
        <v>1</v>
      </c>
      <c r="C123" s="3">
        <v>1595.2</v>
      </c>
      <c r="D123" s="2">
        <f t="shared" si="5"/>
        <v>3.6110757843208926E-3</v>
      </c>
      <c r="E123" s="2">
        <f t="shared" si="4"/>
        <v>1.0036110757843208</v>
      </c>
      <c r="F123" s="27">
        <v>45195</v>
      </c>
      <c r="G123" s="1">
        <v>19664.7</v>
      </c>
      <c r="H123" s="2">
        <f t="shared" si="6"/>
        <v>-5.00772140080995E-4</v>
      </c>
      <c r="I123" s="29">
        <f t="shared" si="7"/>
        <v>0.99949922785991896</v>
      </c>
      <c r="J123" s="8"/>
      <c r="K123" s="8"/>
      <c r="L123" s="8"/>
      <c r="M123" s="10"/>
      <c r="N123" s="6"/>
      <c r="O123" s="9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1:28" x14ac:dyDescent="0.3">
      <c r="A124" s="27">
        <v>45196</v>
      </c>
      <c r="B124" s="1" t="s">
        <v>1</v>
      </c>
      <c r="C124" s="3">
        <v>1589.2</v>
      </c>
      <c r="D124" s="2">
        <f t="shared" si="5"/>
        <v>-3.768375267129951E-3</v>
      </c>
      <c r="E124" s="2">
        <f t="shared" si="4"/>
        <v>0.99623162473287008</v>
      </c>
      <c r="F124" s="27">
        <v>45196</v>
      </c>
      <c r="G124" s="1">
        <v>19716.45</v>
      </c>
      <c r="H124" s="2">
        <f t="shared" si="6"/>
        <v>2.6281624476409476E-3</v>
      </c>
      <c r="I124" s="29">
        <f t="shared" si="7"/>
        <v>1.002628162447641</v>
      </c>
      <c r="J124" s="8"/>
      <c r="K124" s="8"/>
      <c r="L124" s="8"/>
      <c r="M124" s="10"/>
      <c r="N124" s="6"/>
      <c r="O124" s="9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spans="1:28" x14ac:dyDescent="0.3">
      <c r="A125" s="27">
        <v>45197</v>
      </c>
      <c r="B125" s="1" t="s">
        <v>1</v>
      </c>
      <c r="C125" s="3">
        <v>1556.05</v>
      </c>
      <c r="D125" s="2">
        <f t="shared" si="5"/>
        <v>-2.1080186042290033E-2</v>
      </c>
      <c r="E125" s="2">
        <f t="shared" si="4"/>
        <v>0.97891981395770999</v>
      </c>
      <c r="F125" s="27">
        <v>45197</v>
      </c>
      <c r="G125" s="1">
        <v>19523.55</v>
      </c>
      <c r="H125" s="2">
        <f t="shared" si="6"/>
        <v>-9.8318834812623906E-3</v>
      </c>
      <c r="I125" s="29">
        <f t="shared" si="7"/>
        <v>0.9901681165187376</v>
      </c>
      <c r="J125" s="8"/>
      <c r="K125" s="8"/>
      <c r="L125" s="8"/>
      <c r="M125" s="10"/>
      <c r="N125" s="6"/>
      <c r="O125" s="9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x14ac:dyDescent="0.3">
      <c r="A126" s="27">
        <v>45198</v>
      </c>
      <c r="B126" s="1" t="s">
        <v>1</v>
      </c>
      <c r="C126" s="3">
        <v>1554.25</v>
      </c>
      <c r="D126" s="2">
        <f t="shared" si="5"/>
        <v>-1.1574447487070053E-3</v>
      </c>
      <c r="E126" s="2">
        <f t="shared" si="4"/>
        <v>0.99884255525129295</v>
      </c>
      <c r="F126" s="27">
        <v>45198</v>
      </c>
      <c r="G126" s="1">
        <v>19638.3</v>
      </c>
      <c r="H126" s="2">
        <f t="shared" si="6"/>
        <v>5.860311931494425E-3</v>
      </c>
      <c r="I126" s="29">
        <f t="shared" si="7"/>
        <v>1.0058603119314944</v>
      </c>
      <c r="J126" s="8"/>
      <c r="K126" s="8"/>
      <c r="L126" s="8"/>
      <c r="M126" s="10"/>
      <c r="N126" s="6"/>
      <c r="O126" s="9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spans="1:28" x14ac:dyDescent="0.3">
      <c r="A127" s="27">
        <v>45202</v>
      </c>
      <c r="B127" s="1" t="s">
        <v>1</v>
      </c>
      <c r="C127" s="3">
        <v>1537.4</v>
      </c>
      <c r="D127" s="2">
        <f t="shared" si="5"/>
        <v>-1.0900436234415278E-2</v>
      </c>
      <c r="E127" s="2">
        <f t="shared" si="4"/>
        <v>0.98909956376558472</v>
      </c>
      <c r="F127" s="27">
        <v>45202</v>
      </c>
      <c r="G127" s="1">
        <v>19528.75</v>
      </c>
      <c r="H127" s="2">
        <f t="shared" si="6"/>
        <v>-5.5940023911736723E-3</v>
      </c>
      <c r="I127" s="29">
        <f t="shared" si="7"/>
        <v>0.99440599760882631</v>
      </c>
      <c r="J127" s="8"/>
      <c r="K127" s="8"/>
      <c r="L127" s="8"/>
      <c r="M127" s="10"/>
      <c r="N127" s="6"/>
      <c r="O127" s="9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1:28" x14ac:dyDescent="0.3">
      <c r="A128" s="27">
        <v>45203</v>
      </c>
      <c r="B128" s="1" t="s">
        <v>1</v>
      </c>
      <c r="C128" s="3">
        <v>1522.1</v>
      </c>
      <c r="D128" s="2">
        <f t="shared" si="5"/>
        <v>-1.00017176294106E-2</v>
      </c>
      <c r="E128" s="2">
        <f t="shared" si="4"/>
        <v>0.9899982823705894</v>
      </c>
      <c r="F128" s="27">
        <v>45203</v>
      </c>
      <c r="G128" s="1">
        <v>19436.099999999999</v>
      </c>
      <c r="H128" s="2">
        <f t="shared" si="6"/>
        <v>-4.7555771219727006E-3</v>
      </c>
      <c r="I128" s="29">
        <f t="shared" si="7"/>
        <v>0.99524442287802728</v>
      </c>
      <c r="J128" s="8"/>
      <c r="K128" s="8"/>
      <c r="L128" s="8"/>
      <c r="M128" s="10"/>
      <c r="N128" s="6"/>
      <c r="O128" s="9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spans="1:28" x14ac:dyDescent="0.3">
      <c r="A129" s="27">
        <v>45204</v>
      </c>
      <c r="B129" s="1" t="s">
        <v>1</v>
      </c>
      <c r="C129" s="3">
        <v>1537.95</v>
      </c>
      <c r="D129" s="2">
        <f t="shared" si="5"/>
        <v>1.0359400498588871E-2</v>
      </c>
      <c r="E129" s="2">
        <f t="shared" si="4"/>
        <v>1.010359400498589</v>
      </c>
      <c r="F129" s="27">
        <v>45204</v>
      </c>
      <c r="G129" s="1">
        <v>19545.75</v>
      </c>
      <c r="H129" s="2">
        <f t="shared" si="6"/>
        <v>5.625709872108961E-3</v>
      </c>
      <c r="I129" s="29">
        <f t="shared" si="7"/>
        <v>1.0056257098721089</v>
      </c>
      <c r="J129" s="8"/>
      <c r="K129" s="8"/>
      <c r="L129" s="8"/>
      <c r="M129" s="10"/>
      <c r="N129" s="6"/>
      <c r="O129" s="9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1:28" x14ac:dyDescent="0.3">
      <c r="A130" s="27">
        <v>45205</v>
      </c>
      <c r="B130" s="1" t="s">
        <v>1</v>
      </c>
      <c r="C130" s="3">
        <v>1548.85</v>
      </c>
      <c r="D130" s="2">
        <f t="shared" si="5"/>
        <v>7.0623592748670317E-3</v>
      </c>
      <c r="E130" s="2">
        <f t="shared" si="4"/>
        <v>1.0070623592748671</v>
      </c>
      <c r="F130" s="27">
        <v>45205</v>
      </c>
      <c r="G130" s="1">
        <v>19653.5</v>
      </c>
      <c r="H130" s="2">
        <f t="shared" si="6"/>
        <v>5.4975680085460219E-3</v>
      </c>
      <c r="I130" s="29">
        <f t="shared" si="7"/>
        <v>1.0054975680085461</v>
      </c>
      <c r="J130" s="8"/>
      <c r="K130" s="8"/>
      <c r="L130" s="8"/>
      <c r="M130" s="10"/>
      <c r="N130" s="6"/>
      <c r="O130" s="9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spans="1:28" x14ac:dyDescent="0.3">
      <c r="A131" s="27">
        <v>45208</v>
      </c>
      <c r="B131" s="1" t="s">
        <v>1</v>
      </c>
      <c r="C131" s="3">
        <v>1515.2</v>
      </c>
      <c r="D131" s="2">
        <f t="shared" si="5"/>
        <v>-2.1965276627263261E-2</v>
      </c>
      <c r="E131" s="2">
        <f t="shared" si="4"/>
        <v>0.97803472337273678</v>
      </c>
      <c r="F131" s="27">
        <v>45208</v>
      </c>
      <c r="G131" s="1">
        <v>19512.349999999999</v>
      </c>
      <c r="H131" s="2">
        <f t="shared" si="6"/>
        <v>-7.2078410705406432E-3</v>
      </c>
      <c r="I131" s="29">
        <f t="shared" si="7"/>
        <v>0.99279215892945938</v>
      </c>
      <c r="J131" s="8"/>
      <c r="K131" s="8"/>
      <c r="L131" s="8"/>
      <c r="M131" s="10"/>
      <c r="N131" s="6"/>
      <c r="O131" s="9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1:28" x14ac:dyDescent="0.3">
      <c r="A132" s="27">
        <v>45209</v>
      </c>
      <c r="B132" s="1" t="s">
        <v>1</v>
      </c>
      <c r="C132" s="3">
        <v>1537.85</v>
      </c>
      <c r="D132" s="2">
        <f t="shared" si="5"/>
        <v>1.4837893618710246E-2</v>
      </c>
      <c r="E132" s="2">
        <f t="shared" si="4"/>
        <v>1.0148378936187104</v>
      </c>
      <c r="F132" s="27">
        <v>45209</v>
      </c>
      <c r="G132" s="1">
        <v>19689.849999999999</v>
      </c>
      <c r="H132" s="2">
        <f t="shared" si="6"/>
        <v>9.0556761096549799E-3</v>
      </c>
      <c r="I132" s="29">
        <f t="shared" si="7"/>
        <v>1.009055676109655</v>
      </c>
      <c r="J132" s="8"/>
      <c r="K132" s="8"/>
      <c r="L132" s="8"/>
      <c r="M132" s="10"/>
      <c r="N132" s="6"/>
      <c r="O132" s="9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spans="1:28" x14ac:dyDescent="0.3">
      <c r="A133" s="27">
        <v>45210</v>
      </c>
      <c r="B133" s="1" t="s">
        <v>1</v>
      </c>
      <c r="C133" s="3">
        <v>1556.3</v>
      </c>
      <c r="D133" s="2">
        <f t="shared" si="5"/>
        <v>1.1925872160440063E-2</v>
      </c>
      <c r="E133" s="2">
        <f t="shared" ref="E133:E196" si="8">1+D133</f>
        <v>1.0119258721604401</v>
      </c>
      <c r="F133" s="27">
        <v>45210</v>
      </c>
      <c r="G133" s="1">
        <v>19811.349999999999</v>
      </c>
      <c r="H133" s="2">
        <f t="shared" si="6"/>
        <v>6.1517312470612808E-3</v>
      </c>
      <c r="I133" s="29">
        <f t="shared" si="7"/>
        <v>1.0061517312470614</v>
      </c>
      <c r="J133" s="8"/>
      <c r="K133" s="8"/>
      <c r="L133" s="8"/>
      <c r="M133" s="10"/>
      <c r="N133" s="6"/>
      <c r="O133" s="9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spans="1:28" x14ac:dyDescent="0.3">
      <c r="A134" s="27">
        <v>45211</v>
      </c>
      <c r="B134" s="1" t="s">
        <v>1</v>
      </c>
      <c r="C134" s="3">
        <v>1566.65</v>
      </c>
      <c r="D134" s="2">
        <f t="shared" ref="D134:D197" si="9">LN(C134/C133)</f>
        <v>6.6283724646165861E-3</v>
      </c>
      <c r="E134" s="2">
        <f t="shared" si="8"/>
        <v>1.0066283724646166</v>
      </c>
      <c r="F134" s="27">
        <v>45211</v>
      </c>
      <c r="G134" s="1">
        <v>19794</v>
      </c>
      <c r="H134" s="2">
        <f t="shared" ref="H134:H197" si="10">LN(G134/G133)</f>
        <v>-8.761443143344063E-4</v>
      </c>
      <c r="I134" s="29">
        <f t="shared" ref="I134:I197" si="11">1+H134</f>
        <v>0.99912385568566564</v>
      </c>
      <c r="J134" s="8"/>
      <c r="K134" s="8"/>
      <c r="L134" s="8"/>
      <c r="M134" s="10"/>
      <c r="N134" s="6"/>
      <c r="O134" s="9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spans="1:28" x14ac:dyDescent="0.3">
      <c r="A135" s="27">
        <v>45212</v>
      </c>
      <c r="B135" s="1" t="s">
        <v>1</v>
      </c>
      <c r="C135" s="3">
        <v>1562.45</v>
      </c>
      <c r="D135" s="2">
        <f t="shared" si="9"/>
        <v>-2.6844795770351766E-3</v>
      </c>
      <c r="E135" s="2">
        <f t="shared" si="8"/>
        <v>0.99731552042296479</v>
      </c>
      <c r="F135" s="27">
        <v>45212</v>
      </c>
      <c r="G135" s="1">
        <v>19751.05</v>
      </c>
      <c r="H135" s="2">
        <f t="shared" si="10"/>
        <v>-2.1722069835914395E-3</v>
      </c>
      <c r="I135" s="29">
        <f t="shared" si="11"/>
        <v>0.99782779301640856</v>
      </c>
      <c r="J135" s="8"/>
      <c r="K135" s="8"/>
      <c r="L135" s="8"/>
      <c r="M135" s="10"/>
      <c r="N135" s="6"/>
      <c r="O135" s="9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1:28" x14ac:dyDescent="0.3">
      <c r="A136" s="27">
        <v>45215</v>
      </c>
      <c r="B136" s="1" t="s">
        <v>1</v>
      </c>
      <c r="C136" s="3">
        <v>1574.55</v>
      </c>
      <c r="D136" s="2">
        <f t="shared" si="9"/>
        <v>7.7144150513706392E-3</v>
      </c>
      <c r="E136" s="2">
        <f t="shared" si="8"/>
        <v>1.0077144150513706</v>
      </c>
      <c r="F136" s="27">
        <v>45215</v>
      </c>
      <c r="G136" s="1">
        <v>19731.75</v>
      </c>
      <c r="H136" s="2">
        <f t="shared" si="10"/>
        <v>-9.7764097466312354E-4</v>
      </c>
      <c r="I136" s="29">
        <f t="shared" si="11"/>
        <v>0.99902235902533687</v>
      </c>
      <c r="J136" s="8"/>
      <c r="K136" s="8"/>
      <c r="L136" s="8"/>
      <c r="M136" s="10"/>
      <c r="N136" s="6"/>
      <c r="O136" s="9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1:28" x14ac:dyDescent="0.3">
      <c r="A137" s="27">
        <v>45216</v>
      </c>
      <c r="B137" s="1" t="s">
        <v>1</v>
      </c>
      <c r="C137" s="3">
        <v>1576.6</v>
      </c>
      <c r="D137" s="2">
        <f t="shared" si="9"/>
        <v>1.3011124758914949E-3</v>
      </c>
      <c r="E137" s="2">
        <f t="shared" si="8"/>
        <v>1.0013011124758915</v>
      </c>
      <c r="F137" s="27">
        <v>45216</v>
      </c>
      <c r="G137" s="1">
        <v>19811.5</v>
      </c>
      <c r="H137" s="2">
        <f t="shared" si="10"/>
        <v>4.0335636613206176E-3</v>
      </c>
      <c r="I137" s="29">
        <f t="shared" si="11"/>
        <v>1.0040335636613207</v>
      </c>
      <c r="J137" s="8"/>
      <c r="K137" s="8"/>
      <c r="L137" s="8"/>
      <c r="M137" s="10"/>
      <c r="N137" s="6"/>
      <c r="O137" s="9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spans="1:28" x14ac:dyDescent="0.3">
      <c r="A138" s="27">
        <v>45217</v>
      </c>
      <c r="B138" s="1" t="s">
        <v>1</v>
      </c>
      <c r="C138" s="3">
        <v>1574.85</v>
      </c>
      <c r="D138" s="2">
        <f t="shared" si="9"/>
        <v>-1.1105999967478506E-3</v>
      </c>
      <c r="E138" s="2">
        <f t="shared" si="8"/>
        <v>0.9988894000032521</v>
      </c>
      <c r="F138" s="27">
        <v>45217</v>
      </c>
      <c r="G138" s="1">
        <v>19671.099999999999</v>
      </c>
      <c r="H138" s="2">
        <f t="shared" si="10"/>
        <v>-7.112023615253143E-3</v>
      </c>
      <c r="I138" s="29">
        <f t="shared" si="11"/>
        <v>0.99288797638474691</v>
      </c>
      <c r="J138" s="8"/>
      <c r="K138" s="8"/>
      <c r="L138" s="8"/>
      <c r="M138" s="10"/>
      <c r="N138" s="6"/>
      <c r="O138" s="9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spans="1:28" x14ac:dyDescent="0.3">
      <c r="A139" s="27">
        <v>45218</v>
      </c>
      <c r="B139" s="1" t="s">
        <v>1</v>
      </c>
      <c r="C139" s="3">
        <v>1569.55</v>
      </c>
      <c r="D139" s="2">
        <f t="shared" si="9"/>
        <v>-3.3710755750957395E-3</v>
      </c>
      <c r="E139" s="2">
        <f t="shared" si="8"/>
        <v>0.99662892442490425</v>
      </c>
      <c r="F139" s="27">
        <v>45218</v>
      </c>
      <c r="G139" s="1">
        <v>19624.7</v>
      </c>
      <c r="H139" s="2">
        <f t="shared" si="10"/>
        <v>-2.3615766348855094E-3</v>
      </c>
      <c r="I139" s="29">
        <f t="shared" si="11"/>
        <v>0.99763842336511455</v>
      </c>
      <c r="J139" s="8"/>
      <c r="K139" s="8"/>
      <c r="L139" s="8"/>
      <c r="M139" s="10"/>
      <c r="N139" s="6"/>
      <c r="O139" s="9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spans="1:28" x14ac:dyDescent="0.3">
      <c r="A140" s="27">
        <v>45219</v>
      </c>
      <c r="B140" s="1" t="s">
        <v>1</v>
      </c>
      <c r="C140" s="3">
        <v>1558.25</v>
      </c>
      <c r="D140" s="2">
        <f t="shared" si="9"/>
        <v>-7.2255573650042513E-3</v>
      </c>
      <c r="E140" s="2">
        <f t="shared" si="8"/>
        <v>0.9927744426349957</v>
      </c>
      <c r="F140" s="27">
        <v>45219</v>
      </c>
      <c r="G140" s="1">
        <v>19542.650000000001</v>
      </c>
      <c r="H140" s="2">
        <f t="shared" si="10"/>
        <v>-4.1897202656687891E-3</v>
      </c>
      <c r="I140" s="29">
        <f t="shared" si="11"/>
        <v>0.99581027973433123</v>
      </c>
      <c r="J140" s="8"/>
      <c r="K140" s="8"/>
      <c r="L140" s="8"/>
      <c r="M140" s="10"/>
      <c r="N140" s="6"/>
      <c r="O140" s="9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spans="1:28" x14ac:dyDescent="0.3">
      <c r="A141" s="27">
        <v>45222</v>
      </c>
      <c r="B141" s="1" t="s">
        <v>1</v>
      </c>
      <c r="C141" s="3">
        <v>1565.15</v>
      </c>
      <c r="D141" s="2">
        <f t="shared" si="9"/>
        <v>4.4182693376649583E-3</v>
      </c>
      <c r="E141" s="2">
        <f t="shared" si="8"/>
        <v>1.0044182693376649</v>
      </c>
      <c r="F141" s="27">
        <v>45222</v>
      </c>
      <c r="G141" s="1">
        <v>19281.75</v>
      </c>
      <c r="H141" s="2">
        <f t="shared" si="10"/>
        <v>-1.3440203963636189E-2</v>
      </c>
      <c r="I141" s="29">
        <f t="shared" si="11"/>
        <v>0.98655979603636379</v>
      </c>
      <c r="J141" s="8"/>
      <c r="K141" s="8"/>
      <c r="L141" s="8"/>
      <c r="M141" s="10"/>
      <c r="N141" s="6"/>
      <c r="O141" s="9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x14ac:dyDescent="0.3">
      <c r="A142" s="27">
        <v>45224</v>
      </c>
      <c r="B142" s="1" t="s">
        <v>1</v>
      </c>
      <c r="C142" s="3">
        <v>1569.1</v>
      </c>
      <c r="D142" s="2">
        <f t="shared" si="9"/>
        <v>2.5205405383976068E-3</v>
      </c>
      <c r="E142" s="2">
        <f t="shared" si="8"/>
        <v>1.0025205405383977</v>
      </c>
      <c r="F142" s="27">
        <v>45224</v>
      </c>
      <c r="G142" s="1">
        <v>19122.150000000001</v>
      </c>
      <c r="H142" s="2">
        <f t="shared" si="10"/>
        <v>-8.3117036978903082E-3</v>
      </c>
      <c r="I142" s="29">
        <f t="shared" si="11"/>
        <v>0.99168829630210964</v>
      </c>
      <c r="J142" s="8"/>
      <c r="K142" s="8"/>
      <c r="L142" s="8"/>
      <c r="M142" s="10"/>
      <c r="N142" s="6"/>
      <c r="O142" s="9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spans="1:28" x14ac:dyDescent="0.3">
      <c r="A143" s="27">
        <v>45225</v>
      </c>
      <c r="B143" s="1" t="s">
        <v>1</v>
      </c>
      <c r="C143" s="3">
        <v>1506.1</v>
      </c>
      <c r="D143" s="2">
        <f t="shared" si="9"/>
        <v>-4.0978678347219619E-2</v>
      </c>
      <c r="E143" s="2">
        <f t="shared" si="8"/>
        <v>0.95902132165278042</v>
      </c>
      <c r="F143" s="27">
        <v>45225</v>
      </c>
      <c r="G143" s="1">
        <v>18857.25</v>
      </c>
      <c r="H143" s="2">
        <f t="shared" si="10"/>
        <v>-1.3949893667133624E-2</v>
      </c>
      <c r="I143" s="29">
        <f t="shared" si="11"/>
        <v>0.98605010633286638</v>
      </c>
      <c r="J143" s="8"/>
      <c r="K143" s="8"/>
      <c r="L143" s="8"/>
      <c r="M143" s="10"/>
      <c r="N143" s="6"/>
      <c r="O143" s="9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1:28" x14ac:dyDescent="0.3">
      <c r="A144" s="27">
        <v>45226</v>
      </c>
      <c r="B144" s="1" t="s">
        <v>1</v>
      </c>
      <c r="C144" s="3">
        <v>1510.8</v>
      </c>
      <c r="D144" s="2">
        <f t="shared" si="9"/>
        <v>3.1157836204988164E-3</v>
      </c>
      <c r="E144" s="2">
        <f t="shared" si="8"/>
        <v>1.0031157836204989</v>
      </c>
      <c r="F144" s="27">
        <v>45226</v>
      </c>
      <c r="G144" s="1">
        <v>19047.25</v>
      </c>
      <c r="H144" s="2">
        <f t="shared" si="10"/>
        <v>1.0025278863763394E-2</v>
      </c>
      <c r="I144" s="29">
        <f t="shared" si="11"/>
        <v>1.0100252788637634</v>
      </c>
      <c r="J144" s="8"/>
      <c r="K144" s="8"/>
      <c r="L144" s="8"/>
      <c r="M144" s="10"/>
      <c r="N144" s="6"/>
      <c r="O144" s="9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:28" x14ac:dyDescent="0.3">
      <c r="A145" s="27">
        <v>45229</v>
      </c>
      <c r="B145" s="1" t="s">
        <v>1</v>
      </c>
      <c r="C145" s="3">
        <v>1497.8</v>
      </c>
      <c r="D145" s="2">
        <f t="shared" si="9"/>
        <v>-8.6419470230351056E-3</v>
      </c>
      <c r="E145" s="2">
        <f t="shared" si="8"/>
        <v>0.99135805297696489</v>
      </c>
      <c r="F145" s="27">
        <v>45229</v>
      </c>
      <c r="G145" s="1">
        <v>19140.900000000001</v>
      </c>
      <c r="H145" s="2">
        <f t="shared" si="10"/>
        <v>4.9046726660236838E-3</v>
      </c>
      <c r="I145" s="29">
        <f t="shared" si="11"/>
        <v>1.0049046726660238</v>
      </c>
      <c r="J145" s="8"/>
      <c r="K145" s="8"/>
      <c r="L145" s="8"/>
      <c r="M145" s="10"/>
      <c r="N145" s="6"/>
      <c r="O145" s="9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1:28" x14ac:dyDescent="0.3">
      <c r="A146" s="27">
        <v>45230</v>
      </c>
      <c r="B146" s="1" t="s">
        <v>1</v>
      </c>
      <c r="C146" s="3">
        <v>1458.6</v>
      </c>
      <c r="D146" s="2">
        <f t="shared" si="9"/>
        <v>-2.6520293265134019E-2</v>
      </c>
      <c r="E146" s="2">
        <f t="shared" si="8"/>
        <v>0.97347970673486595</v>
      </c>
      <c r="F146" s="27">
        <v>45230</v>
      </c>
      <c r="G146" s="1">
        <v>19079.599999999999</v>
      </c>
      <c r="H146" s="2">
        <f t="shared" si="10"/>
        <v>-3.207705423086861E-3</v>
      </c>
      <c r="I146" s="29">
        <f t="shared" si="11"/>
        <v>0.9967922945769131</v>
      </c>
      <c r="J146" s="8"/>
      <c r="K146" s="8"/>
      <c r="L146" s="8"/>
      <c r="M146" s="10"/>
      <c r="N146" s="6"/>
      <c r="O146" s="9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1:28" x14ac:dyDescent="0.3">
      <c r="A147" s="27">
        <v>45231</v>
      </c>
      <c r="B147" s="1" t="s">
        <v>1</v>
      </c>
      <c r="C147" s="3">
        <v>1454.6</v>
      </c>
      <c r="D147" s="2">
        <f t="shared" si="9"/>
        <v>-2.7461228296924048E-3</v>
      </c>
      <c r="E147" s="2">
        <f t="shared" si="8"/>
        <v>0.99725387717030756</v>
      </c>
      <c r="F147" s="27">
        <v>45231</v>
      </c>
      <c r="G147" s="1">
        <v>18989.150000000001</v>
      </c>
      <c r="H147" s="2">
        <f t="shared" si="10"/>
        <v>-4.7519380175908114E-3</v>
      </c>
      <c r="I147" s="29">
        <f t="shared" si="11"/>
        <v>0.99524806198240923</v>
      </c>
      <c r="J147" s="8"/>
      <c r="K147" s="8"/>
      <c r="L147" s="8"/>
      <c r="M147" s="10"/>
      <c r="N147" s="6"/>
      <c r="O147" s="9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:28" x14ac:dyDescent="0.3">
      <c r="A148" s="27">
        <v>45232</v>
      </c>
      <c r="B148" s="1" t="s">
        <v>1</v>
      </c>
      <c r="C148" s="3">
        <v>1469.7</v>
      </c>
      <c r="D148" s="2">
        <f t="shared" si="9"/>
        <v>1.0327349592198552E-2</v>
      </c>
      <c r="E148" s="2">
        <f t="shared" si="8"/>
        <v>1.0103273495921985</v>
      </c>
      <c r="F148" s="27">
        <v>45232</v>
      </c>
      <c r="G148" s="1">
        <v>19133.25</v>
      </c>
      <c r="H148" s="2">
        <f t="shared" si="10"/>
        <v>7.5598958250219696E-3</v>
      </c>
      <c r="I148" s="29">
        <f t="shared" si="11"/>
        <v>1.007559895825022</v>
      </c>
      <c r="J148" s="8"/>
      <c r="K148" s="8"/>
      <c r="L148" s="8"/>
      <c r="M148" s="10"/>
      <c r="N148" s="6"/>
      <c r="O148" s="9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1:28" x14ac:dyDescent="0.3">
      <c r="A149" s="27">
        <v>45233</v>
      </c>
      <c r="B149" s="1" t="s">
        <v>1</v>
      </c>
      <c r="C149" s="3">
        <v>1469</v>
      </c>
      <c r="D149" s="2">
        <f t="shared" si="9"/>
        <v>-4.7640113876156625E-4</v>
      </c>
      <c r="E149" s="2">
        <f t="shared" si="8"/>
        <v>0.99952359886123843</v>
      </c>
      <c r="F149" s="27">
        <v>45233</v>
      </c>
      <c r="G149" s="1">
        <v>19230.599999999999</v>
      </c>
      <c r="H149" s="2">
        <f t="shared" si="10"/>
        <v>5.0751011147600316E-3</v>
      </c>
      <c r="I149" s="29">
        <f t="shared" si="11"/>
        <v>1.0050751011147601</v>
      </c>
      <c r="J149" s="8"/>
      <c r="K149" s="8"/>
      <c r="L149" s="8"/>
      <c r="M149" s="10"/>
      <c r="N149" s="6"/>
      <c r="O149" s="9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1:28" x14ac:dyDescent="0.3">
      <c r="A150" s="27">
        <v>45236</v>
      </c>
      <c r="B150" s="1" t="s">
        <v>1</v>
      </c>
      <c r="C150" s="3">
        <v>1488.3</v>
      </c>
      <c r="D150" s="2">
        <f t="shared" si="9"/>
        <v>1.3052631801235474E-2</v>
      </c>
      <c r="E150" s="2">
        <f t="shared" si="8"/>
        <v>1.0130526318012354</v>
      </c>
      <c r="F150" s="27">
        <v>45236</v>
      </c>
      <c r="G150" s="1">
        <v>19411.75</v>
      </c>
      <c r="H150" s="2">
        <f t="shared" si="10"/>
        <v>9.3757924662759996E-3</v>
      </c>
      <c r="I150" s="29">
        <f t="shared" si="11"/>
        <v>1.0093757924662761</v>
      </c>
      <c r="J150" s="8"/>
      <c r="K150" s="8"/>
      <c r="L150" s="8"/>
      <c r="M150" s="10"/>
      <c r="N150" s="6"/>
      <c r="O150" s="9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1:28" x14ac:dyDescent="0.3">
      <c r="A151" s="27">
        <v>45237</v>
      </c>
      <c r="B151" s="1" t="s">
        <v>1</v>
      </c>
      <c r="C151" s="3">
        <v>1479.75</v>
      </c>
      <c r="D151" s="2">
        <f t="shared" si="9"/>
        <v>-5.761374404278494E-3</v>
      </c>
      <c r="E151" s="2">
        <f t="shared" si="8"/>
        <v>0.99423862559572151</v>
      </c>
      <c r="F151" s="27">
        <v>45237</v>
      </c>
      <c r="G151" s="1">
        <v>19406.7</v>
      </c>
      <c r="H151" s="2">
        <f t="shared" si="10"/>
        <v>-2.6018555756290862E-4</v>
      </c>
      <c r="I151" s="29">
        <f t="shared" si="11"/>
        <v>0.99973981444243709</v>
      </c>
      <c r="J151" s="8"/>
      <c r="K151" s="8"/>
      <c r="L151" s="8"/>
      <c r="M151" s="10"/>
      <c r="N151" s="6"/>
      <c r="O151" s="9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1:28" x14ac:dyDescent="0.3">
      <c r="A152" s="27">
        <v>45238</v>
      </c>
      <c r="B152" s="1" t="s">
        <v>1</v>
      </c>
      <c r="C152" s="3">
        <v>1487.4</v>
      </c>
      <c r="D152" s="2">
        <f t="shared" si="9"/>
        <v>5.1564746983653632E-3</v>
      </c>
      <c r="E152" s="2">
        <f t="shared" si="8"/>
        <v>1.0051564746983654</v>
      </c>
      <c r="F152" s="27">
        <v>45238</v>
      </c>
      <c r="G152" s="1">
        <v>19443.5</v>
      </c>
      <c r="H152" s="2">
        <f t="shared" si="10"/>
        <v>1.8944567083908723E-3</v>
      </c>
      <c r="I152" s="29">
        <f t="shared" si="11"/>
        <v>1.0018944567083909</v>
      </c>
      <c r="J152" s="8"/>
      <c r="K152" s="8"/>
      <c r="L152" s="8"/>
      <c r="M152" s="10"/>
      <c r="N152" s="6"/>
      <c r="O152" s="9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1:28" x14ac:dyDescent="0.3">
      <c r="A153" s="27">
        <v>45239</v>
      </c>
      <c r="B153" s="1" t="s">
        <v>1</v>
      </c>
      <c r="C153" s="3">
        <v>1552.05</v>
      </c>
      <c r="D153" s="2">
        <f t="shared" si="9"/>
        <v>4.2547008449869347E-2</v>
      </c>
      <c r="E153" s="2">
        <f t="shared" si="8"/>
        <v>1.0425470084498694</v>
      </c>
      <c r="F153" s="27">
        <v>45239</v>
      </c>
      <c r="G153" s="1">
        <v>19395.3</v>
      </c>
      <c r="H153" s="2">
        <f t="shared" si="10"/>
        <v>-2.4820553026905696E-3</v>
      </c>
      <c r="I153" s="29">
        <f t="shared" si="11"/>
        <v>0.99751794469730948</v>
      </c>
      <c r="J153" s="8"/>
      <c r="K153" s="8"/>
      <c r="L153" s="8"/>
      <c r="M153" s="10"/>
      <c r="N153" s="6"/>
      <c r="O153" s="9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 x14ac:dyDescent="0.3">
      <c r="A154" s="27">
        <v>45240</v>
      </c>
      <c r="B154" s="1" t="s">
        <v>1</v>
      </c>
      <c r="C154" s="3">
        <v>1524.1</v>
      </c>
      <c r="D154" s="2">
        <f t="shared" si="9"/>
        <v>-1.8172565827265414E-2</v>
      </c>
      <c r="E154" s="2">
        <f t="shared" si="8"/>
        <v>0.98182743417273455</v>
      </c>
      <c r="F154" s="27">
        <v>45240</v>
      </c>
      <c r="G154" s="1">
        <v>19425.349999999999</v>
      </c>
      <c r="H154" s="2">
        <f t="shared" si="10"/>
        <v>1.548145433003843E-3</v>
      </c>
      <c r="I154" s="29">
        <f t="shared" si="11"/>
        <v>1.0015481454330037</v>
      </c>
      <c r="J154" s="8"/>
      <c r="K154" s="8"/>
      <c r="L154" s="8"/>
      <c r="M154" s="10"/>
      <c r="N154" s="6"/>
      <c r="O154" s="9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1:28" x14ac:dyDescent="0.3">
      <c r="A155" s="27">
        <v>45242</v>
      </c>
      <c r="B155" s="1" t="s">
        <v>1</v>
      </c>
      <c r="C155" s="3">
        <v>1526.25</v>
      </c>
      <c r="D155" s="2">
        <f t="shared" si="9"/>
        <v>1.4096745331105126E-3</v>
      </c>
      <c r="E155" s="2">
        <f t="shared" si="8"/>
        <v>1.0014096745331105</v>
      </c>
      <c r="F155" s="27">
        <v>45242</v>
      </c>
      <c r="G155" s="1">
        <v>19525.55</v>
      </c>
      <c r="H155" s="2">
        <f t="shared" si="10"/>
        <v>5.1449502336882525E-3</v>
      </c>
      <c r="I155" s="29">
        <f t="shared" si="11"/>
        <v>1.0051449502336882</v>
      </c>
      <c r="J155" s="8"/>
      <c r="K155" s="8"/>
      <c r="L155" s="8"/>
      <c r="M155" s="10"/>
      <c r="N155" s="6"/>
      <c r="O155" s="9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1:28" x14ac:dyDescent="0.3">
      <c r="A156" s="27">
        <v>45243</v>
      </c>
      <c r="B156" s="1" t="s">
        <v>1</v>
      </c>
      <c r="C156" s="3">
        <v>1540.25</v>
      </c>
      <c r="D156" s="2">
        <f t="shared" si="9"/>
        <v>9.1309944697656326E-3</v>
      </c>
      <c r="E156" s="2">
        <f t="shared" si="8"/>
        <v>1.0091309944697657</v>
      </c>
      <c r="F156" s="27">
        <v>45243</v>
      </c>
      <c r="G156" s="1">
        <v>19443.55</v>
      </c>
      <c r="H156" s="2">
        <f t="shared" si="10"/>
        <v>-4.2084688138326878E-3</v>
      </c>
      <c r="I156" s="29">
        <f t="shared" si="11"/>
        <v>0.99579153118616737</v>
      </c>
      <c r="J156" s="8"/>
      <c r="K156" s="8"/>
      <c r="L156" s="8"/>
      <c r="M156" s="10"/>
      <c r="N156" s="6"/>
      <c r="O156" s="9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1:28" x14ac:dyDescent="0.3">
      <c r="A157" s="27">
        <v>45245</v>
      </c>
      <c r="B157" s="1" t="s">
        <v>1</v>
      </c>
      <c r="C157" s="3">
        <v>1544.15</v>
      </c>
      <c r="D157" s="2">
        <f t="shared" si="9"/>
        <v>2.5288562303279623E-3</v>
      </c>
      <c r="E157" s="2">
        <f t="shared" si="8"/>
        <v>1.0025288562303281</v>
      </c>
      <c r="F157" s="27">
        <v>45245</v>
      </c>
      <c r="G157" s="1">
        <v>19675.45</v>
      </c>
      <c r="H157" s="2">
        <f t="shared" si="10"/>
        <v>1.185627017720115E-2</v>
      </c>
      <c r="I157" s="29">
        <f t="shared" si="11"/>
        <v>1.0118562701772011</v>
      </c>
      <c r="J157" s="8"/>
      <c r="K157" s="8"/>
      <c r="L157" s="8"/>
      <c r="M157" s="10"/>
      <c r="N157" s="6"/>
      <c r="O157" s="9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 x14ac:dyDescent="0.3">
      <c r="A158" s="27">
        <v>45246</v>
      </c>
      <c r="B158" s="1" t="s">
        <v>1</v>
      </c>
      <c r="C158" s="3">
        <v>1569.5</v>
      </c>
      <c r="D158" s="2">
        <f t="shared" si="9"/>
        <v>1.6283500157000207E-2</v>
      </c>
      <c r="E158" s="2">
        <f t="shared" si="8"/>
        <v>1.0162835001570003</v>
      </c>
      <c r="F158" s="27">
        <v>45246</v>
      </c>
      <c r="G158" s="1">
        <v>19765.2</v>
      </c>
      <c r="H158" s="2">
        <f t="shared" si="10"/>
        <v>4.5511498880301303E-3</v>
      </c>
      <c r="I158" s="29">
        <f t="shared" si="11"/>
        <v>1.0045511498880302</v>
      </c>
      <c r="J158" s="8"/>
      <c r="K158" s="8"/>
      <c r="L158" s="8"/>
      <c r="M158" s="10"/>
      <c r="N158" s="6"/>
      <c r="O158" s="9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1:28" x14ac:dyDescent="0.3">
      <c r="A159" s="27">
        <v>45247</v>
      </c>
      <c r="B159" s="1" t="s">
        <v>1</v>
      </c>
      <c r="C159" s="3">
        <v>1584.55</v>
      </c>
      <c r="D159" s="2">
        <f t="shared" si="9"/>
        <v>9.543358046899696E-3</v>
      </c>
      <c r="E159" s="2">
        <f t="shared" si="8"/>
        <v>1.0095433580468998</v>
      </c>
      <c r="F159" s="27">
        <v>45247</v>
      </c>
      <c r="G159" s="1">
        <v>19731.8</v>
      </c>
      <c r="H159" s="2">
        <f t="shared" si="10"/>
        <v>-1.6912680943572324E-3</v>
      </c>
      <c r="I159" s="29">
        <f t="shared" si="11"/>
        <v>0.99830873190564273</v>
      </c>
      <c r="J159" s="8"/>
      <c r="K159" s="8"/>
      <c r="L159" s="8"/>
      <c r="M159" s="10"/>
      <c r="N159" s="6"/>
      <c r="O159" s="9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1:28" x14ac:dyDescent="0.3">
      <c r="A160" s="27">
        <v>45250</v>
      </c>
      <c r="B160" s="1" t="s">
        <v>1</v>
      </c>
      <c r="C160" s="3">
        <v>1552.2</v>
      </c>
      <c r="D160" s="2">
        <f t="shared" si="9"/>
        <v>-2.062717590886954E-2</v>
      </c>
      <c r="E160" s="2">
        <f t="shared" si="8"/>
        <v>0.97937282409113047</v>
      </c>
      <c r="F160" s="27">
        <v>45250</v>
      </c>
      <c r="G160" s="1">
        <v>19694</v>
      </c>
      <c r="H160" s="2">
        <f t="shared" si="10"/>
        <v>-1.9175266745258626E-3</v>
      </c>
      <c r="I160" s="29">
        <f t="shared" si="11"/>
        <v>0.99808247332547417</v>
      </c>
      <c r="J160" s="8"/>
      <c r="K160" s="8"/>
      <c r="L160" s="8"/>
      <c r="M160" s="10"/>
      <c r="N160" s="6"/>
      <c r="O160" s="9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1:28" x14ac:dyDescent="0.3">
      <c r="A161" s="27">
        <v>45251</v>
      </c>
      <c r="B161" s="1" t="s">
        <v>1</v>
      </c>
      <c r="C161" s="3">
        <v>1559.75</v>
      </c>
      <c r="D161" s="2">
        <f t="shared" si="9"/>
        <v>4.8522725708573062E-3</v>
      </c>
      <c r="E161" s="2">
        <f t="shared" si="8"/>
        <v>1.0048522725708573</v>
      </c>
      <c r="F161" s="27">
        <v>45251</v>
      </c>
      <c r="G161" s="1">
        <v>19783.400000000001</v>
      </c>
      <c r="H161" s="2">
        <f t="shared" si="10"/>
        <v>4.5291813962118265E-3</v>
      </c>
      <c r="I161" s="29">
        <f t="shared" si="11"/>
        <v>1.0045291813962118</v>
      </c>
      <c r="J161" s="8"/>
      <c r="K161" s="8"/>
      <c r="L161" s="8"/>
      <c r="M161" s="10"/>
      <c r="N161" s="6"/>
      <c r="O161" s="9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1:28" x14ac:dyDescent="0.3">
      <c r="A162" s="27">
        <v>45252</v>
      </c>
      <c r="B162" s="1" t="s">
        <v>1</v>
      </c>
      <c r="C162" s="3">
        <v>1543.45</v>
      </c>
      <c r="D162" s="2">
        <f t="shared" si="9"/>
        <v>-1.0505381483320652E-2</v>
      </c>
      <c r="E162" s="2">
        <f t="shared" si="8"/>
        <v>0.9894946185166793</v>
      </c>
      <c r="F162" s="27">
        <v>45252</v>
      </c>
      <c r="G162" s="1">
        <v>19811.849999999999</v>
      </c>
      <c r="H162" s="2">
        <f t="shared" si="10"/>
        <v>1.4370413065190699E-3</v>
      </c>
      <c r="I162" s="29">
        <f t="shared" si="11"/>
        <v>1.001437041306519</v>
      </c>
      <c r="J162" s="8"/>
      <c r="K162" s="8"/>
      <c r="L162" s="8"/>
      <c r="M162" s="10"/>
      <c r="N162" s="6"/>
      <c r="O162" s="9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1:28" x14ac:dyDescent="0.3">
      <c r="A163" s="27">
        <v>45253</v>
      </c>
      <c r="B163" s="1" t="s">
        <v>1</v>
      </c>
      <c r="C163" s="3">
        <v>1545.85</v>
      </c>
      <c r="D163" s="2">
        <f t="shared" si="9"/>
        <v>1.5537503530428985E-3</v>
      </c>
      <c r="E163" s="2">
        <f t="shared" si="8"/>
        <v>1.0015537503530429</v>
      </c>
      <c r="F163" s="27">
        <v>45253</v>
      </c>
      <c r="G163" s="1">
        <v>19802</v>
      </c>
      <c r="H163" s="2">
        <f t="shared" si="10"/>
        <v>-4.9730082801831082E-4</v>
      </c>
      <c r="I163" s="29">
        <f t="shared" si="11"/>
        <v>0.99950269917198165</v>
      </c>
      <c r="J163" s="8"/>
      <c r="K163" s="8"/>
      <c r="L163" s="8"/>
      <c r="M163" s="10"/>
      <c r="N163" s="6"/>
      <c r="O163" s="9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1:28" x14ac:dyDescent="0.3">
      <c r="A164" s="27">
        <v>45254</v>
      </c>
      <c r="B164" s="1" t="s">
        <v>1</v>
      </c>
      <c r="C164" s="3">
        <v>1553.2</v>
      </c>
      <c r="D164" s="2">
        <f t="shared" si="9"/>
        <v>4.7433979968941435E-3</v>
      </c>
      <c r="E164" s="2">
        <f t="shared" si="8"/>
        <v>1.004743397996894</v>
      </c>
      <c r="F164" s="27">
        <v>45254</v>
      </c>
      <c r="G164" s="1">
        <v>19794.7</v>
      </c>
      <c r="H164" s="2">
        <f t="shared" si="10"/>
        <v>-3.6871759933041186E-4</v>
      </c>
      <c r="I164" s="29">
        <f t="shared" si="11"/>
        <v>0.99963128240066956</v>
      </c>
      <c r="J164" s="8"/>
      <c r="K164" s="8"/>
      <c r="L164" s="8"/>
      <c r="M164" s="10"/>
      <c r="N164" s="6"/>
      <c r="O164" s="9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1:28" x14ac:dyDescent="0.3">
      <c r="A165" s="27">
        <v>45258</v>
      </c>
      <c r="B165" s="1" t="s">
        <v>1</v>
      </c>
      <c r="C165" s="3">
        <v>1566.05</v>
      </c>
      <c r="D165" s="2">
        <f t="shared" si="9"/>
        <v>8.2392066637372776E-3</v>
      </c>
      <c r="E165" s="2">
        <f t="shared" si="8"/>
        <v>1.0082392066637373</v>
      </c>
      <c r="F165" s="27">
        <v>45258</v>
      </c>
      <c r="G165" s="1">
        <v>19889.7</v>
      </c>
      <c r="H165" s="2">
        <f t="shared" si="10"/>
        <v>4.7877846948800578E-3</v>
      </c>
      <c r="I165" s="29">
        <f t="shared" si="11"/>
        <v>1.0047877846948801</v>
      </c>
      <c r="J165" s="8"/>
      <c r="K165" s="8"/>
      <c r="L165" s="8"/>
      <c r="M165" s="10"/>
      <c r="N165" s="6"/>
      <c r="O165" s="9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1:28" x14ac:dyDescent="0.3">
      <c r="A166" s="27">
        <v>45259</v>
      </c>
      <c r="B166" s="1" t="s">
        <v>1</v>
      </c>
      <c r="C166" s="3">
        <v>1619.1</v>
      </c>
      <c r="D166" s="2">
        <f t="shared" si="9"/>
        <v>3.3313913771457183E-2</v>
      </c>
      <c r="E166" s="2">
        <f t="shared" si="8"/>
        <v>1.0333139137714571</v>
      </c>
      <c r="F166" s="27">
        <v>45259</v>
      </c>
      <c r="G166" s="1">
        <v>20096.599999999999</v>
      </c>
      <c r="H166" s="2">
        <f t="shared" si="10"/>
        <v>1.0348636732111694E-2</v>
      </c>
      <c r="I166" s="29">
        <f t="shared" si="11"/>
        <v>1.0103486367321117</v>
      </c>
      <c r="J166" s="8"/>
      <c r="K166" s="8"/>
      <c r="L166" s="8"/>
      <c r="M166" s="10"/>
      <c r="N166" s="6"/>
      <c r="O166" s="9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1:28" x14ac:dyDescent="0.3">
      <c r="A167" s="27">
        <v>45260</v>
      </c>
      <c r="B167" s="1" t="s">
        <v>1</v>
      </c>
      <c r="C167" s="3">
        <v>1647.75</v>
      </c>
      <c r="D167" s="2">
        <f t="shared" si="9"/>
        <v>1.7540281640122633E-2</v>
      </c>
      <c r="E167" s="2">
        <f t="shared" si="8"/>
        <v>1.0175402816401227</v>
      </c>
      <c r="F167" s="27">
        <v>45260</v>
      </c>
      <c r="G167" s="1">
        <v>20133.150000000001</v>
      </c>
      <c r="H167" s="2">
        <f t="shared" si="10"/>
        <v>1.8170637429511605E-3</v>
      </c>
      <c r="I167" s="29">
        <f t="shared" si="11"/>
        <v>1.0018170637429511</v>
      </c>
      <c r="J167" s="8"/>
      <c r="K167" s="8"/>
      <c r="L167" s="8"/>
      <c r="M167" s="10"/>
      <c r="N167" s="6"/>
      <c r="O167" s="9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1:28" x14ac:dyDescent="0.3">
      <c r="A168" s="27">
        <v>45261</v>
      </c>
      <c r="B168" s="1" t="s">
        <v>1</v>
      </c>
      <c r="C168" s="3">
        <v>1625.5</v>
      </c>
      <c r="D168" s="2">
        <f t="shared" si="9"/>
        <v>-1.3595260188869284E-2</v>
      </c>
      <c r="E168" s="2">
        <f t="shared" si="8"/>
        <v>0.98640473981113075</v>
      </c>
      <c r="F168" s="27">
        <v>45261</v>
      </c>
      <c r="G168" s="1">
        <v>20267.900000000001</v>
      </c>
      <c r="H168" s="2">
        <f t="shared" si="10"/>
        <v>6.6706434446280362E-3</v>
      </c>
      <c r="I168" s="29">
        <f t="shared" si="11"/>
        <v>1.006670643444628</v>
      </c>
      <c r="J168" s="8"/>
      <c r="K168" s="8"/>
      <c r="L168" s="8"/>
      <c r="M168" s="10"/>
      <c r="N168" s="6"/>
      <c r="O168" s="9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1:28" x14ac:dyDescent="0.3">
      <c r="A169" s="27">
        <v>45264</v>
      </c>
      <c r="B169" s="1" t="s">
        <v>1</v>
      </c>
      <c r="C169" s="3">
        <v>1656.85</v>
      </c>
      <c r="D169" s="2">
        <f t="shared" si="9"/>
        <v>1.9102748539701158E-2</v>
      </c>
      <c r="E169" s="2">
        <f t="shared" si="8"/>
        <v>1.0191027485397011</v>
      </c>
      <c r="F169" s="27">
        <v>45264</v>
      </c>
      <c r="G169" s="1">
        <v>20686.8</v>
      </c>
      <c r="H169" s="2">
        <f t="shared" si="10"/>
        <v>2.0457461991232925E-2</v>
      </c>
      <c r="I169" s="29">
        <f t="shared" si="11"/>
        <v>1.020457461991233</v>
      </c>
      <c r="J169" s="8"/>
      <c r="K169" s="8"/>
      <c r="L169" s="8"/>
      <c r="M169" s="10"/>
      <c r="N169" s="6"/>
      <c r="O169" s="9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1:28" x14ac:dyDescent="0.3">
      <c r="A170" s="27">
        <v>45265</v>
      </c>
      <c r="B170" s="1" t="s">
        <v>1</v>
      </c>
      <c r="C170" s="3">
        <v>1686.05</v>
      </c>
      <c r="D170" s="2">
        <f t="shared" si="9"/>
        <v>1.7470305828919553E-2</v>
      </c>
      <c r="E170" s="2">
        <f t="shared" si="8"/>
        <v>1.0174703058289196</v>
      </c>
      <c r="F170" s="27">
        <v>45265</v>
      </c>
      <c r="G170" s="1">
        <v>20855.099999999999</v>
      </c>
      <c r="H170" s="2">
        <f t="shared" si="10"/>
        <v>8.1027069438026102E-3</v>
      </c>
      <c r="I170" s="29">
        <f t="shared" si="11"/>
        <v>1.0081027069438027</v>
      </c>
      <c r="J170" s="8"/>
      <c r="K170" s="8"/>
      <c r="L170" s="8"/>
      <c r="M170" s="10"/>
      <c r="N170" s="6"/>
      <c r="O170" s="9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1:28" x14ac:dyDescent="0.3">
      <c r="A171" s="27">
        <v>45266</v>
      </c>
      <c r="B171" s="1" t="s">
        <v>1</v>
      </c>
      <c r="C171" s="3">
        <v>1702.4</v>
      </c>
      <c r="D171" s="2">
        <f t="shared" si="9"/>
        <v>9.6505050347447229E-3</v>
      </c>
      <c r="E171" s="2">
        <f t="shared" si="8"/>
        <v>1.0096505050347446</v>
      </c>
      <c r="F171" s="27">
        <v>45266</v>
      </c>
      <c r="G171" s="1">
        <v>20937.7</v>
      </c>
      <c r="H171" s="2">
        <f t="shared" si="10"/>
        <v>3.9528391278700111E-3</v>
      </c>
      <c r="I171" s="29">
        <f t="shared" si="11"/>
        <v>1.00395283912787</v>
      </c>
      <c r="J171" s="8"/>
      <c r="K171" s="8"/>
      <c r="L171" s="8"/>
      <c r="M171" s="10"/>
      <c r="N171" s="6"/>
      <c r="O171" s="9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x14ac:dyDescent="0.3">
      <c r="A172" s="27">
        <v>45267</v>
      </c>
      <c r="B172" s="1" t="s">
        <v>1</v>
      </c>
      <c r="C172" s="3">
        <v>1692.65</v>
      </c>
      <c r="D172" s="2">
        <f t="shared" si="9"/>
        <v>-5.7436719955062917E-3</v>
      </c>
      <c r="E172" s="2">
        <f t="shared" si="8"/>
        <v>0.99425632800449371</v>
      </c>
      <c r="F172" s="27">
        <v>45267</v>
      </c>
      <c r="G172" s="1">
        <v>20901.150000000001</v>
      </c>
      <c r="H172" s="2">
        <f t="shared" si="10"/>
        <v>-1.7471803980189876E-3</v>
      </c>
      <c r="I172" s="29">
        <f t="shared" si="11"/>
        <v>0.99825281960198098</v>
      </c>
      <c r="J172" s="8"/>
      <c r="K172" s="8"/>
      <c r="L172" s="8"/>
      <c r="M172" s="10"/>
      <c r="N172" s="6"/>
      <c r="O172" s="9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1:28" x14ac:dyDescent="0.3">
      <c r="A173" s="27">
        <v>45268</v>
      </c>
      <c r="B173" s="1" t="s">
        <v>1</v>
      </c>
      <c r="C173" s="3">
        <v>1668.55</v>
      </c>
      <c r="D173" s="2">
        <f t="shared" si="9"/>
        <v>-1.4340362373132905E-2</v>
      </c>
      <c r="E173" s="2">
        <f t="shared" si="8"/>
        <v>0.98565963762686715</v>
      </c>
      <c r="F173" s="27">
        <v>45268</v>
      </c>
      <c r="G173" s="1">
        <v>20969.400000000001</v>
      </c>
      <c r="H173" s="2">
        <f t="shared" si="10"/>
        <v>3.2600508207486305E-3</v>
      </c>
      <c r="I173" s="29">
        <f t="shared" si="11"/>
        <v>1.0032600508207485</v>
      </c>
      <c r="J173" s="8"/>
      <c r="K173" s="8"/>
      <c r="L173" s="8"/>
      <c r="M173" s="10"/>
      <c r="N173" s="6"/>
      <c r="O173" s="9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1:28" x14ac:dyDescent="0.3">
      <c r="A174" s="27">
        <v>45271</v>
      </c>
      <c r="B174" s="1" t="s">
        <v>1</v>
      </c>
      <c r="C174" s="3">
        <v>1652.2</v>
      </c>
      <c r="D174" s="2">
        <f t="shared" si="9"/>
        <v>-9.847252650281144E-3</v>
      </c>
      <c r="E174" s="2">
        <f t="shared" si="8"/>
        <v>0.99015274734971881</v>
      </c>
      <c r="F174" s="27">
        <v>45271</v>
      </c>
      <c r="G174" s="1">
        <v>20997.1</v>
      </c>
      <c r="H174" s="2">
        <f t="shared" si="10"/>
        <v>1.3201007481038823E-3</v>
      </c>
      <c r="I174" s="29">
        <f t="shared" si="11"/>
        <v>1.0013201007481038</v>
      </c>
      <c r="J174" s="8"/>
      <c r="K174" s="8"/>
      <c r="L174" s="8"/>
      <c r="M174" s="10"/>
      <c r="N174" s="6"/>
      <c r="O174" s="9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1:28" x14ac:dyDescent="0.3">
      <c r="A175" s="27">
        <v>45272</v>
      </c>
      <c r="B175" s="1" t="s">
        <v>1</v>
      </c>
      <c r="C175" s="3">
        <v>1635.4</v>
      </c>
      <c r="D175" s="2">
        <f t="shared" si="9"/>
        <v>-1.0220310400527986E-2</v>
      </c>
      <c r="E175" s="2">
        <f t="shared" si="8"/>
        <v>0.98977968959947205</v>
      </c>
      <c r="F175" s="27">
        <v>45272</v>
      </c>
      <c r="G175" s="1">
        <v>20906.400000000001</v>
      </c>
      <c r="H175" s="2">
        <f t="shared" si="10"/>
        <v>-4.3290007586474161E-3</v>
      </c>
      <c r="I175" s="29">
        <f t="shared" si="11"/>
        <v>0.99567099924135261</v>
      </c>
      <c r="J175" s="8"/>
      <c r="K175" s="8"/>
      <c r="L175" s="8"/>
      <c r="M175" s="10"/>
      <c r="N175" s="6"/>
      <c r="O175" s="9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1:28" x14ac:dyDescent="0.3">
      <c r="A176" s="27">
        <v>45273</v>
      </c>
      <c r="B176" s="1" t="s">
        <v>1</v>
      </c>
      <c r="C176" s="3">
        <v>1666.15</v>
      </c>
      <c r="D176" s="2">
        <f t="shared" si="9"/>
        <v>1.8628152960318178E-2</v>
      </c>
      <c r="E176" s="2">
        <f t="shared" si="8"/>
        <v>1.0186281529603183</v>
      </c>
      <c r="F176" s="27">
        <v>45273</v>
      </c>
      <c r="G176" s="1">
        <v>20926.349999999999</v>
      </c>
      <c r="H176" s="2">
        <f t="shared" si="10"/>
        <v>9.5379823284038147E-4</v>
      </c>
      <c r="I176" s="29">
        <f t="shared" si="11"/>
        <v>1.0009537982328405</v>
      </c>
      <c r="J176" s="8"/>
      <c r="K176" s="8"/>
      <c r="L176" s="8"/>
      <c r="M176" s="10"/>
      <c r="N176" s="6"/>
      <c r="O176" s="9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1:28" x14ac:dyDescent="0.3">
      <c r="A177" s="27">
        <v>45274</v>
      </c>
      <c r="B177" s="1" t="s">
        <v>1</v>
      </c>
      <c r="C177" s="3">
        <v>1703.55</v>
      </c>
      <c r="D177" s="2">
        <f t="shared" si="9"/>
        <v>2.219873331756992E-2</v>
      </c>
      <c r="E177" s="2">
        <f t="shared" si="8"/>
        <v>1.0221987333175699</v>
      </c>
      <c r="F177" s="27">
        <v>45274</v>
      </c>
      <c r="G177" s="1">
        <v>21182.7</v>
      </c>
      <c r="H177" s="2">
        <f t="shared" si="10"/>
        <v>1.2175680378580502E-2</v>
      </c>
      <c r="I177" s="29">
        <f t="shared" si="11"/>
        <v>1.0121756803785804</v>
      </c>
      <c r="J177" s="8"/>
      <c r="K177" s="8"/>
      <c r="L177" s="8"/>
      <c r="M177" s="10"/>
      <c r="N177" s="6"/>
      <c r="O177" s="9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1:28" x14ac:dyDescent="0.3">
      <c r="A178" s="27">
        <v>45275</v>
      </c>
      <c r="B178" s="1" t="s">
        <v>1</v>
      </c>
      <c r="C178" s="3">
        <v>1724.95</v>
      </c>
      <c r="D178" s="2">
        <f t="shared" si="9"/>
        <v>1.2483755532360823E-2</v>
      </c>
      <c r="E178" s="2">
        <f t="shared" si="8"/>
        <v>1.0124837555323609</v>
      </c>
      <c r="F178" s="27">
        <v>45275</v>
      </c>
      <c r="G178" s="1">
        <v>21456.65</v>
      </c>
      <c r="H178" s="2">
        <f t="shared" si="10"/>
        <v>1.2849809834677589E-2</v>
      </c>
      <c r="I178" s="29">
        <f t="shared" si="11"/>
        <v>1.0128498098346777</v>
      </c>
      <c r="J178" s="8"/>
      <c r="K178" s="8"/>
      <c r="L178" s="8"/>
      <c r="M178" s="10"/>
      <c r="N178" s="6"/>
      <c r="O178" s="9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1:28" x14ac:dyDescent="0.3">
      <c r="A179" s="27">
        <v>45278</v>
      </c>
      <c r="B179" s="1" t="s">
        <v>1</v>
      </c>
      <c r="C179" s="3">
        <v>1710.8</v>
      </c>
      <c r="D179" s="2">
        <f t="shared" si="9"/>
        <v>-8.2369671853723091E-3</v>
      </c>
      <c r="E179" s="2">
        <f t="shared" si="8"/>
        <v>0.99176303281462774</v>
      </c>
      <c r="F179" s="27">
        <v>45278</v>
      </c>
      <c r="G179" s="1">
        <v>21418.65</v>
      </c>
      <c r="H179" s="2">
        <f t="shared" si="10"/>
        <v>-1.7725828134065394E-3</v>
      </c>
      <c r="I179" s="29">
        <f t="shared" si="11"/>
        <v>0.99822741718659347</v>
      </c>
      <c r="J179" s="8"/>
      <c r="K179" s="8"/>
      <c r="L179" s="8"/>
      <c r="M179" s="10"/>
      <c r="N179" s="6"/>
      <c r="O179" s="9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1:28" x14ac:dyDescent="0.3">
      <c r="A180" s="27">
        <v>45279</v>
      </c>
      <c r="B180" s="1" t="s">
        <v>1</v>
      </c>
      <c r="C180" s="3">
        <v>1699.35</v>
      </c>
      <c r="D180" s="2">
        <f t="shared" si="9"/>
        <v>-6.7152723651463129E-3</v>
      </c>
      <c r="E180" s="2">
        <f t="shared" si="8"/>
        <v>0.99328472763485365</v>
      </c>
      <c r="F180" s="27">
        <v>45279</v>
      </c>
      <c r="G180" s="1">
        <v>21453.1</v>
      </c>
      <c r="H180" s="2">
        <f t="shared" si="10"/>
        <v>1.6071192528823127E-3</v>
      </c>
      <c r="I180" s="29">
        <f t="shared" si="11"/>
        <v>1.0016071192528824</v>
      </c>
      <c r="J180" s="8"/>
      <c r="K180" s="8"/>
      <c r="L180" s="8"/>
      <c r="M180" s="10"/>
      <c r="N180" s="6"/>
      <c r="O180" s="9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1:28" x14ac:dyDescent="0.3">
      <c r="A181" s="27">
        <v>45280</v>
      </c>
      <c r="B181" s="1" t="s">
        <v>1</v>
      </c>
      <c r="C181" s="3">
        <v>1646.95</v>
      </c>
      <c r="D181" s="2">
        <f t="shared" si="9"/>
        <v>-3.1320732497866689E-2</v>
      </c>
      <c r="E181" s="2">
        <f t="shared" si="8"/>
        <v>0.96867926750213329</v>
      </c>
      <c r="F181" s="27">
        <v>45280</v>
      </c>
      <c r="G181" s="1">
        <v>21150.15</v>
      </c>
      <c r="H181" s="2">
        <f t="shared" si="10"/>
        <v>-1.4222159410509942E-2</v>
      </c>
      <c r="I181" s="29">
        <f t="shared" si="11"/>
        <v>0.98577784058949003</v>
      </c>
      <c r="J181" s="8"/>
      <c r="K181" s="8"/>
      <c r="L181" s="8"/>
      <c r="M181" s="10"/>
      <c r="N181" s="6"/>
      <c r="O181" s="9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1:28" x14ac:dyDescent="0.3">
      <c r="A182" s="27">
        <v>45281</v>
      </c>
      <c r="B182" s="1" t="s">
        <v>1</v>
      </c>
      <c r="C182" s="3">
        <v>1633.85</v>
      </c>
      <c r="D182" s="2">
        <f t="shared" si="9"/>
        <v>-7.9858995492087179E-3</v>
      </c>
      <c r="E182" s="2">
        <f t="shared" si="8"/>
        <v>0.9920141004507913</v>
      </c>
      <c r="F182" s="27">
        <v>45281</v>
      </c>
      <c r="G182" s="1">
        <v>21255.05</v>
      </c>
      <c r="H182" s="2">
        <f t="shared" si="10"/>
        <v>4.9475165299410597E-3</v>
      </c>
      <c r="I182" s="29">
        <f t="shared" si="11"/>
        <v>1.0049475165299411</v>
      </c>
      <c r="J182" s="8"/>
      <c r="K182" s="8"/>
      <c r="L182" s="8"/>
      <c r="M182" s="10"/>
      <c r="N182" s="6"/>
      <c r="O182" s="9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1:28" x14ac:dyDescent="0.3">
      <c r="A183" s="27">
        <v>45282</v>
      </c>
      <c r="B183" s="1" t="s">
        <v>1</v>
      </c>
      <c r="C183" s="3">
        <v>1634.25</v>
      </c>
      <c r="D183" s="2">
        <f t="shared" si="9"/>
        <v>2.4479055230717053E-4</v>
      </c>
      <c r="E183" s="2">
        <f t="shared" si="8"/>
        <v>1.0002447905523071</v>
      </c>
      <c r="F183" s="27">
        <v>45282</v>
      </c>
      <c r="G183" s="1">
        <v>21349.4</v>
      </c>
      <c r="H183" s="2">
        <f t="shared" si="10"/>
        <v>4.4291220395791331E-3</v>
      </c>
      <c r="I183" s="29">
        <f t="shared" si="11"/>
        <v>1.0044291220395791</v>
      </c>
      <c r="J183" s="8"/>
      <c r="K183" s="8"/>
      <c r="L183" s="8"/>
      <c r="M183" s="10"/>
      <c r="N183" s="6"/>
      <c r="O183" s="9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1:28" x14ac:dyDescent="0.3">
      <c r="A184" s="27">
        <v>45286</v>
      </c>
      <c r="B184" s="1" t="s">
        <v>1</v>
      </c>
      <c r="C184" s="3">
        <v>1662.25</v>
      </c>
      <c r="D184" s="2">
        <f t="shared" si="9"/>
        <v>1.6988122789725318E-2</v>
      </c>
      <c r="E184" s="2">
        <f t="shared" si="8"/>
        <v>1.0169881227897253</v>
      </c>
      <c r="F184" s="27">
        <v>45286</v>
      </c>
      <c r="G184" s="1">
        <v>21441.35</v>
      </c>
      <c r="H184" s="2">
        <f t="shared" si="10"/>
        <v>4.2976644029708395E-3</v>
      </c>
      <c r="I184" s="29">
        <f t="shared" si="11"/>
        <v>1.0042976644029709</v>
      </c>
      <c r="J184" s="8"/>
      <c r="K184" s="8"/>
      <c r="L184" s="8"/>
      <c r="M184" s="10"/>
      <c r="N184" s="6"/>
      <c r="O184" s="9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1:28" x14ac:dyDescent="0.3">
      <c r="A185" s="27">
        <v>45287</v>
      </c>
      <c r="B185" s="1" t="s">
        <v>1</v>
      </c>
      <c r="C185" s="3">
        <v>1687.95</v>
      </c>
      <c r="D185" s="2">
        <f t="shared" si="9"/>
        <v>1.5342668581551474E-2</v>
      </c>
      <c r="E185" s="2">
        <f t="shared" si="8"/>
        <v>1.0153426685815514</v>
      </c>
      <c r="F185" s="27">
        <v>45287</v>
      </c>
      <c r="G185" s="1">
        <v>21654.75</v>
      </c>
      <c r="H185" s="2">
        <f t="shared" si="10"/>
        <v>9.903529283836263E-3</v>
      </c>
      <c r="I185" s="29">
        <f t="shared" si="11"/>
        <v>1.0099035292838363</v>
      </c>
      <c r="J185" s="8"/>
      <c r="K185" s="8"/>
      <c r="L185" s="8"/>
      <c r="M185" s="10"/>
      <c r="N185" s="6"/>
      <c r="O185" s="9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1:28" x14ac:dyDescent="0.3">
      <c r="A186" s="27">
        <v>45288</v>
      </c>
      <c r="B186" s="1" t="s">
        <v>1</v>
      </c>
      <c r="C186" s="3">
        <v>1734.45</v>
      </c>
      <c r="D186" s="2">
        <f t="shared" si="9"/>
        <v>2.7175585378964816E-2</v>
      </c>
      <c r="E186" s="2">
        <f t="shared" si="8"/>
        <v>1.0271755853789648</v>
      </c>
      <c r="F186" s="27">
        <v>45288</v>
      </c>
      <c r="G186" s="1">
        <v>21778.7</v>
      </c>
      <c r="H186" s="2">
        <f t="shared" si="10"/>
        <v>5.7075980144208728E-3</v>
      </c>
      <c r="I186" s="29">
        <f t="shared" si="11"/>
        <v>1.0057075980144208</v>
      </c>
      <c r="J186" s="8"/>
      <c r="K186" s="8"/>
      <c r="L186" s="8"/>
      <c r="M186" s="10"/>
      <c r="N186" s="6"/>
      <c r="O186" s="9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1:28" x14ac:dyDescent="0.3">
      <c r="A187" s="27">
        <v>45289</v>
      </c>
      <c r="B187" s="1" t="s">
        <v>1</v>
      </c>
      <c r="C187" s="3">
        <v>1729.4</v>
      </c>
      <c r="D187" s="2">
        <f t="shared" si="9"/>
        <v>-2.915832716750613E-3</v>
      </c>
      <c r="E187" s="2">
        <f t="shared" si="8"/>
        <v>0.99708416728324933</v>
      </c>
      <c r="F187" s="27">
        <v>45289</v>
      </c>
      <c r="G187" s="1">
        <v>21731.4</v>
      </c>
      <c r="H187" s="2">
        <f t="shared" si="10"/>
        <v>-2.1742086840976452E-3</v>
      </c>
      <c r="I187" s="29">
        <f t="shared" si="11"/>
        <v>0.99782579131590232</v>
      </c>
      <c r="J187" s="8"/>
      <c r="K187" s="8"/>
      <c r="L187" s="8"/>
      <c r="M187" s="10"/>
      <c r="N187" s="6"/>
      <c r="O187" s="9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1:28" x14ac:dyDescent="0.3">
      <c r="A188" s="27">
        <v>45292</v>
      </c>
      <c r="B188" s="1" t="s">
        <v>1</v>
      </c>
      <c r="C188" s="3">
        <v>1703.3</v>
      </c>
      <c r="D188" s="2">
        <f t="shared" si="9"/>
        <v>-1.5206981659798322E-2</v>
      </c>
      <c r="E188" s="2">
        <f t="shared" si="8"/>
        <v>0.98479301834020172</v>
      </c>
      <c r="F188" s="27">
        <v>45292</v>
      </c>
      <c r="G188" s="1">
        <v>21741.9</v>
      </c>
      <c r="H188" s="2">
        <f t="shared" si="10"/>
        <v>4.8305512598190972E-4</v>
      </c>
      <c r="I188" s="29">
        <f t="shared" si="11"/>
        <v>1.000483055125982</v>
      </c>
      <c r="J188" s="8"/>
      <c r="K188" s="8"/>
      <c r="L188" s="8"/>
      <c r="M188" s="10"/>
      <c r="N188" s="6"/>
      <c r="O188" s="9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1:28" x14ac:dyDescent="0.3">
      <c r="A189" s="27">
        <v>45293</v>
      </c>
      <c r="B189" s="1" t="s">
        <v>1</v>
      </c>
      <c r="C189" s="3">
        <v>1656.2</v>
      </c>
      <c r="D189" s="2">
        <f t="shared" si="9"/>
        <v>-2.8041724266931814E-2</v>
      </c>
      <c r="E189" s="2">
        <f t="shared" si="8"/>
        <v>0.97195827573306814</v>
      </c>
      <c r="F189" s="27">
        <v>45293</v>
      </c>
      <c r="G189" s="1">
        <v>21665.8</v>
      </c>
      <c r="H189" s="2">
        <f t="shared" si="10"/>
        <v>-3.5062939508453059E-3</v>
      </c>
      <c r="I189" s="29">
        <f t="shared" si="11"/>
        <v>0.99649370604915466</v>
      </c>
      <c r="J189" s="8"/>
      <c r="K189" s="8"/>
      <c r="L189" s="8"/>
      <c r="M189" s="10"/>
      <c r="N189" s="6"/>
      <c r="O189" s="9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1:28" x14ac:dyDescent="0.3">
      <c r="A190" s="27">
        <v>45294</v>
      </c>
      <c r="B190" s="1" t="s">
        <v>1</v>
      </c>
      <c r="C190" s="3">
        <v>1655.25</v>
      </c>
      <c r="D190" s="2">
        <f t="shared" si="9"/>
        <v>-5.7376679464427103E-4</v>
      </c>
      <c r="E190" s="2">
        <f t="shared" si="8"/>
        <v>0.99942623320535573</v>
      </c>
      <c r="F190" s="27">
        <v>45294</v>
      </c>
      <c r="G190" s="1">
        <v>21517.35</v>
      </c>
      <c r="H190" s="2">
        <f t="shared" si="10"/>
        <v>-6.8753939803709255E-3</v>
      </c>
      <c r="I190" s="29">
        <f t="shared" si="11"/>
        <v>0.99312460601962904</v>
      </c>
      <c r="J190" s="8"/>
      <c r="K190" s="8"/>
      <c r="L190" s="8"/>
      <c r="M190" s="10"/>
      <c r="N190" s="6"/>
      <c r="O190" s="9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1:28" x14ac:dyDescent="0.3">
      <c r="A191" s="27">
        <v>45295</v>
      </c>
      <c r="B191" s="1" t="s">
        <v>1</v>
      </c>
      <c r="C191" s="3">
        <v>1641.7</v>
      </c>
      <c r="D191" s="2">
        <f t="shared" si="9"/>
        <v>-8.2197645044829026E-3</v>
      </c>
      <c r="E191" s="2">
        <f t="shared" si="8"/>
        <v>0.99178023549551708</v>
      </c>
      <c r="F191" s="27">
        <v>45295</v>
      </c>
      <c r="G191" s="1">
        <v>21658.6</v>
      </c>
      <c r="H191" s="2">
        <f t="shared" si="10"/>
        <v>6.5430177643685588E-3</v>
      </c>
      <c r="I191" s="29">
        <f t="shared" si="11"/>
        <v>1.0065430177643686</v>
      </c>
      <c r="J191" s="8"/>
      <c r="K191" s="8"/>
      <c r="L191" s="8"/>
      <c r="M191" s="10"/>
      <c r="N191" s="6"/>
      <c r="O191" s="9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1:28" x14ac:dyDescent="0.3">
      <c r="A192" s="27">
        <v>45296</v>
      </c>
      <c r="B192" s="1" t="s">
        <v>1</v>
      </c>
      <c r="C192" s="3">
        <v>1642</v>
      </c>
      <c r="D192" s="2">
        <f t="shared" si="9"/>
        <v>1.8272071190092963E-4</v>
      </c>
      <c r="E192" s="2">
        <f t="shared" si="8"/>
        <v>1.000182720711901</v>
      </c>
      <c r="F192" s="27">
        <v>45296</v>
      </c>
      <c r="G192" s="1">
        <v>21710.799999999999</v>
      </c>
      <c r="H192" s="2">
        <f t="shared" si="10"/>
        <v>2.4072283779417876E-3</v>
      </c>
      <c r="I192" s="29">
        <f t="shared" si="11"/>
        <v>1.0024072283779417</v>
      </c>
      <c r="J192" s="8"/>
      <c r="K192" s="8"/>
      <c r="L192" s="8"/>
      <c r="M192" s="10"/>
      <c r="N192" s="6"/>
      <c r="O192" s="9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1:28" x14ac:dyDescent="0.3">
      <c r="A193" s="27">
        <v>45299</v>
      </c>
      <c r="B193" s="1" t="s">
        <v>1</v>
      </c>
      <c r="C193" s="3">
        <v>1616.15</v>
      </c>
      <c r="D193" s="2">
        <f t="shared" si="9"/>
        <v>-1.5868233456829656E-2</v>
      </c>
      <c r="E193" s="2">
        <f t="shared" si="8"/>
        <v>0.98413176654317036</v>
      </c>
      <c r="F193" s="27">
        <v>45299</v>
      </c>
      <c r="G193" s="1">
        <v>21513</v>
      </c>
      <c r="H193" s="2">
        <f t="shared" si="10"/>
        <v>-9.1524290208980594E-3</v>
      </c>
      <c r="I193" s="29">
        <f t="shared" si="11"/>
        <v>0.99084757097910192</v>
      </c>
      <c r="J193" s="8"/>
      <c r="K193" s="8"/>
      <c r="L193" s="8"/>
      <c r="M193" s="10"/>
      <c r="N193" s="6"/>
      <c r="O193" s="9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1:28" x14ac:dyDescent="0.3">
      <c r="A194" s="27">
        <v>45300</v>
      </c>
      <c r="B194" s="1" t="s">
        <v>1</v>
      </c>
      <c r="C194" s="3">
        <v>1629.9</v>
      </c>
      <c r="D194" s="2">
        <f t="shared" si="9"/>
        <v>8.4718856700432641E-3</v>
      </c>
      <c r="E194" s="2">
        <f t="shared" si="8"/>
        <v>1.0084718856700432</v>
      </c>
      <c r="F194" s="27">
        <v>45300</v>
      </c>
      <c r="G194" s="1">
        <v>21544.85</v>
      </c>
      <c r="H194" s="2">
        <f t="shared" si="10"/>
        <v>1.4794053028200293E-3</v>
      </c>
      <c r="I194" s="29">
        <f t="shared" si="11"/>
        <v>1.00147940530282</v>
      </c>
      <c r="J194" s="8"/>
      <c r="K194" s="8"/>
      <c r="L194" s="8"/>
      <c r="M194" s="10"/>
      <c r="N194" s="6"/>
      <c r="O194" s="9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spans="1:28" x14ac:dyDescent="0.3">
      <c r="A195" s="27">
        <v>45301</v>
      </c>
      <c r="B195" s="1" t="s">
        <v>1</v>
      </c>
      <c r="C195" s="3">
        <v>1632.8</v>
      </c>
      <c r="D195" s="2">
        <f t="shared" si="9"/>
        <v>1.7776692700478603E-3</v>
      </c>
      <c r="E195" s="2">
        <f t="shared" si="8"/>
        <v>1.001777669270048</v>
      </c>
      <c r="F195" s="27">
        <v>45301</v>
      </c>
      <c r="G195" s="1">
        <v>21618.7</v>
      </c>
      <c r="H195" s="2">
        <f t="shared" si="10"/>
        <v>3.4218720221299791E-3</v>
      </c>
      <c r="I195" s="29">
        <f t="shared" si="11"/>
        <v>1.00342187202213</v>
      </c>
      <c r="J195" s="8"/>
      <c r="K195" s="8"/>
      <c r="L195" s="8"/>
      <c r="M195" s="10"/>
      <c r="N195" s="6"/>
      <c r="O195" s="9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spans="1:28" x14ac:dyDescent="0.3">
      <c r="A196" s="27">
        <v>45302</v>
      </c>
      <c r="B196" s="1" t="s">
        <v>1</v>
      </c>
      <c r="C196" s="3">
        <v>1628.65</v>
      </c>
      <c r="D196" s="2">
        <f t="shared" si="9"/>
        <v>-2.5448817181085788E-3</v>
      </c>
      <c r="E196" s="2">
        <f t="shared" si="8"/>
        <v>0.99745511828189137</v>
      </c>
      <c r="F196" s="27">
        <v>45302</v>
      </c>
      <c r="G196" s="1">
        <v>21647.200000000001</v>
      </c>
      <c r="H196" s="2">
        <f t="shared" si="10"/>
        <v>1.3174349370812008E-3</v>
      </c>
      <c r="I196" s="29">
        <f t="shared" si="11"/>
        <v>1.0013174349370813</v>
      </c>
      <c r="J196" s="8"/>
      <c r="K196" s="8"/>
      <c r="L196" s="8"/>
      <c r="M196" s="10"/>
      <c r="N196" s="6"/>
      <c r="O196" s="9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spans="1:28" x14ac:dyDescent="0.3">
      <c r="A197" s="27">
        <v>45303</v>
      </c>
      <c r="B197" s="1" t="s">
        <v>1</v>
      </c>
      <c r="C197" s="3">
        <v>1624.45</v>
      </c>
      <c r="D197" s="2">
        <f t="shared" si="9"/>
        <v>-2.5821538431842375E-3</v>
      </c>
      <c r="E197" s="2">
        <f t="shared" ref="E197:E260" si="12">1+D197</f>
        <v>0.99741784615681572</v>
      </c>
      <c r="F197" s="27">
        <v>45303</v>
      </c>
      <c r="G197" s="1">
        <v>21894.55</v>
      </c>
      <c r="H197" s="2">
        <f t="shared" si="10"/>
        <v>1.1361631573985989E-2</v>
      </c>
      <c r="I197" s="29">
        <f t="shared" si="11"/>
        <v>1.011361631573986</v>
      </c>
      <c r="J197" s="8"/>
      <c r="K197" s="8"/>
      <c r="L197" s="8"/>
      <c r="M197" s="10"/>
      <c r="N197" s="6"/>
      <c r="O197" s="9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spans="1:28" x14ac:dyDescent="0.3">
      <c r="A198" s="27">
        <v>45306</v>
      </c>
      <c r="B198" s="1" t="s">
        <v>1</v>
      </c>
      <c r="C198" s="3">
        <v>1635.55</v>
      </c>
      <c r="D198" s="2">
        <f t="shared" ref="D198:D261" si="13">LN(C198/C197)</f>
        <v>6.80984226740621E-3</v>
      </c>
      <c r="E198" s="2">
        <f t="shared" si="12"/>
        <v>1.0068098422674061</v>
      </c>
      <c r="F198" s="27">
        <v>45306</v>
      </c>
      <c r="G198" s="1">
        <v>22097.45</v>
      </c>
      <c r="H198" s="2">
        <f t="shared" ref="H198:H261" si="14">LN(G198/G197)</f>
        <v>9.2244698464408817E-3</v>
      </c>
      <c r="I198" s="29">
        <f t="shared" ref="I198:I261" si="15">1+H198</f>
        <v>1.009224469846441</v>
      </c>
      <c r="J198" s="8"/>
      <c r="K198" s="8"/>
      <c r="L198" s="8"/>
      <c r="M198" s="10"/>
      <c r="N198" s="6"/>
      <c r="O198" s="9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spans="1:28" x14ac:dyDescent="0.3">
      <c r="A199" s="27">
        <v>45307</v>
      </c>
      <c r="B199" s="1" t="s">
        <v>1</v>
      </c>
      <c r="C199" s="3">
        <v>1620.35</v>
      </c>
      <c r="D199" s="2">
        <f t="shared" si="13"/>
        <v>-9.3369639279095897E-3</v>
      </c>
      <c r="E199" s="2">
        <f t="shared" si="12"/>
        <v>0.99066303607209039</v>
      </c>
      <c r="F199" s="27">
        <v>45307</v>
      </c>
      <c r="G199" s="1">
        <v>22032.3</v>
      </c>
      <c r="H199" s="2">
        <f t="shared" si="14"/>
        <v>-2.9526587996769691E-3</v>
      </c>
      <c r="I199" s="29">
        <f t="shared" si="15"/>
        <v>0.99704734120032301</v>
      </c>
      <c r="J199" s="8"/>
      <c r="K199" s="8"/>
      <c r="L199" s="8"/>
      <c r="M199" s="10"/>
      <c r="N199" s="6"/>
      <c r="O199" s="9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spans="1:28" x14ac:dyDescent="0.3">
      <c r="A200" s="27">
        <v>45308</v>
      </c>
      <c r="B200" s="1" t="s">
        <v>1</v>
      </c>
      <c r="C200" s="3">
        <v>1597.7</v>
      </c>
      <c r="D200" s="2">
        <f t="shared" si="13"/>
        <v>-1.4077080240312973E-2</v>
      </c>
      <c r="E200" s="2">
        <f t="shared" si="12"/>
        <v>0.98592291975968704</v>
      </c>
      <c r="F200" s="27">
        <v>45308</v>
      </c>
      <c r="G200" s="1">
        <v>21571.95</v>
      </c>
      <c r="H200" s="2">
        <f t="shared" si="14"/>
        <v>-2.1115698798429821E-2</v>
      </c>
      <c r="I200" s="29">
        <f t="shared" si="15"/>
        <v>0.97888430120157022</v>
      </c>
      <c r="J200" s="8"/>
      <c r="K200" s="8"/>
      <c r="L200" s="8"/>
      <c r="M200" s="10"/>
      <c r="N200" s="6"/>
      <c r="O200" s="9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spans="1:28" x14ac:dyDescent="0.3">
      <c r="A201" s="27">
        <v>45309</v>
      </c>
      <c r="B201" s="1" t="s">
        <v>1</v>
      </c>
      <c r="C201" s="3">
        <v>1617.25</v>
      </c>
      <c r="D201" s="2">
        <f t="shared" si="13"/>
        <v>1.2162080890568817E-2</v>
      </c>
      <c r="E201" s="2">
        <f t="shared" si="12"/>
        <v>1.0121620808905689</v>
      </c>
      <c r="F201" s="27">
        <v>45309</v>
      </c>
      <c r="G201" s="1">
        <v>21462.25</v>
      </c>
      <c r="H201" s="2">
        <f t="shared" si="14"/>
        <v>-5.0982817207920056E-3</v>
      </c>
      <c r="I201" s="29">
        <f t="shared" si="15"/>
        <v>0.99490171827920804</v>
      </c>
      <c r="J201" s="8"/>
      <c r="K201" s="8"/>
      <c r="L201" s="8"/>
      <c r="M201" s="10"/>
      <c r="N201" s="6"/>
      <c r="O201" s="9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spans="1:28" x14ac:dyDescent="0.3">
      <c r="A202" s="27">
        <v>45310</v>
      </c>
      <c r="B202" s="1" t="s">
        <v>1</v>
      </c>
      <c r="C202" s="3">
        <v>1655.55</v>
      </c>
      <c r="D202" s="2">
        <f t="shared" si="13"/>
        <v>2.3406103962907817E-2</v>
      </c>
      <c r="E202" s="2">
        <f t="shared" si="12"/>
        <v>1.0234061039629079</v>
      </c>
      <c r="F202" s="27">
        <v>45310</v>
      </c>
      <c r="G202" s="1">
        <v>21622.400000000001</v>
      </c>
      <c r="H202" s="2">
        <f t="shared" si="14"/>
        <v>7.4342364436114933E-3</v>
      </c>
      <c r="I202" s="29">
        <f t="shared" si="15"/>
        <v>1.0074342364436115</v>
      </c>
      <c r="J202" s="8"/>
      <c r="K202" s="8"/>
      <c r="L202" s="8"/>
      <c r="M202" s="10"/>
      <c r="N202" s="6"/>
      <c r="O202" s="9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1:28" x14ac:dyDescent="0.3">
      <c r="A203" s="27">
        <v>45311</v>
      </c>
      <c r="B203" s="1" t="s">
        <v>1</v>
      </c>
      <c r="C203" s="3">
        <v>1622.3</v>
      </c>
      <c r="D203" s="2">
        <f t="shared" si="13"/>
        <v>-2.028838447064947E-2</v>
      </c>
      <c r="E203" s="2">
        <f t="shared" si="12"/>
        <v>0.97971161552935049</v>
      </c>
      <c r="F203" s="27">
        <v>45311</v>
      </c>
      <c r="G203" s="1">
        <v>21571.8</v>
      </c>
      <c r="H203" s="2">
        <f t="shared" si="14"/>
        <v>-2.3429082212985306E-3</v>
      </c>
      <c r="I203" s="29">
        <f t="shared" si="15"/>
        <v>0.99765709177870143</v>
      </c>
      <c r="J203" s="8"/>
      <c r="K203" s="8"/>
      <c r="L203" s="8"/>
      <c r="M203" s="10"/>
      <c r="N203" s="6"/>
      <c r="O203" s="9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1:28" x14ac:dyDescent="0.3">
      <c r="A204" s="27">
        <v>45314</v>
      </c>
      <c r="B204" s="1" t="s">
        <v>1</v>
      </c>
      <c r="C204" s="3">
        <v>1595.2</v>
      </c>
      <c r="D204" s="2">
        <f t="shared" si="13"/>
        <v>-1.6845775208779321E-2</v>
      </c>
      <c r="E204" s="2">
        <f t="shared" si="12"/>
        <v>0.98315422479122072</v>
      </c>
      <c r="F204" s="27">
        <v>45314</v>
      </c>
      <c r="G204" s="1">
        <v>21238.799999999999</v>
      </c>
      <c r="H204" s="2">
        <f t="shared" si="14"/>
        <v>-1.5557208551848641E-2</v>
      </c>
      <c r="I204" s="29">
        <f t="shared" si="15"/>
        <v>0.98444279144815139</v>
      </c>
      <c r="J204" s="8"/>
      <c r="K204" s="8"/>
      <c r="L204" s="8"/>
      <c r="M204" s="10"/>
      <c r="N204" s="6"/>
      <c r="O204" s="9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spans="1:28" x14ac:dyDescent="0.3">
      <c r="A205" s="27">
        <v>45315</v>
      </c>
      <c r="B205" s="1" t="s">
        <v>1</v>
      </c>
      <c r="C205" s="3">
        <v>1628.1</v>
      </c>
      <c r="D205" s="2">
        <f t="shared" si="13"/>
        <v>2.0414570529894926E-2</v>
      </c>
      <c r="E205" s="2">
        <f t="shared" si="12"/>
        <v>1.020414570529895</v>
      </c>
      <c r="F205" s="27">
        <v>45315</v>
      </c>
      <c r="G205" s="1">
        <v>21453.95</v>
      </c>
      <c r="H205" s="2">
        <f t="shared" si="14"/>
        <v>1.0079080002224091E-2</v>
      </c>
      <c r="I205" s="29">
        <f t="shared" si="15"/>
        <v>1.0100790800022241</v>
      </c>
      <c r="J205" s="8"/>
      <c r="K205" s="8"/>
      <c r="L205" s="8"/>
      <c r="M205" s="10"/>
      <c r="N205" s="6"/>
      <c r="O205" s="9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spans="1:28" x14ac:dyDescent="0.3">
      <c r="A206" s="27">
        <v>45316</v>
      </c>
      <c r="B206" s="1" t="s">
        <v>1</v>
      </c>
      <c r="C206" s="3">
        <v>1635.5</v>
      </c>
      <c r="D206" s="2">
        <f t="shared" si="13"/>
        <v>4.5348772409697473E-3</v>
      </c>
      <c r="E206" s="2">
        <f t="shared" si="12"/>
        <v>1.0045348772409697</v>
      </c>
      <c r="F206" s="27">
        <v>45316</v>
      </c>
      <c r="G206" s="1">
        <v>21352.6</v>
      </c>
      <c r="H206" s="2">
        <f t="shared" si="14"/>
        <v>-4.7352654852423287E-3</v>
      </c>
      <c r="I206" s="29">
        <f t="shared" si="15"/>
        <v>0.99526473451475772</v>
      </c>
      <c r="J206" s="8"/>
      <c r="K206" s="8"/>
      <c r="L206" s="8"/>
      <c r="M206" s="10"/>
      <c r="N206" s="6"/>
      <c r="O206" s="9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spans="1:28" x14ac:dyDescent="0.3">
      <c r="A207" s="27">
        <v>45320</v>
      </c>
      <c r="B207" s="1" t="s">
        <v>1</v>
      </c>
      <c r="C207" s="3">
        <v>1640</v>
      </c>
      <c r="D207" s="2">
        <f t="shared" si="13"/>
        <v>2.7476738398055744E-3</v>
      </c>
      <c r="E207" s="2">
        <f t="shared" si="12"/>
        <v>1.0027476738398056</v>
      </c>
      <c r="F207" s="27">
        <v>45320</v>
      </c>
      <c r="G207" s="1">
        <v>21737.599999999999</v>
      </c>
      <c r="H207" s="2">
        <f t="shared" si="14"/>
        <v>1.7869967895292525E-2</v>
      </c>
      <c r="I207" s="29">
        <f t="shared" si="15"/>
        <v>1.0178699678952925</v>
      </c>
      <c r="J207" s="8"/>
      <c r="K207" s="8"/>
      <c r="L207" s="8"/>
      <c r="M207" s="10"/>
      <c r="N207" s="6"/>
      <c r="O207" s="9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spans="1:28" x14ac:dyDescent="0.3">
      <c r="A208" s="27">
        <v>45321</v>
      </c>
      <c r="B208" s="1" t="s">
        <v>1</v>
      </c>
      <c r="C208" s="3">
        <v>1620.35</v>
      </c>
      <c r="D208" s="2">
        <f t="shared" si="13"/>
        <v>-1.2054066544405287E-2</v>
      </c>
      <c r="E208" s="2">
        <f t="shared" si="12"/>
        <v>0.98794593345559467</v>
      </c>
      <c r="F208" s="27">
        <v>45321</v>
      </c>
      <c r="G208" s="1">
        <v>21522.1</v>
      </c>
      <c r="H208" s="2">
        <f t="shared" si="14"/>
        <v>-9.9631658391133322E-3</v>
      </c>
      <c r="I208" s="29">
        <f t="shared" si="15"/>
        <v>0.99003683416088661</v>
      </c>
      <c r="J208" s="8"/>
      <c r="K208" s="8"/>
      <c r="L208" s="8"/>
      <c r="M208" s="10"/>
      <c r="N208" s="6"/>
      <c r="O208" s="9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spans="1:28" x14ac:dyDescent="0.3">
      <c r="A209" s="27">
        <v>45322</v>
      </c>
      <c r="B209" s="1" t="s">
        <v>1</v>
      </c>
      <c r="C209" s="3">
        <v>1651.55</v>
      </c>
      <c r="D209" s="2">
        <f t="shared" si="13"/>
        <v>1.9072065605826357E-2</v>
      </c>
      <c r="E209" s="2">
        <f t="shared" si="12"/>
        <v>1.0190720656058263</v>
      </c>
      <c r="F209" s="27">
        <v>45322</v>
      </c>
      <c r="G209" s="1">
        <v>21725.7</v>
      </c>
      <c r="H209" s="2">
        <f t="shared" si="14"/>
        <v>9.415577400253396E-3</v>
      </c>
      <c r="I209" s="29">
        <f t="shared" si="15"/>
        <v>1.0094155774002533</v>
      </c>
      <c r="J209" s="8"/>
      <c r="K209" s="8"/>
      <c r="L209" s="8"/>
      <c r="M209" s="10"/>
      <c r="N209" s="6"/>
      <c r="O209" s="9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spans="1:28" x14ac:dyDescent="0.3">
      <c r="A210" s="27">
        <v>45323</v>
      </c>
      <c r="B210" s="1" t="s">
        <v>1</v>
      </c>
      <c r="C210" s="3">
        <v>1651.15</v>
      </c>
      <c r="D210" s="2">
        <f t="shared" si="13"/>
        <v>-2.4222605865244914E-4</v>
      </c>
      <c r="E210" s="2">
        <f t="shared" si="12"/>
        <v>0.99975777394134757</v>
      </c>
      <c r="F210" s="27">
        <v>45323</v>
      </c>
      <c r="G210" s="1">
        <v>21697.45</v>
      </c>
      <c r="H210" s="2">
        <f t="shared" si="14"/>
        <v>-1.3011494553287434E-3</v>
      </c>
      <c r="I210" s="29">
        <f t="shared" si="15"/>
        <v>0.99869885054467122</v>
      </c>
      <c r="J210" s="8"/>
      <c r="K210" s="8"/>
      <c r="L210" s="8"/>
      <c r="M210" s="10"/>
      <c r="N210" s="6"/>
      <c r="O210" s="9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spans="1:28" x14ac:dyDescent="0.3">
      <c r="A211" s="27">
        <v>45324</v>
      </c>
      <c r="B211" s="1" t="s">
        <v>1</v>
      </c>
      <c r="C211" s="3">
        <v>1660.75</v>
      </c>
      <c r="D211" s="2">
        <f t="shared" si="13"/>
        <v>5.7972927243377693E-3</v>
      </c>
      <c r="E211" s="2">
        <f t="shared" si="12"/>
        <v>1.0057972927243377</v>
      </c>
      <c r="F211" s="27">
        <v>45324</v>
      </c>
      <c r="G211" s="1">
        <v>21853.8</v>
      </c>
      <c r="H211" s="2">
        <f t="shared" si="14"/>
        <v>7.18007734330033E-3</v>
      </c>
      <c r="I211" s="29">
        <f t="shared" si="15"/>
        <v>1.0071800773433004</v>
      </c>
      <c r="J211" s="8"/>
      <c r="K211" s="8"/>
      <c r="L211" s="8"/>
      <c r="M211" s="10"/>
      <c r="N211" s="6"/>
      <c r="O211" s="9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1:28" x14ac:dyDescent="0.3">
      <c r="A212" s="27">
        <v>45327</v>
      </c>
      <c r="B212" s="1" t="s">
        <v>1</v>
      </c>
      <c r="C212" s="3">
        <v>1703.55</v>
      </c>
      <c r="D212" s="2">
        <f t="shared" si="13"/>
        <v>2.5445001460414458E-2</v>
      </c>
      <c r="E212" s="2">
        <f t="shared" si="12"/>
        <v>1.0254450014604144</v>
      </c>
      <c r="F212" s="27">
        <v>45327</v>
      </c>
      <c r="G212" s="1">
        <v>21771.7</v>
      </c>
      <c r="H212" s="2">
        <f t="shared" si="14"/>
        <v>-3.7638581528382955E-3</v>
      </c>
      <c r="I212" s="29">
        <f t="shared" si="15"/>
        <v>0.99623614184716169</v>
      </c>
      <c r="J212" s="8"/>
      <c r="K212" s="8"/>
      <c r="L212" s="8"/>
      <c r="M212" s="10"/>
      <c r="N212" s="6"/>
      <c r="O212" s="9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spans="1:28" x14ac:dyDescent="0.3">
      <c r="A213" s="27">
        <v>45328</v>
      </c>
      <c r="B213" s="1" t="s">
        <v>1</v>
      </c>
      <c r="C213" s="3">
        <v>1727.65</v>
      </c>
      <c r="D213" s="2">
        <f t="shared" si="13"/>
        <v>1.4047794546668484E-2</v>
      </c>
      <c r="E213" s="2">
        <f t="shared" si="12"/>
        <v>1.0140477945466684</v>
      </c>
      <c r="F213" s="27">
        <v>45328</v>
      </c>
      <c r="G213" s="1">
        <v>21929.4</v>
      </c>
      <c r="H213" s="2">
        <f t="shared" si="14"/>
        <v>7.2172409632705048E-3</v>
      </c>
      <c r="I213" s="29">
        <f t="shared" si="15"/>
        <v>1.0072172409632705</v>
      </c>
      <c r="J213" s="8"/>
      <c r="K213" s="8"/>
      <c r="L213" s="8"/>
      <c r="M213" s="10"/>
      <c r="N213" s="6"/>
      <c r="O213" s="9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spans="1:28" x14ac:dyDescent="0.3">
      <c r="A214" s="27">
        <v>45329</v>
      </c>
      <c r="B214" s="1" t="s">
        <v>1</v>
      </c>
      <c r="C214" s="3">
        <v>1721</v>
      </c>
      <c r="D214" s="2">
        <f t="shared" si="13"/>
        <v>-3.8565863408940074E-3</v>
      </c>
      <c r="E214" s="2">
        <f t="shared" si="12"/>
        <v>0.99614341365910597</v>
      </c>
      <c r="F214" s="27">
        <v>45329</v>
      </c>
      <c r="G214" s="1">
        <v>21930.5</v>
      </c>
      <c r="H214" s="2">
        <f t="shared" si="14"/>
        <v>5.0159713096876929E-5</v>
      </c>
      <c r="I214" s="29">
        <f t="shared" si="15"/>
        <v>1.0000501597130969</v>
      </c>
      <c r="J214" s="8"/>
      <c r="K214" s="8"/>
      <c r="L214" s="8"/>
      <c r="M214" s="10"/>
      <c r="N214" s="6"/>
      <c r="O214" s="9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spans="1:28" x14ac:dyDescent="0.3">
      <c r="A215" s="27">
        <v>45330</v>
      </c>
      <c r="B215" s="1" t="s">
        <v>1</v>
      </c>
      <c r="C215" s="3">
        <v>1685.9</v>
      </c>
      <c r="D215" s="2">
        <f t="shared" si="13"/>
        <v>-2.0605971389783838E-2</v>
      </c>
      <c r="E215" s="2">
        <f t="shared" si="12"/>
        <v>0.97939402861021618</v>
      </c>
      <c r="F215" s="27">
        <v>45330</v>
      </c>
      <c r="G215" s="1">
        <v>21717.95</v>
      </c>
      <c r="H215" s="2">
        <f t="shared" si="14"/>
        <v>-9.7392544332029034E-3</v>
      </c>
      <c r="I215" s="29">
        <f t="shared" si="15"/>
        <v>0.99026074556679711</v>
      </c>
      <c r="J215" s="8"/>
      <c r="K215" s="8"/>
      <c r="L215" s="8"/>
      <c r="M215" s="10"/>
      <c r="N215" s="6"/>
      <c r="O215" s="9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spans="1:28" x14ac:dyDescent="0.3">
      <c r="A216" s="27">
        <v>45331</v>
      </c>
      <c r="B216" s="1" t="s">
        <v>1</v>
      </c>
      <c r="C216" s="3">
        <v>1646.4</v>
      </c>
      <c r="D216" s="2">
        <f t="shared" si="13"/>
        <v>-2.3708459741970306E-2</v>
      </c>
      <c r="E216" s="2">
        <f t="shared" si="12"/>
        <v>0.97629154025802967</v>
      </c>
      <c r="F216" s="27">
        <v>45331</v>
      </c>
      <c r="G216" s="1">
        <v>21782.5</v>
      </c>
      <c r="H216" s="2">
        <f t="shared" si="14"/>
        <v>2.9677875690214571E-3</v>
      </c>
      <c r="I216" s="29">
        <f t="shared" si="15"/>
        <v>1.0029677875690215</v>
      </c>
      <c r="J216" s="8"/>
      <c r="K216" s="8"/>
      <c r="L216" s="8"/>
      <c r="M216" s="10"/>
      <c r="N216" s="6"/>
      <c r="O216" s="9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spans="1:28" x14ac:dyDescent="0.3">
      <c r="A217" s="27">
        <v>45334</v>
      </c>
      <c r="B217" s="1" t="s">
        <v>1</v>
      </c>
      <c r="C217" s="3">
        <v>1660.45</v>
      </c>
      <c r="D217" s="2">
        <f t="shared" si="13"/>
        <v>8.497563871433092E-3</v>
      </c>
      <c r="E217" s="2">
        <f t="shared" si="12"/>
        <v>1.0084975638714331</v>
      </c>
      <c r="F217" s="27">
        <v>45334</v>
      </c>
      <c r="G217" s="1">
        <v>21616.05</v>
      </c>
      <c r="H217" s="2">
        <f t="shared" si="14"/>
        <v>-7.6708008067306686E-3</v>
      </c>
      <c r="I217" s="29">
        <f t="shared" si="15"/>
        <v>0.99232919919326934</v>
      </c>
      <c r="J217" s="8"/>
      <c r="K217" s="8"/>
      <c r="L217" s="8"/>
      <c r="M217" s="10"/>
      <c r="N217" s="6"/>
      <c r="O217" s="9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spans="1:28" x14ac:dyDescent="0.3">
      <c r="A218" s="27">
        <v>45335</v>
      </c>
      <c r="B218" s="1" t="s">
        <v>1</v>
      </c>
      <c r="C218" s="3">
        <v>1646.75</v>
      </c>
      <c r="D218" s="2">
        <f t="shared" si="13"/>
        <v>-8.2850014304160502E-3</v>
      </c>
      <c r="E218" s="2">
        <f t="shared" si="12"/>
        <v>0.99171499856958389</v>
      </c>
      <c r="F218" s="27">
        <v>45335</v>
      </c>
      <c r="G218" s="1">
        <v>21743.25</v>
      </c>
      <c r="H218" s="2">
        <f t="shared" si="14"/>
        <v>5.8672702236109882E-3</v>
      </c>
      <c r="I218" s="29">
        <f t="shared" si="15"/>
        <v>1.0058672702236109</v>
      </c>
      <c r="J218" s="8"/>
      <c r="K218" s="8"/>
      <c r="L218" s="8"/>
      <c r="M218" s="10"/>
      <c r="N218" s="6"/>
      <c r="O218" s="9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spans="1:28" x14ac:dyDescent="0.3">
      <c r="A219" s="27">
        <v>45336</v>
      </c>
      <c r="B219" s="1" t="s">
        <v>1</v>
      </c>
      <c r="C219" s="3">
        <v>1657.05</v>
      </c>
      <c r="D219" s="2">
        <f t="shared" si="13"/>
        <v>6.2352644655914169E-3</v>
      </c>
      <c r="E219" s="2">
        <f t="shared" si="12"/>
        <v>1.0062352644655914</v>
      </c>
      <c r="F219" s="27">
        <v>45336</v>
      </c>
      <c r="G219" s="1">
        <v>21840.05</v>
      </c>
      <c r="H219" s="2">
        <f t="shared" si="14"/>
        <v>4.4420757111879932E-3</v>
      </c>
      <c r="I219" s="29">
        <f t="shared" si="15"/>
        <v>1.004442075711188</v>
      </c>
      <c r="J219" s="8"/>
      <c r="K219" s="8"/>
      <c r="L219" s="8"/>
      <c r="M219" s="10"/>
      <c r="N219" s="6"/>
      <c r="O219" s="9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spans="1:28" x14ac:dyDescent="0.3">
      <c r="A220" s="27">
        <v>45337</v>
      </c>
      <c r="B220" s="1" t="s">
        <v>1</v>
      </c>
      <c r="C220" s="3">
        <v>1765.05</v>
      </c>
      <c r="D220" s="2">
        <f t="shared" si="13"/>
        <v>6.3140105591653881E-2</v>
      </c>
      <c r="E220" s="2">
        <f t="shared" si="12"/>
        <v>1.0631401055916538</v>
      </c>
      <c r="F220" s="27">
        <v>45337</v>
      </c>
      <c r="G220" s="1">
        <v>21910.75</v>
      </c>
      <c r="H220" s="2">
        <f t="shared" si="14"/>
        <v>3.2319437149108312E-3</v>
      </c>
      <c r="I220" s="29">
        <f t="shared" si="15"/>
        <v>1.0032319437149109</v>
      </c>
      <c r="J220" s="8"/>
      <c r="K220" s="8"/>
      <c r="L220" s="8"/>
      <c r="M220" s="10"/>
      <c r="N220" s="6"/>
      <c r="O220" s="9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1:28" x14ac:dyDescent="0.3">
      <c r="A221" s="27">
        <v>45338</v>
      </c>
      <c r="B221" s="1" t="s">
        <v>1</v>
      </c>
      <c r="C221" s="3">
        <v>1835.55</v>
      </c>
      <c r="D221" s="2">
        <f t="shared" si="13"/>
        <v>3.9165145521739241E-2</v>
      </c>
      <c r="E221" s="2">
        <f t="shared" si="12"/>
        <v>1.0391651455217392</v>
      </c>
      <c r="F221" s="27">
        <v>45338</v>
      </c>
      <c r="G221" s="1">
        <v>22040.7</v>
      </c>
      <c r="H221" s="2">
        <f t="shared" si="14"/>
        <v>5.9133602496496528E-3</v>
      </c>
      <c r="I221" s="29">
        <f t="shared" si="15"/>
        <v>1.0059133602496497</v>
      </c>
      <c r="J221" s="8"/>
      <c r="K221" s="8"/>
      <c r="L221" s="8"/>
      <c r="M221" s="10"/>
      <c r="N221" s="6"/>
      <c r="O221" s="9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1:28" x14ac:dyDescent="0.3">
      <c r="A222" s="27">
        <v>45341</v>
      </c>
      <c r="B222" s="1" t="s">
        <v>1</v>
      </c>
      <c r="C222" s="3">
        <v>1848.55</v>
      </c>
      <c r="D222" s="2">
        <f t="shared" si="13"/>
        <v>7.0573838696982843E-3</v>
      </c>
      <c r="E222" s="2">
        <f t="shared" si="12"/>
        <v>1.0070573838696983</v>
      </c>
      <c r="F222" s="27">
        <v>45341</v>
      </c>
      <c r="G222" s="1">
        <v>22122.25</v>
      </c>
      <c r="H222" s="2">
        <f t="shared" si="14"/>
        <v>3.6931451676362253E-3</v>
      </c>
      <c r="I222" s="29">
        <f t="shared" si="15"/>
        <v>1.0036931451676363</v>
      </c>
      <c r="J222" s="8"/>
      <c r="K222" s="8"/>
      <c r="L222" s="8"/>
      <c r="M222" s="10"/>
      <c r="N222" s="6"/>
      <c r="O222" s="9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1:28" x14ac:dyDescent="0.3">
      <c r="A223" s="27">
        <v>45342</v>
      </c>
      <c r="B223" s="1" t="s">
        <v>1</v>
      </c>
      <c r="C223" s="3">
        <v>1853.65</v>
      </c>
      <c r="D223" s="2">
        <f t="shared" si="13"/>
        <v>2.7551203209130793E-3</v>
      </c>
      <c r="E223" s="2">
        <f t="shared" si="12"/>
        <v>1.0027551203209131</v>
      </c>
      <c r="F223" s="27">
        <v>45342</v>
      </c>
      <c r="G223" s="1">
        <v>22196.95</v>
      </c>
      <c r="H223" s="2">
        <f t="shared" si="14"/>
        <v>3.3710026687649355E-3</v>
      </c>
      <c r="I223" s="29">
        <f t="shared" si="15"/>
        <v>1.003371002668765</v>
      </c>
      <c r="J223" s="8"/>
      <c r="K223" s="8"/>
      <c r="L223" s="8"/>
      <c r="M223" s="10"/>
      <c r="N223" s="6"/>
      <c r="O223" s="9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1:28" x14ac:dyDescent="0.3">
      <c r="A224" s="27">
        <v>45343</v>
      </c>
      <c r="B224" s="1" t="s">
        <v>1</v>
      </c>
      <c r="C224" s="3">
        <v>1859.65</v>
      </c>
      <c r="D224" s="2">
        <f t="shared" si="13"/>
        <v>3.2316296672578347E-3</v>
      </c>
      <c r="E224" s="2">
        <f t="shared" si="12"/>
        <v>1.0032316296672579</v>
      </c>
      <c r="F224" s="27">
        <v>45343</v>
      </c>
      <c r="G224" s="1">
        <v>22055.05</v>
      </c>
      <c r="H224" s="2">
        <f t="shared" si="14"/>
        <v>-6.4132914383778911E-3</v>
      </c>
      <c r="I224" s="29">
        <f t="shared" si="15"/>
        <v>0.99358670856162212</v>
      </c>
      <c r="J224" s="8"/>
      <c r="K224" s="8"/>
      <c r="L224" s="8"/>
      <c r="M224" s="10"/>
      <c r="N224" s="6"/>
      <c r="O224" s="9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spans="1:28" x14ac:dyDescent="0.3">
      <c r="A225" s="27">
        <v>45344</v>
      </c>
      <c r="B225" s="1" t="s">
        <v>1</v>
      </c>
      <c r="C225" s="3">
        <v>1910.35</v>
      </c>
      <c r="D225" s="2">
        <f t="shared" si="13"/>
        <v>2.6898173368806979E-2</v>
      </c>
      <c r="E225" s="2">
        <f t="shared" si="12"/>
        <v>1.026898173368807</v>
      </c>
      <c r="F225" s="27">
        <v>45344</v>
      </c>
      <c r="G225" s="1">
        <v>22217.45</v>
      </c>
      <c r="H225" s="2">
        <f t="shared" si="14"/>
        <v>7.3364155357774361E-3</v>
      </c>
      <c r="I225" s="29">
        <f t="shared" si="15"/>
        <v>1.0073364155357774</v>
      </c>
      <c r="J225" s="8"/>
      <c r="K225" s="8"/>
      <c r="L225" s="8"/>
      <c r="M225" s="10"/>
      <c r="N225" s="6"/>
      <c r="O225" s="9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1:28" x14ac:dyDescent="0.3">
      <c r="A226" s="27">
        <v>45345</v>
      </c>
      <c r="B226" s="1" t="s">
        <v>1</v>
      </c>
      <c r="C226" s="3">
        <v>1929.95</v>
      </c>
      <c r="D226" s="2">
        <f t="shared" si="13"/>
        <v>1.0207624501131543E-2</v>
      </c>
      <c r="E226" s="2">
        <f t="shared" si="12"/>
        <v>1.0102076245011316</v>
      </c>
      <c r="F226" s="27">
        <v>45345</v>
      </c>
      <c r="G226" s="1">
        <v>22212.7</v>
      </c>
      <c r="H226" s="2">
        <f t="shared" si="14"/>
        <v>-2.1381877027633613E-4</v>
      </c>
      <c r="I226" s="29">
        <f t="shared" si="15"/>
        <v>0.99978618122972363</v>
      </c>
      <c r="J226" s="8"/>
      <c r="K226" s="8"/>
      <c r="L226" s="8"/>
      <c r="M226" s="10"/>
      <c r="N226" s="6"/>
      <c r="O226" s="9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spans="1:28" x14ac:dyDescent="0.3">
      <c r="A227" s="27">
        <v>45348</v>
      </c>
      <c r="B227" s="1" t="s">
        <v>1</v>
      </c>
      <c r="C227" s="3">
        <v>1929.8</v>
      </c>
      <c r="D227" s="2">
        <f t="shared" si="13"/>
        <v>-7.7725241311260611E-5</v>
      </c>
      <c r="E227" s="2">
        <f t="shared" si="12"/>
        <v>0.99992227475868878</v>
      </c>
      <c r="F227" s="27">
        <v>45348</v>
      </c>
      <c r="G227" s="1">
        <v>22122.05</v>
      </c>
      <c r="H227" s="2">
        <f t="shared" si="14"/>
        <v>-4.0893487084771958E-3</v>
      </c>
      <c r="I227" s="29">
        <f t="shared" si="15"/>
        <v>0.99591065129152279</v>
      </c>
      <c r="J227" s="8"/>
      <c r="K227" s="8"/>
      <c r="L227" s="8"/>
      <c r="M227" s="10"/>
      <c r="N227" s="6"/>
      <c r="O227" s="9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1:28" x14ac:dyDescent="0.3">
      <c r="A228" s="27">
        <v>45349</v>
      </c>
      <c r="B228" s="1" t="s">
        <v>1</v>
      </c>
      <c r="C228" s="3">
        <v>1950.6</v>
      </c>
      <c r="D228" s="2">
        <f t="shared" si="13"/>
        <v>1.0720646951631156E-2</v>
      </c>
      <c r="E228" s="2">
        <f t="shared" si="12"/>
        <v>1.0107206469516312</v>
      </c>
      <c r="F228" s="27">
        <v>45349</v>
      </c>
      <c r="G228" s="1">
        <v>22198.35</v>
      </c>
      <c r="H228" s="2">
        <f t="shared" si="14"/>
        <v>3.4431131207391997E-3</v>
      </c>
      <c r="I228" s="29">
        <f t="shared" si="15"/>
        <v>1.0034431131207393</v>
      </c>
      <c r="J228" s="8"/>
      <c r="K228" s="8"/>
      <c r="L228" s="8"/>
      <c r="M228" s="10"/>
      <c r="N228" s="6"/>
      <c r="O228" s="9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spans="1:28" x14ac:dyDescent="0.3">
      <c r="A229" s="27">
        <v>45350</v>
      </c>
      <c r="B229" s="1" t="s">
        <v>1</v>
      </c>
      <c r="C229" s="3">
        <v>1901.65</v>
      </c>
      <c r="D229" s="2">
        <f t="shared" si="13"/>
        <v>-2.5415087190147491E-2</v>
      </c>
      <c r="E229" s="2">
        <f t="shared" si="12"/>
        <v>0.97458491280985249</v>
      </c>
      <c r="F229" s="27">
        <v>45350</v>
      </c>
      <c r="G229" s="1">
        <v>21951.15</v>
      </c>
      <c r="H229" s="2">
        <f t="shared" si="14"/>
        <v>-1.1198431843397458E-2</v>
      </c>
      <c r="I229" s="29">
        <f t="shared" si="15"/>
        <v>0.98880156815660258</v>
      </c>
      <c r="J229" s="8"/>
      <c r="K229" s="8"/>
      <c r="L229" s="8"/>
      <c r="M229" s="10"/>
      <c r="N229" s="6"/>
      <c r="O229" s="9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1:28" x14ac:dyDescent="0.3">
      <c r="A230" s="27">
        <v>45351</v>
      </c>
      <c r="B230" s="1" t="s">
        <v>1</v>
      </c>
      <c r="C230" s="3">
        <v>1932.4</v>
      </c>
      <c r="D230" s="2">
        <f t="shared" si="13"/>
        <v>1.6040823332484633E-2</v>
      </c>
      <c r="E230" s="2">
        <f t="shared" si="12"/>
        <v>1.0160408233324847</v>
      </c>
      <c r="F230" s="27">
        <v>45351</v>
      </c>
      <c r="G230" s="1">
        <v>21982.799999999999</v>
      </c>
      <c r="H230" s="2">
        <f t="shared" si="14"/>
        <v>1.4407994489542065E-3</v>
      </c>
      <c r="I230" s="29">
        <f t="shared" si="15"/>
        <v>1.0014407994489543</v>
      </c>
      <c r="J230" s="8"/>
      <c r="K230" s="8"/>
      <c r="L230" s="8"/>
      <c r="M230" s="10"/>
      <c r="N230" s="6"/>
      <c r="O230" s="9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spans="1:28" x14ac:dyDescent="0.3">
      <c r="A231" s="27">
        <v>45352</v>
      </c>
      <c r="B231" s="1" t="s">
        <v>1</v>
      </c>
      <c r="C231" s="3">
        <v>1972.95</v>
      </c>
      <c r="D231" s="2">
        <f t="shared" si="13"/>
        <v>2.0767130902645748E-2</v>
      </c>
      <c r="E231" s="2">
        <f t="shared" si="12"/>
        <v>1.0207671309026458</v>
      </c>
      <c r="F231" s="27">
        <v>45352</v>
      </c>
      <c r="G231" s="1">
        <v>22338.75</v>
      </c>
      <c r="H231" s="2">
        <f t="shared" si="14"/>
        <v>1.6062509231593233E-2</v>
      </c>
      <c r="I231" s="29">
        <f t="shared" si="15"/>
        <v>1.0160625092315931</v>
      </c>
      <c r="J231" s="8"/>
      <c r="K231" s="8"/>
      <c r="L231" s="8"/>
      <c r="M231" s="10"/>
      <c r="N231" s="6"/>
      <c r="O231" s="9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1:28" x14ac:dyDescent="0.3">
      <c r="A232" s="27">
        <v>45353</v>
      </c>
      <c r="B232" s="1" t="s">
        <v>1</v>
      </c>
      <c r="C232" s="3">
        <v>1960.1</v>
      </c>
      <c r="D232" s="2">
        <f t="shared" si="13"/>
        <v>-6.5343922516679174E-3</v>
      </c>
      <c r="E232" s="2">
        <f t="shared" si="12"/>
        <v>0.99346560774833204</v>
      </c>
      <c r="F232" s="27">
        <v>45353</v>
      </c>
      <c r="G232" s="1">
        <v>22378.400000000001</v>
      </c>
      <c r="H232" s="2">
        <f t="shared" si="14"/>
        <v>1.7733692952736234E-3</v>
      </c>
      <c r="I232" s="29">
        <f t="shared" si="15"/>
        <v>1.0017733692952737</v>
      </c>
      <c r="J232" s="8"/>
      <c r="K232" s="8"/>
      <c r="L232" s="8"/>
      <c r="M232" s="10"/>
      <c r="N232" s="6"/>
      <c r="O232" s="9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1:28" x14ac:dyDescent="0.3">
      <c r="A233" s="27">
        <v>45355</v>
      </c>
      <c r="B233" s="1" t="s">
        <v>1</v>
      </c>
      <c r="C233" s="3">
        <v>1921.05</v>
      </c>
      <c r="D233" s="2">
        <f t="shared" si="13"/>
        <v>-2.0123580791038924E-2</v>
      </c>
      <c r="E233" s="2">
        <f t="shared" si="12"/>
        <v>0.97987641920896107</v>
      </c>
      <c r="F233" s="27">
        <v>45355</v>
      </c>
      <c r="G233" s="1">
        <v>22405.599999999999</v>
      </c>
      <c r="H233" s="2">
        <f t="shared" si="14"/>
        <v>1.2147196920581206E-3</v>
      </c>
      <c r="I233" s="29">
        <f t="shared" si="15"/>
        <v>1.0012147196920582</v>
      </c>
      <c r="J233" s="8"/>
      <c r="K233" s="8"/>
      <c r="L233" s="8"/>
      <c r="M233" s="10"/>
      <c r="N233" s="6"/>
      <c r="O233" s="9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1:28" x14ac:dyDescent="0.3">
      <c r="A234" s="27">
        <v>45356</v>
      </c>
      <c r="B234" s="1" t="s">
        <v>1</v>
      </c>
      <c r="C234" s="3">
        <v>1939.25</v>
      </c>
      <c r="D234" s="2">
        <f t="shared" si="13"/>
        <v>9.4293888307904958E-3</v>
      </c>
      <c r="E234" s="2">
        <f t="shared" si="12"/>
        <v>1.0094293888307906</v>
      </c>
      <c r="F234" s="27">
        <v>45356</v>
      </c>
      <c r="G234" s="1">
        <v>22356.3</v>
      </c>
      <c r="H234" s="2">
        <f t="shared" si="14"/>
        <v>-2.202767082468908E-3</v>
      </c>
      <c r="I234" s="29">
        <f t="shared" si="15"/>
        <v>0.99779723291753109</v>
      </c>
      <c r="J234" s="8"/>
      <c r="K234" s="8"/>
      <c r="L234" s="8"/>
      <c r="M234" s="10"/>
      <c r="N234" s="6"/>
      <c r="O234" s="9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spans="1:28" x14ac:dyDescent="0.3">
      <c r="A235" s="27">
        <v>45357</v>
      </c>
      <c r="B235" s="1" t="s">
        <v>1</v>
      </c>
      <c r="C235" s="3">
        <v>1970.65</v>
      </c>
      <c r="D235" s="2">
        <f t="shared" si="13"/>
        <v>1.6062137178352344E-2</v>
      </c>
      <c r="E235" s="2">
        <f t="shared" si="12"/>
        <v>1.0160621371783523</v>
      </c>
      <c r="F235" s="27">
        <v>45357</v>
      </c>
      <c r="G235" s="1">
        <v>22474.05</v>
      </c>
      <c r="H235" s="2">
        <f t="shared" si="14"/>
        <v>5.2531497425974778E-3</v>
      </c>
      <c r="I235" s="29">
        <f t="shared" si="15"/>
        <v>1.0052531497425974</v>
      </c>
      <c r="J235" s="8"/>
      <c r="K235" s="8"/>
      <c r="L235" s="8"/>
      <c r="M235" s="10"/>
      <c r="N235" s="6"/>
      <c r="O235" s="9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1:28" x14ac:dyDescent="0.3">
      <c r="A236" s="27">
        <v>45358</v>
      </c>
      <c r="B236" s="1" t="s">
        <v>1</v>
      </c>
      <c r="C236" s="3">
        <v>1897.55</v>
      </c>
      <c r="D236" s="2">
        <f t="shared" si="13"/>
        <v>-3.779985716558272E-2</v>
      </c>
      <c r="E236" s="2">
        <f t="shared" si="12"/>
        <v>0.96220014283441724</v>
      </c>
      <c r="F236" s="27">
        <v>45358</v>
      </c>
      <c r="G236" s="1">
        <v>22493.55</v>
      </c>
      <c r="H236" s="2">
        <f t="shared" si="14"/>
        <v>8.6729117063467345E-4</v>
      </c>
      <c r="I236" s="29">
        <f t="shared" si="15"/>
        <v>1.0008672911706347</v>
      </c>
      <c r="J236" s="8"/>
      <c r="K236" s="8"/>
      <c r="L236" s="8"/>
      <c r="M236" s="10"/>
      <c r="N236" s="6"/>
      <c r="O236" s="9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1:28" x14ac:dyDescent="0.3">
      <c r="A237" s="27">
        <v>45362</v>
      </c>
      <c r="B237" s="1" t="s">
        <v>1</v>
      </c>
      <c r="C237" s="3">
        <v>1894.35</v>
      </c>
      <c r="D237" s="2">
        <f t="shared" si="13"/>
        <v>-1.6878086234620282E-3</v>
      </c>
      <c r="E237" s="2">
        <f t="shared" si="12"/>
        <v>0.99831219137653793</v>
      </c>
      <c r="F237" s="27">
        <v>45362</v>
      </c>
      <c r="G237" s="1">
        <v>22332.65</v>
      </c>
      <c r="H237" s="2">
        <f t="shared" si="14"/>
        <v>-7.1788682071318097E-3</v>
      </c>
      <c r="I237" s="29">
        <f t="shared" si="15"/>
        <v>0.99282113179286824</v>
      </c>
      <c r="J237" s="8"/>
      <c r="K237" s="8"/>
      <c r="L237" s="8"/>
      <c r="M237" s="10"/>
      <c r="N237" s="6"/>
      <c r="O237" s="9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1:28" x14ac:dyDescent="0.3">
      <c r="A238" s="27">
        <v>45363</v>
      </c>
      <c r="B238" s="1" t="s">
        <v>1</v>
      </c>
      <c r="C238" s="3">
        <v>1895.15</v>
      </c>
      <c r="D238" s="2">
        <f t="shared" si="13"/>
        <v>4.222192964162933E-4</v>
      </c>
      <c r="E238" s="2">
        <f t="shared" si="12"/>
        <v>1.0004222192964163</v>
      </c>
      <c r="F238" s="27">
        <v>45363</v>
      </c>
      <c r="G238" s="1">
        <v>22335.7</v>
      </c>
      <c r="H238" s="2">
        <f t="shared" si="14"/>
        <v>1.3656201783766265E-4</v>
      </c>
      <c r="I238" s="29">
        <f t="shared" si="15"/>
        <v>1.0001365620178377</v>
      </c>
      <c r="J238" s="8"/>
      <c r="K238" s="8"/>
      <c r="L238" s="8"/>
      <c r="M238" s="10"/>
      <c r="N238" s="6"/>
      <c r="O238" s="9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1:28" x14ac:dyDescent="0.3">
      <c r="A239" s="27">
        <v>45364</v>
      </c>
      <c r="B239" s="1" t="s">
        <v>1</v>
      </c>
      <c r="C239" s="3">
        <v>1853.7</v>
      </c>
      <c r="D239" s="2">
        <f t="shared" si="13"/>
        <v>-2.2114349321661488E-2</v>
      </c>
      <c r="E239" s="2">
        <f t="shared" si="12"/>
        <v>0.97788565067833855</v>
      </c>
      <c r="F239" s="27">
        <v>45364</v>
      </c>
      <c r="G239" s="1">
        <v>21997.7</v>
      </c>
      <c r="H239" s="2">
        <f t="shared" si="14"/>
        <v>-1.524839281915699E-2</v>
      </c>
      <c r="I239" s="29">
        <f t="shared" si="15"/>
        <v>0.98475160718084298</v>
      </c>
      <c r="J239" s="8"/>
      <c r="K239" s="8"/>
      <c r="L239" s="8"/>
      <c r="M239" s="10"/>
      <c r="N239" s="6"/>
      <c r="O239" s="9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1:28" x14ac:dyDescent="0.3">
      <c r="A240" s="27">
        <v>45365</v>
      </c>
      <c r="B240" s="1" t="s">
        <v>1</v>
      </c>
      <c r="C240" s="3">
        <v>1890.55</v>
      </c>
      <c r="D240" s="2">
        <f t="shared" si="13"/>
        <v>1.9684150275822664E-2</v>
      </c>
      <c r="E240" s="2">
        <f t="shared" si="12"/>
        <v>1.0196841502758227</v>
      </c>
      <c r="F240" s="27">
        <v>45365</v>
      </c>
      <c r="G240" s="1">
        <v>22146.65</v>
      </c>
      <c r="H240" s="2">
        <f t="shared" si="14"/>
        <v>6.7483410794881684E-3</v>
      </c>
      <c r="I240" s="29">
        <f t="shared" si="15"/>
        <v>1.0067483410794882</v>
      </c>
      <c r="J240" s="8"/>
      <c r="K240" s="8"/>
      <c r="L240" s="8"/>
      <c r="M240" s="10"/>
      <c r="N240" s="6"/>
      <c r="O240" s="9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spans="1:28" x14ac:dyDescent="0.3">
      <c r="A241" s="27">
        <v>45366</v>
      </c>
      <c r="B241" s="1" t="s">
        <v>1</v>
      </c>
      <c r="C241" s="3">
        <v>1799.5</v>
      </c>
      <c r="D241" s="2">
        <f t="shared" si="13"/>
        <v>-4.9358943491780966E-2</v>
      </c>
      <c r="E241" s="2">
        <f t="shared" si="12"/>
        <v>0.95064105650821906</v>
      </c>
      <c r="F241" s="27">
        <v>45366</v>
      </c>
      <c r="G241" s="1">
        <v>22023.35</v>
      </c>
      <c r="H241" s="2">
        <f t="shared" si="14"/>
        <v>-5.5829893714841473E-3</v>
      </c>
      <c r="I241" s="29">
        <f t="shared" si="15"/>
        <v>0.99441701062851584</v>
      </c>
      <c r="J241" s="8"/>
      <c r="K241" s="8"/>
      <c r="L241" s="8"/>
      <c r="M241" s="10"/>
      <c r="N241" s="6"/>
      <c r="O241" s="9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1:28" x14ac:dyDescent="0.3">
      <c r="A242" s="27">
        <v>45369</v>
      </c>
      <c r="B242" s="1" t="s">
        <v>1</v>
      </c>
      <c r="C242" s="3">
        <v>1856.05</v>
      </c>
      <c r="D242" s="2">
        <f t="shared" si="13"/>
        <v>3.0941725119366832E-2</v>
      </c>
      <c r="E242" s="2">
        <f t="shared" si="12"/>
        <v>1.0309417251193669</v>
      </c>
      <c r="F242" s="27">
        <v>45369</v>
      </c>
      <c r="G242" s="1">
        <v>22055.7</v>
      </c>
      <c r="H242" s="2">
        <f t="shared" si="14"/>
        <v>1.4678177414507178E-3</v>
      </c>
      <c r="I242" s="29">
        <f t="shared" si="15"/>
        <v>1.0014678177414507</v>
      </c>
      <c r="J242" s="8"/>
      <c r="K242" s="8"/>
      <c r="L242" s="8"/>
      <c r="M242" s="10"/>
      <c r="N242" s="6"/>
      <c r="O242" s="9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spans="1:28" x14ac:dyDescent="0.3">
      <c r="A243" s="27">
        <v>45370</v>
      </c>
      <c r="B243" s="1" t="s">
        <v>1</v>
      </c>
      <c r="C243" s="3">
        <v>1843.9</v>
      </c>
      <c r="D243" s="2">
        <f t="shared" si="13"/>
        <v>-6.5676799273332379E-3</v>
      </c>
      <c r="E243" s="2">
        <f t="shared" si="12"/>
        <v>0.9934323200726668</v>
      </c>
      <c r="F243" s="27">
        <v>45370</v>
      </c>
      <c r="G243" s="1">
        <v>21817.45</v>
      </c>
      <c r="H243" s="2">
        <f t="shared" si="14"/>
        <v>-1.0860963573548457E-2</v>
      </c>
      <c r="I243" s="29">
        <f t="shared" si="15"/>
        <v>0.98913903642645151</v>
      </c>
      <c r="J243" s="8"/>
      <c r="K243" s="8"/>
      <c r="L243" s="8"/>
      <c r="M243" s="10"/>
      <c r="N243" s="6"/>
      <c r="O243" s="9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spans="1:28" x14ac:dyDescent="0.3">
      <c r="A244" s="27">
        <v>45371</v>
      </c>
      <c r="B244" s="1" t="s">
        <v>1</v>
      </c>
      <c r="C244" s="3">
        <v>1844.4</v>
      </c>
      <c r="D244" s="2">
        <f t="shared" si="13"/>
        <v>2.7112762143142723E-4</v>
      </c>
      <c r="E244" s="2">
        <f t="shared" si="12"/>
        <v>1.0002711276214313</v>
      </c>
      <c r="F244" s="27">
        <v>45371</v>
      </c>
      <c r="G244" s="1">
        <v>21839.1</v>
      </c>
      <c r="H244" s="2">
        <f t="shared" si="14"/>
        <v>9.9183292197013414E-4</v>
      </c>
      <c r="I244" s="29">
        <f t="shared" si="15"/>
        <v>1.00099183292197</v>
      </c>
      <c r="J244" s="8"/>
      <c r="K244" s="8"/>
      <c r="L244" s="8"/>
      <c r="M244" s="10"/>
      <c r="N244" s="6"/>
      <c r="O244" s="9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spans="1:28" x14ac:dyDescent="0.3">
      <c r="A245" s="27">
        <v>45372</v>
      </c>
      <c r="B245" s="1" t="s">
        <v>1</v>
      </c>
      <c r="C245" s="3">
        <v>1865.85</v>
      </c>
      <c r="D245" s="2">
        <f t="shared" si="13"/>
        <v>1.1562691991532714E-2</v>
      </c>
      <c r="E245" s="2">
        <f t="shared" si="12"/>
        <v>1.0115626919915328</v>
      </c>
      <c r="F245" s="27">
        <v>45372</v>
      </c>
      <c r="G245" s="1">
        <v>22011.95</v>
      </c>
      <c r="H245" s="2">
        <f t="shared" si="14"/>
        <v>7.883546470263552E-3</v>
      </c>
      <c r="I245" s="29">
        <f t="shared" si="15"/>
        <v>1.0078835464702636</v>
      </c>
      <c r="J245" s="8"/>
      <c r="K245" s="8"/>
      <c r="L245" s="8"/>
      <c r="M245" s="10"/>
      <c r="N245" s="6"/>
      <c r="O245" s="9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1:28" x14ac:dyDescent="0.3">
      <c r="A246" s="27">
        <v>45373</v>
      </c>
      <c r="B246" s="1" t="s">
        <v>1</v>
      </c>
      <c r="C246" s="3">
        <v>1878.8</v>
      </c>
      <c r="D246" s="2">
        <f t="shared" si="13"/>
        <v>6.9165618287567905E-3</v>
      </c>
      <c r="E246" s="2">
        <f t="shared" si="12"/>
        <v>1.0069165618287568</v>
      </c>
      <c r="F246" s="27">
        <v>45373</v>
      </c>
      <c r="G246" s="1">
        <v>22096.75</v>
      </c>
      <c r="H246" s="2">
        <f t="shared" si="14"/>
        <v>3.8450511793153485E-3</v>
      </c>
      <c r="I246" s="29">
        <f t="shared" si="15"/>
        <v>1.0038450511793153</v>
      </c>
      <c r="J246" s="8"/>
      <c r="K246" s="8"/>
      <c r="L246" s="8"/>
      <c r="M246" s="10"/>
      <c r="N246" s="6"/>
      <c r="O246" s="9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spans="1:28" x14ac:dyDescent="0.3">
      <c r="A247" s="27">
        <v>45377</v>
      </c>
      <c r="B247" s="1" t="s">
        <v>1</v>
      </c>
      <c r="C247" s="3">
        <v>1863.95</v>
      </c>
      <c r="D247" s="2">
        <f t="shared" si="13"/>
        <v>-7.9353833014091275E-3</v>
      </c>
      <c r="E247" s="2">
        <f t="shared" si="12"/>
        <v>0.99206461669859092</v>
      </c>
      <c r="F247" s="27">
        <v>45377</v>
      </c>
      <c r="G247" s="1">
        <v>22004.7</v>
      </c>
      <c r="H247" s="2">
        <f t="shared" si="14"/>
        <v>-4.1744719810147216E-3</v>
      </c>
      <c r="I247" s="29">
        <f t="shared" si="15"/>
        <v>0.99582552801898527</v>
      </c>
      <c r="J247" s="8"/>
      <c r="K247" s="8"/>
      <c r="L247" s="8"/>
      <c r="M247" s="10"/>
      <c r="N247" s="6"/>
      <c r="O247" s="9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1:28" x14ac:dyDescent="0.3">
      <c r="A248" s="27">
        <v>45378</v>
      </c>
      <c r="B248" s="1" t="s">
        <v>1</v>
      </c>
      <c r="C248" s="3">
        <v>1881.15</v>
      </c>
      <c r="D248" s="2">
        <f t="shared" si="13"/>
        <v>9.1854000867376412E-3</v>
      </c>
      <c r="E248" s="2">
        <f t="shared" si="12"/>
        <v>1.0091854000867377</v>
      </c>
      <c r="F248" s="27">
        <v>45378</v>
      </c>
      <c r="G248" s="1">
        <v>22123.65</v>
      </c>
      <c r="H248" s="2">
        <f t="shared" si="14"/>
        <v>5.3911051782769932E-3</v>
      </c>
      <c r="I248" s="29">
        <f t="shared" si="15"/>
        <v>1.0053911051782769</v>
      </c>
      <c r="J248" s="8"/>
      <c r="K248" s="8"/>
      <c r="L248" s="8"/>
      <c r="M248" s="10"/>
      <c r="N248" s="6"/>
      <c r="O248" s="9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1:28" x14ac:dyDescent="0.3">
      <c r="A249" s="27">
        <v>45379</v>
      </c>
      <c r="B249" s="1" t="s">
        <v>1</v>
      </c>
      <c r="C249" s="3">
        <v>1921.35</v>
      </c>
      <c r="D249" s="2">
        <f t="shared" si="13"/>
        <v>2.1144772007086272E-2</v>
      </c>
      <c r="E249" s="2">
        <f t="shared" si="12"/>
        <v>1.0211447720070863</v>
      </c>
      <c r="F249" s="27">
        <v>45379</v>
      </c>
      <c r="G249" s="1">
        <v>22326.9</v>
      </c>
      <c r="H249" s="2">
        <f t="shared" si="14"/>
        <v>9.1450574409679217E-3</v>
      </c>
      <c r="I249" s="29">
        <f t="shared" si="15"/>
        <v>1.0091450574409679</v>
      </c>
      <c r="J249" s="8"/>
      <c r="K249" s="8"/>
      <c r="L249" s="8"/>
      <c r="M249" s="10"/>
      <c r="N249" s="6"/>
      <c r="O249" s="9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1:28" x14ac:dyDescent="0.3">
      <c r="A250" s="27">
        <v>45383</v>
      </c>
      <c r="B250" s="1" t="s">
        <v>1</v>
      </c>
      <c r="C250" s="3">
        <v>1915.95</v>
      </c>
      <c r="D250" s="2">
        <f t="shared" si="13"/>
        <v>-2.8144807883591551E-3</v>
      </c>
      <c r="E250" s="2">
        <f t="shared" si="12"/>
        <v>0.99718551921164089</v>
      </c>
      <c r="F250" s="27">
        <v>45383</v>
      </c>
      <c r="G250" s="1">
        <v>22462</v>
      </c>
      <c r="H250" s="2">
        <f t="shared" si="14"/>
        <v>6.0327630166456293E-3</v>
      </c>
      <c r="I250" s="29">
        <f t="shared" si="15"/>
        <v>1.0060327630166457</v>
      </c>
      <c r="J250" s="8"/>
      <c r="K250" s="8"/>
      <c r="L250" s="8"/>
      <c r="M250" s="8"/>
      <c r="N250" s="8"/>
      <c r="O250" s="9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spans="1:28" x14ac:dyDescent="0.3">
      <c r="A251" s="27">
        <v>45384</v>
      </c>
      <c r="B251" s="1" t="s">
        <v>1</v>
      </c>
      <c r="C251" s="3">
        <v>1971.95</v>
      </c>
      <c r="D251" s="2">
        <f t="shared" si="13"/>
        <v>2.8809317714668443E-2</v>
      </c>
      <c r="E251" s="2">
        <f t="shared" si="12"/>
        <v>1.0288093177146684</v>
      </c>
      <c r="F251" s="27">
        <v>45384</v>
      </c>
      <c r="G251" s="1">
        <v>22453.3</v>
      </c>
      <c r="H251" s="2">
        <f t="shared" si="14"/>
        <v>-3.8739583655484331E-4</v>
      </c>
      <c r="I251" s="29">
        <f t="shared" si="15"/>
        <v>0.99961260416344511</v>
      </c>
      <c r="J251" s="8"/>
      <c r="K251" s="8"/>
      <c r="L251" s="8"/>
      <c r="M251" s="8"/>
      <c r="N251" s="8"/>
      <c r="O251" s="9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1:28" x14ac:dyDescent="0.3">
      <c r="A252" s="27">
        <v>45385</v>
      </c>
      <c r="B252" s="1" t="s">
        <v>1</v>
      </c>
      <c r="C252" s="3">
        <v>1989.3</v>
      </c>
      <c r="D252" s="2">
        <f t="shared" si="13"/>
        <v>8.7599171713674939E-3</v>
      </c>
      <c r="E252" s="2">
        <f t="shared" si="12"/>
        <v>1.0087599171713675</v>
      </c>
      <c r="F252" s="27">
        <v>45385</v>
      </c>
      <c r="G252" s="1">
        <v>22434.65</v>
      </c>
      <c r="H252" s="2">
        <f t="shared" si="14"/>
        <v>-8.3095802205875437E-4</v>
      </c>
      <c r="I252" s="29">
        <f t="shared" si="15"/>
        <v>0.99916904197794121</v>
      </c>
      <c r="J252" s="8"/>
      <c r="K252" s="8"/>
      <c r="L252" s="8"/>
      <c r="M252" s="8"/>
      <c r="N252" s="8"/>
      <c r="O252" s="9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1:28" x14ac:dyDescent="0.3">
      <c r="A253" s="27">
        <v>45386</v>
      </c>
      <c r="B253" s="1" t="s">
        <v>1</v>
      </c>
      <c r="C253" s="3">
        <v>2002.7</v>
      </c>
      <c r="D253" s="2">
        <f t="shared" si="13"/>
        <v>6.7134520684463336E-3</v>
      </c>
      <c r="E253" s="2">
        <f t="shared" si="12"/>
        <v>1.0067134520684464</v>
      </c>
      <c r="F253" s="27">
        <v>45386</v>
      </c>
      <c r="G253" s="1">
        <v>22514.65</v>
      </c>
      <c r="H253" s="2">
        <f t="shared" si="14"/>
        <v>3.5595697583823936E-3</v>
      </c>
      <c r="I253" s="29">
        <f t="shared" si="15"/>
        <v>1.0035595697583823</v>
      </c>
      <c r="J253" s="8"/>
      <c r="K253" s="8"/>
      <c r="L253" s="8"/>
      <c r="M253" s="8"/>
      <c r="N253" s="8"/>
      <c r="O253" s="9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1:28" x14ac:dyDescent="0.3">
      <c r="A254" s="27">
        <v>45387</v>
      </c>
      <c r="B254" s="1" t="s">
        <v>1</v>
      </c>
      <c r="C254" s="3">
        <v>2013.3</v>
      </c>
      <c r="D254" s="2">
        <f t="shared" si="13"/>
        <v>5.2788967209254738E-3</v>
      </c>
      <c r="E254" s="2">
        <f t="shared" si="12"/>
        <v>1.0052788967209254</v>
      </c>
      <c r="F254" s="27">
        <v>45387</v>
      </c>
      <c r="G254" s="1">
        <v>22513.7</v>
      </c>
      <c r="H254" s="2">
        <f t="shared" si="14"/>
        <v>-4.2195638976008428E-5</v>
      </c>
      <c r="I254" s="29">
        <f t="shared" si="15"/>
        <v>0.99995780436102399</v>
      </c>
      <c r="J254" s="8"/>
      <c r="K254" s="8"/>
      <c r="L254" s="8"/>
      <c r="M254" s="8"/>
      <c r="N254" s="8"/>
      <c r="O254" s="9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1:28" x14ac:dyDescent="0.3">
      <c r="A255" s="27">
        <v>45390</v>
      </c>
      <c r="B255" s="1" t="s">
        <v>1</v>
      </c>
      <c r="C255" s="3">
        <v>2078.1</v>
      </c>
      <c r="D255" s="2">
        <f t="shared" si="13"/>
        <v>3.1678847864365783E-2</v>
      </c>
      <c r="E255" s="2">
        <f t="shared" si="12"/>
        <v>1.0316788478643657</v>
      </c>
      <c r="F255" s="27">
        <v>45390</v>
      </c>
      <c r="G255" s="1">
        <v>22666.3</v>
      </c>
      <c r="H255" s="2">
        <f t="shared" si="14"/>
        <v>6.7552271049311262E-3</v>
      </c>
      <c r="I255" s="29">
        <f t="shared" si="15"/>
        <v>1.0067552271049311</v>
      </c>
      <c r="J255" s="8"/>
      <c r="K255" s="8"/>
      <c r="L255" s="8"/>
      <c r="M255" s="8"/>
      <c r="N255" s="8"/>
      <c r="O255" s="9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1:28" x14ac:dyDescent="0.3">
      <c r="A256" s="27">
        <v>45391</v>
      </c>
      <c r="B256" s="1" t="s">
        <v>1</v>
      </c>
      <c r="C256" s="3">
        <v>2090.9</v>
      </c>
      <c r="D256" s="2">
        <f t="shared" si="13"/>
        <v>6.1405805807083561E-3</v>
      </c>
      <c r="E256" s="2">
        <f t="shared" si="12"/>
        <v>1.0061405805807084</v>
      </c>
      <c r="F256" s="27">
        <v>45391</v>
      </c>
      <c r="G256" s="1">
        <v>22642.75</v>
      </c>
      <c r="H256" s="2">
        <f t="shared" si="14"/>
        <v>-1.0395275169402805E-3</v>
      </c>
      <c r="I256" s="29">
        <f t="shared" si="15"/>
        <v>0.99896047248305975</v>
      </c>
      <c r="J256" s="8"/>
      <c r="K256" s="8"/>
      <c r="L256" s="8"/>
      <c r="M256" s="8"/>
      <c r="N256" s="8"/>
      <c r="O256" s="9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spans="1:28" x14ac:dyDescent="0.3">
      <c r="A257" s="27">
        <v>45392</v>
      </c>
      <c r="B257" s="1" t="s">
        <v>1</v>
      </c>
      <c r="C257" s="3">
        <v>2076.1999999999998</v>
      </c>
      <c r="D257" s="2">
        <f t="shared" si="13"/>
        <v>-7.0552955182325711E-3</v>
      </c>
      <c r="E257" s="2">
        <f t="shared" si="12"/>
        <v>0.99294470448176742</v>
      </c>
      <c r="F257" s="27">
        <v>45392</v>
      </c>
      <c r="G257" s="1">
        <v>22753.8</v>
      </c>
      <c r="H257" s="2">
        <f t="shared" si="14"/>
        <v>4.8924520259116325E-3</v>
      </c>
      <c r="I257" s="29">
        <f t="shared" si="15"/>
        <v>1.0048924520259117</v>
      </c>
      <c r="J257" s="8"/>
      <c r="K257" s="8"/>
      <c r="L257" s="8"/>
      <c r="M257" s="8"/>
      <c r="N257" s="8"/>
      <c r="O257" s="9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1:28" x14ac:dyDescent="0.3">
      <c r="A258" s="27">
        <v>45394</v>
      </c>
      <c r="B258" s="1" t="s">
        <v>1</v>
      </c>
      <c r="C258" s="3">
        <v>2070.9499999999998</v>
      </c>
      <c r="D258" s="2">
        <f t="shared" si="13"/>
        <v>-2.5318605811286681E-3</v>
      </c>
      <c r="E258" s="2">
        <f t="shared" si="12"/>
        <v>0.99746813941887136</v>
      </c>
      <c r="F258" s="27">
        <v>45394</v>
      </c>
      <c r="G258" s="1">
        <v>22519.4</v>
      </c>
      <c r="H258" s="2">
        <f t="shared" si="14"/>
        <v>-1.0355004482994602E-2</v>
      </c>
      <c r="I258" s="29">
        <f t="shared" si="15"/>
        <v>0.98964499551700535</v>
      </c>
      <c r="J258" s="8"/>
      <c r="K258" s="8"/>
      <c r="L258" s="8"/>
      <c r="M258" s="8"/>
      <c r="N258" s="8"/>
      <c r="O258" s="9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1:28" x14ac:dyDescent="0.3">
      <c r="A259" s="27">
        <v>45397</v>
      </c>
      <c r="B259" s="1" t="s">
        <v>1</v>
      </c>
      <c r="C259" s="3">
        <v>2053.4499999999998</v>
      </c>
      <c r="D259" s="2">
        <f t="shared" si="13"/>
        <v>-8.4861337508342228E-3</v>
      </c>
      <c r="E259" s="2">
        <f t="shared" si="12"/>
        <v>0.99151386624916582</v>
      </c>
      <c r="F259" s="27">
        <v>45397</v>
      </c>
      <c r="G259" s="1">
        <v>22272.5</v>
      </c>
      <c r="H259" s="2">
        <f t="shared" si="14"/>
        <v>-1.1024426319883079E-2</v>
      </c>
      <c r="I259" s="29">
        <f t="shared" si="15"/>
        <v>0.9889755736801169</v>
      </c>
      <c r="J259" s="8"/>
      <c r="K259" s="8"/>
      <c r="L259" s="8"/>
      <c r="M259" s="8"/>
      <c r="N259" s="8"/>
      <c r="O259" s="9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1:28" x14ac:dyDescent="0.3">
      <c r="A260" s="27">
        <v>45398</v>
      </c>
      <c r="B260" s="1" t="s">
        <v>1</v>
      </c>
      <c r="C260" s="3">
        <v>2031.3</v>
      </c>
      <c r="D260" s="2">
        <f t="shared" si="13"/>
        <v>-1.0845323267472711E-2</v>
      </c>
      <c r="E260" s="2">
        <f t="shared" si="12"/>
        <v>0.98915467673252733</v>
      </c>
      <c r="F260" s="27">
        <v>45398</v>
      </c>
      <c r="G260" s="1">
        <v>22147.9</v>
      </c>
      <c r="H260" s="2">
        <f t="shared" si="14"/>
        <v>-5.6100497425024482E-3</v>
      </c>
      <c r="I260" s="29">
        <f t="shared" si="15"/>
        <v>0.99438995025749755</v>
      </c>
      <c r="J260" s="8"/>
      <c r="K260" s="8"/>
      <c r="L260" s="8"/>
      <c r="M260" s="8"/>
      <c r="N260" s="8"/>
      <c r="O260" s="9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1:28" x14ac:dyDescent="0.3">
      <c r="A261" s="27">
        <v>45400</v>
      </c>
      <c r="B261" s="1" t="s">
        <v>1</v>
      </c>
      <c r="C261" s="3">
        <v>2024.95</v>
      </c>
      <c r="D261" s="2">
        <f t="shared" si="13"/>
        <v>-3.130973281931097E-3</v>
      </c>
      <c r="E261" s="2">
        <f t="shared" ref="E261:E324" si="16">1+D261</f>
        <v>0.99686902671806887</v>
      </c>
      <c r="F261" s="27">
        <v>45400</v>
      </c>
      <c r="G261" s="1">
        <v>21995.85</v>
      </c>
      <c r="H261" s="2">
        <f t="shared" si="14"/>
        <v>-6.8888846695565574E-3</v>
      </c>
      <c r="I261" s="29">
        <f t="shared" si="15"/>
        <v>0.99311111533044349</v>
      </c>
      <c r="J261" s="8"/>
      <c r="K261" s="8"/>
      <c r="L261" s="8"/>
      <c r="M261" s="8"/>
      <c r="N261" s="8"/>
      <c r="O261" s="9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1:28" x14ac:dyDescent="0.3">
      <c r="A262" s="27">
        <v>45401</v>
      </c>
      <c r="B262" s="1" t="s">
        <v>1</v>
      </c>
      <c r="C262" s="3">
        <v>2082.9</v>
      </c>
      <c r="D262" s="2">
        <f t="shared" ref="D262:D325" si="17">LN(C262/C261)</f>
        <v>2.8216144549559272E-2</v>
      </c>
      <c r="E262" s="2">
        <f t="shared" si="16"/>
        <v>1.0282161445495592</v>
      </c>
      <c r="F262" s="27">
        <v>45401</v>
      </c>
      <c r="G262" s="1">
        <v>22147</v>
      </c>
      <c r="H262" s="2">
        <f t="shared" ref="H262:H325" si="18">LN(G262/G261)</f>
        <v>6.8482479371053118E-3</v>
      </c>
      <c r="I262" s="29">
        <f t="shared" ref="I262:I325" si="19">1+H262</f>
        <v>1.0068482479371053</v>
      </c>
      <c r="J262" s="8"/>
      <c r="K262" s="8"/>
      <c r="L262" s="8"/>
      <c r="M262" s="8"/>
      <c r="N262" s="8"/>
      <c r="O262" s="9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1:28" x14ac:dyDescent="0.3">
      <c r="A263" s="27">
        <v>45404</v>
      </c>
      <c r="B263" s="1" t="s">
        <v>1</v>
      </c>
      <c r="C263" s="3">
        <v>2090.65</v>
      </c>
      <c r="D263" s="2">
        <f t="shared" si="17"/>
        <v>3.7138689642450266E-3</v>
      </c>
      <c r="E263" s="2">
        <f t="shared" si="16"/>
        <v>1.0037138689642451</v>
      </c>
      <c r="F263" s="27">
        <v>45404</v>
      </c>
      <c r="G263" s="1">
        <v>22336.400000000001</v>
      </c>
      <c r="H263" s="2">
        <f t="shared" si="18"/>
        <v>8.5155875913575322E-3</v>
      </c>
      <c r="I263" s="29">
        <f t="shared" si="19"/>
        <v>1.0085155875913576</v>
      </c>
      <c r="J263" s="8"/>
      <c r="K263" s="8"/>
      <c r="L263" s="8"/>
      <c r="M263" s="8"/>
      <c r="N263" s="8"/>
      <c r="O263" s="9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1:28" x14ac:dyDescent="0.3">
      <c r="A264" s="27">
        <v>45405</v>
      </c>
      <c r="B264" s="1" t="s">
        <v>1</v>
      </c>
      <c r="C264" s="3">
        <v>2062.6</v>
      </c>
      <c r="D264" s="2">
        <f t="shared" si="17"/>
        <v>-1.3507699509613939E-2</v>
      </c>
      <c r="E264" s="2">
        <f t="shared" si="16"/>
        <v>0.98649230049038605</v>
      </c>
      <c r="F264" s="27">
        <v>45405</v>
      </c>
      <c r="G264" s="1">
        <v>22368</v>
      </c>
      <c r="H264" s="2">
        <f t="shared" si="18"/>
        <v>1.4137313223340777E-3</v>
      </c>
      <c r="I264" s="29">
        <f t="shared" si="19"/>
        <v>1.0014137313223341</v>
      </c>
      <c r="J264" s="8"/>
      <c r="K264" s="8"/>
      <c r="L264" s="8"/>
      <c r="M264" s="8"/>
      <c r="N264" s="8"/>
      <c r="O264" s="9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spans="1:28" x14ac:dyDescent="0.3">
      <c r="A265" s="27">
        <v>45406</v>
      </c>
      <c r="B265" s="1" t="s">
        <v>1</v>
      </c>
      <c r="C265" s="3">
        <v>2058.4499999999998</v>
      </c>
      <c r="D265" s="2">
        <f t="shared" si="17"/>
        <v>-2.0140504982167594E-3</v>
      </c>
      <c r="E265" s="2">
        <f t="shared" si="16"/>
        <v>0.99798594950178321</v>
      </c>
      <c r="F265" s="27">
        <v>45406</v>
      </c>
      <c r="G265" s="1">
        <v>22402.400000000001</v>
      </c>
      <c r="H265" s="2">
        <f t="shared" si="18"/>
        <v>1.5367299273513811E-3</v>
      </c>
      <c r="I265" s="29">
        <f t="shared" si="19"/>
        <v>1.0015367299273514</v>
      </c>
      <c r="J265" s="8"/>
      <c r="K265" s="8"/>
      <c r="L265" s="8"/>
      <c r="M265" s="8"/>
      <c r="N265" s="8"/>
      <c r="O265" s="9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1:28" x14ac:dyDescent="0.3">
      <c r="A266" s="27">
        <v>45407</v>
      </c>
      <c r="B266" s="1" t="s">
        <v>1</v>
      </c>
      <c r="C266" s="3">
        <v>2096.85</v>
      </c>
      <c r="D266" s="2">
        <f t="shared" si="17"/>
        <v>1.8482946201495286E-2</v>
      </c>
      <c r="E266" s="2">
        <f t="shared" si="16"/>
        <v>1.0184829462014953</v>
      </c>
      <c r="F266" s="27">
        <v>45407</v>
      </c>
      <c r="G266" s="1">
        <v>22570.35</v>
      </c>
      <c r="H266" s="2">
        <f t="shared" si="18"/>
        <v>7.4690020410453127E-3</v>
      </c>
      <c r="I266" s="29">
        <f t="shared" si="19"/>
        <v>1.0074690020410453</v>
      </c>
      <c r="J266" s="8"/>
      <c r="K266" s="8"/>
      <c r="L266" s="8"/>
      <c r="M266" s="8"/>
      <c r="N266" s="8"/>
      <c r="O266" s="9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spans="1:28" x14ac:dyDescent="0.3">
      <c r="A267" s="27">
        <v>45408</v>
      </c>
      <c r="B267" s="1" t="s">
        <v>1</v>
      </c>
      <c r="C267" s="3">
        <v>2044.9</v>
      </c>
      <c r="D267" s="2">
        <f t="shared" si="17"/>
        <v>-2.5087330059478205E-2</v>
      </c>
      <c r="E267" s="2">
        <f t="shared" si="16"/>
        <v>0.97491266994052184</v>
      </c>
      <c r="F267" s="27">
        <v>45408</v>
      </c>
      <c r="G267" s="1">
        <v>22419.95</v>
      </c>
      <c r="H267" s="2">
        <f t="shared" si="18"/>
        <v>-6.6859105299196739E-3</v>
      </c>
      <c r="I267" s="29">
        <f t="shared" si="19"/>
        <v>0.99331408947008037</v>
      </c>
      <c r="J267" s="8"/>
      <c r="K267" s="8"/>
      <c r="L267" s="8"/>
      <c r="M267" s="8"/>
      <c r="N267" s="8"/>
      <c r="O267" s="9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1:28" x14ac:dyDescent="0.3">
      <c r="A268" s="27">
        <v>45411</v>
      </c>
      <c r="B268" s="1" t="s">
        <v>1</v>
      </c>
      <c r="C268" s="3">
        <v>2062.0500000000002</v>
      </c>
      <c r="D268" s="2">
        <f t="shared" si="17"/>
        <v>8.3517450597698027E-3</v>
      </c>
      <c r="E268" s="2">
        <f t="shared" si="16"/>
        <v>1.0083517450597699</v>
      </c>
      <c r="F268" s="27">
        <v>45411</v>
      </c>
      <c r="G268" s="1">
        <v>22643.4</v>
      </c>
      <c r="H268" s="2">
        <f t="shared" si="18"/>
        <v>9.9172312481621942E-3</v>
      </c>
      <c r="I268" s="29">
        <f t="shared" si="19"/>
        <v>1.0099172312481621</v>
      </c>
      <c r="J268" s="8"/>
      <c r="K268" s="8"/>
      <c r="L268" s="8"/>
      <c r="M268" s="8"/>
      <c r="N268" s="8"/>
      <c r="O268" s="9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1:28" x14ac:dyDescent="0.3">
      <c r="A269" s="27">
        <v>45412</v>
      </c>
      <c r="B269" s="1" t="s">
        <v>1</v>
      </c>
      <c r="C269" s="3">
        <v>2156.35</v>
      </c>
      <c r="D269" s="2">
        <f t="shared" si="17"/>
        <v>4.4716343930354133E-2</v>
      </c>
      <c r="E269" s="2">
        <f t="shared" si="16"/>
        <v>1.0447163439303542</v>
      </c>
      <c r="F269" s="27">
        <v>45412</v>
      </c>
      <c r="G269" s="1">
        <v>22604.85</v>
      </c>
      <c r="H269" s="2">
        <f t="shared" si="18"/>
        <v>-1.7039337135533136E-3</v>
      </c>
      <c r="I269" s="29">
        <f t="shared" si="19"/>
        <v>0.99829606628644674</v>
      </c>
      <c r="J269" s="8"/>
      <c r="K269" s="8"/>
      <c r="L269" s="8"/>
      <c r="M269" s="8"/>
      <c r="N269" s="8"/>
      <c r="O269" s="9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1:28" x14ac:dyDescent="0.3">
      <c r="A270" s="27">
        <v>45414</v>
      </c>
      <c r="B270" s="1" t="s">
        <v>1</v>
      </c>
      <c r="C270" s="3">
        <v>2185.15</v>
      </c>
      <c r="D270" s="2">
        <f t="shared" si="17"/>
        <v>1.3267498543085614E-2</v>
      </c>
      <c r="E270" s="2">
        <f t="shared" si="16"/>
        <v>1.0132674985430856</v>
      </c>
      <c r="F270" s="27">
        <v>45414</v>
      </c>
      <c r="G270" s="1">
        <v>22648.2</v>
      </c>
      <c r="H270" s="2">
        <f t="shared" si="18"/>
        <v>1.9158935479583357E-3</v>
      </c>
      <c r="I270" s="29">
        <f t="shared" si="19"/>
        <v>1.0019158935479584</v>
      </c>
      <c r="J270" s="8"/>
      <c r="K270" s="8"/>
      <c r="L270" s="8"/>
      <c r="M270" s="8"/>
      <c r="N270" s="8"/>
      <c r="O270" s="9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1:28" x14ac:dyDescent="0.3">
      <c r="A271" s="27">
        <v>45415</v>
      </c>
      <c r="B271" s="1" t="s">
        <v>1</v>
      </c>
      <c r="C271" s="3">
        <v>2193</v>
      </c>
      <c r="D271" s="2">
        <f t="shared" si="17"/>
        <v>3.5859933589096876E-3</v>
      </c>
      <c r="E271" s="2">
        <f t="shared" si="16"/>
        <v>1.0035859933589097</v>
      </c>
      <c r="F271" s="27">
        <v>45415</v>
      </c>
      <c r="G271" s="1">
        <v>22475.85</v>
      </c>
      <c r="H271" s="2">
        <f t="shared" si="18"/>
        <v>-7.6389791301331271E-3</v>
      </c>
      <c r="I271" s="29">
        <f t="shared" si="19"/>
        <v>0.99236102086986688</v>
      </c>
      <c r="J271" s="8"/>
      <c r="K271" s="8"/>
      <c r="L271" s="8"/>
      <c r="M271" s="8"/>
      <c r="N271" s="8"/>
      <c r="O271" s="9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1:28" x14ac:dyDescent="0.3">
      <c r="A272" s="27">
        <v>45418</v>
      </c>
      <c r="B272" s="1" t="s">
        <v>1</v>
      </c>
      <c r="C272" s="3">
        <v>2224.9499999999998</v>
      </c>
      <c r="D272" s="2">
        <f t="shared" si="17"/>
        <v>1.4463974019842889E-2</v>
      </c>
      <c r="E272" s="2">
        <f t="shared" si="16"/>
        <v>1.0144639740198429</v>
      </c>
      <c r="F272" s="27">
        <v>45418</v>
      </c>
      <c r="G272" s="1">
        <v>22442.7</v>
      </c>
      <c r="H272" s="2">
        <f t="shared" si="18"/>
        <v>-1.476005170173867E-3</v>
      </c>
      <c r="I272" s="29">
        <f t="shared" si="19"/>
        <v>0.99852399482982612</v>
      </c>
      <c r="J272" s="8"/>
      <c r="K272" s="8"/>
      <c r="L272" s="8"/>
      <c r="M272" s="8"/>
      <c r="N272" s="8"/>
      <c r="O272" s="9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1:28" x14ac:dyDescent="0.3">
      <c r="A273" s="27">
        <v>45419</v>
      </c>
      <c r="B273" s="1" t="s">
        <v>1</v>
      </c>
      <c r="C273" s="3">
        <v>2191.5</v>
      </c>
      <c r="D273" s="2">
        <f t="shared" si="17"/>
        <v>-1.5148202578867091E-2</v>
      </c>
      <c r="E273" s="2">
        <f t="shared" si="16"/>
        <v>0.98485179742113294</v>
      </c>
      <c r="F273" s="27">
        <v>45419</v>
      </c>
      <c r="G273" s="1">
        <v>22302.5</v>
      </c>
      <c r="H273" s="2">
        <f t="shared" si="18"/>
        <v>-6.2666144663355581E-3</v>
      </c>
      <c r="I273" s="29">
        <f t="shared" si="19"/>
        <v>0.99373338553366442</v>
      </c>
      <c r="J273" s="8"/>
      <c r="K273" s="8"/>
      <c r="L273" s="8"/>
      <c r="M273" s="8"/>
      <c r="N273" s="8"/>
      <c r="O273" s="9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1:28" x14ac:dyDescent="0.3">
      <c r="A274" s="27">
        <v>45420</v>
      </c>
      <c r="B274" s="1" t="s">
        <v>1</v>
      </c>
      <c r="C274" s="3">
        <v>2182.4</v>
      </c>
      <c r="D274" s="2">
        <f t="shared" si="17"/>
        <v>-4.1610522097209101E-3</v>
      </c>
      <c r="E274" s="2">
        <f t="shared" si="16"/>
        <v>0.99583894779027904</v>
      </c>
      <c r="F274" s="27">
        <v>45420</v>
      </c>
      <c r="G274" s="1">
        <v>22302.5</v>
      </c>
      <c r="H274" s="2">
        <f t="shared" si="18"/>
        <v>0</v>
      </c>
      <c r="I274" s="29">
        <f t="shared" si="19"/>
        <v>1</v>
      </c>
      <c r="J274" s="8"/>
      <c r="K274" s="8"/>
      <c r="L274" s="8"/>
      <c r="M274" s="8"/>
      <c r="N274" s="8"/>
      <c r="O274" s="9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1:28" x14ac:dyDescent="0.3">
      <c r="A275" s="27">
        <v>45421</v>
      </c>
      <c r="B275" s="1" t="s">
        <v>1</v>
      </c>
      <c r="C275" s="3">
        <v>2212.5500000000002</v>
      </c>
      <c r="D275" s="2">
        <f t="shared" si="17"/>
        <v>1.3720507847647591E-2</v>
      </c>
      <c r="E275" s="2">
        <f t="shared" si="16"/>
        <v>1.0137205078476477</v>
      </c>
      <c r="F275" s="27">
        <v>45421</v>
      </c>
      <c r="G275" s="1">
        <v>21957.5</v>
      </c>
      <c r="H275" s="2">
        <f t="shared" si="18"/>
        <v>-1.5590012996666094E-2</v>
      </c>
      <c r="I275" s="29">
        <f t="shared" si="19"/>
        <v>0.98440998700333393</v>
      </c>
      <c r="J275" s="8"/>
      <c r="K275" s="8"/>
      <c r="L275" s="8"/>
      <c r="M275" s="8"/>
      <c r="N275" s="8"/>
      <c r="O275" s="9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1:28" x14ac:dyDescent="0.3">
      <c r="A276" s="27">
        <v>45422</v>
      </c>
      <c r="B276" s="1" t="s">
        <v>1</v>
      </c>
      <c r="C276" s="3">
        <v>2193.0500000000002</v>
      </c>
      <c r="D276" s="2">
        <f t="shared" si="17"/>
        <v>-8.8524275212126663E-3</v>
      </c>
      <c r="E276" s="2">
        <f t="shared" si="16"/>
        <v>0.99114757247878738</v>
      </c>
      <c r="F276" s="27">
        <v>45422</v>
      </c>
      <c r="G276" s="1">
        <v>22055.200000000001</v>
      </c>
      <c r="H276" s="2">
        <f t="shared" si="18"/>
        <v>4.4396349451461085E-3</v>
      </c>
      <c r="I276" s="29">
        <f t="shared" si="19"/>
        <v>1.0044396349451461</v>
      </c>
      <c r="J276" s="8"/>
      <c r="K276" s="8"/>
      <c r="L276" s="8"/>
      <c r="M276" s="8"/>
      <c r="N276" s="8"/>
      <c r="O276" s="9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1:28" x14ac:dyDescent="0.3">
      <c r="A277" s="27">
        <v>45425</v>
      </c>
      <c r="B277" s="1" t="s">
        <v>1</v>
      </c>
      <c r="C277" s="3">
        <v>2184.25</v>
      </c>
      <c r="D277" s="2">
        <f t="shared" si="17"/>
        <v>-4.0207487973739032E-3</v>
      </c>
      <c r="E277" s="2">
        <f t="shared" si="16"/>
        <v>0.99597925120262609</v>
      </c>
      <c r="F277" s="27">
        <v>45425</v>
      </c>
      <c r="G277" s="1">
        <v>22104.05</v>
      </c>
      <c r="H277" s="2">
        <f t="shared" si="18"/>
        <v>2.2124478982964036E-3</v>
      </c>
      <c r="I277" s="29">
        <f t="shared" si="19"/>
        <v>1.0022124478982963</v>
      </c>
      <c r="J277" s="8"/>
      <c r="K277" s="8"/>
      <c r="L277" s="8"/>
      <c r="M277" s="8"/>
      <c r="N277" s="8"/>
      <c r="O277" s="9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1:28" x14ac:dyDescent="0.3">
      <c r="A278" s="27">
        <v>45426</v>
      </c>
      <c r="B278" s="1" t="s">
        <v>1</v>
      </c>
      <c r="C278" s="3">
        <v>2269.9</v>
      </c>
      <c r="D278" s="2">
        <f t="shared" si="17"/>
        <v>3.8463257463452305E-2</v>
      </c>
      <c r="E278" s="2">
        <f t="shared" si="16"/>
        <v>1.0384632574634522</v>
      </c>
      <c r="F278" s="27">
        <v>45426</v>
      </c>
      <c r="G278" s="1">
        <v>22217.85</v>
      </c>
      <c r="H278" s="2">
        <f t="shared" si="18"/>
        <v>5.1351702014188691E-3</v>
      </c>
      <c r="I278" s="29">
        <f t="shared" si="19"/>
        <v>1.0051351702014188</v>
      </c>
      <c r="J278" s="8"/>
      <c r="K278" s="8"/>
      <c r="L278" s="8"/>
      <c r="M278" s="8"/>
      <c r="N278" s="8"/>
      <c r="O278" s="9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1:28" x14ac:dyDescent="0.3">
      <c r="A279" s="27">
        <v>45427</v>
      </c>
      <c r="B279" s="1" t="s">
        <v>1</v>
      </c>
      <c r="C279" s="3">
        <v>2302.3000000000002</v>
      </c>
      <c r="D279" s="2">
        <f t="shared" si="17"/>
        <v>1.4172845608668229E-2</v>
      </c>
      <c r="E279" s="2">
        <f t="shared" si="16"/>
        <v>1.0141728456086683</v>
      </c>
      <c r="F279" s="27">
        <v>45427</v>
      </c>
      <c r="G279" s="1">
        <v>22200.55</v>
      </c>
      <c r="H279" s="2">
        <f t="shared" si="18"/>
        <v>-7.7895650787794773E-4</v>
      </c>
      <c r="I279" s="29">
        <f t="shared" si="19"/>
        <v>0.99922104349212204</v>
      </c>
      <c r="J279" s="8"/>
      <c r="K279" s="8"/>
      <c r="L279" s="8"/>
      <c r="M279" s="8"/>
      <c r="N279" s="8"/>
      <c r="O279" s="9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1:28" x14ac:dyDescent="0.3">
      <c r="A280" s="27">
        <v>45428</v>
      </c>
      <c r="B280" s="1" t="s">
        <v>1</v>
      </c>
      <c r="C280" s="3">
        <v>2371.75</v>
      </c>
      <c r="D280" s="2">
        <f t="shared" si="17"/>
        <v>2.9719456022661437E-2</v>
      </c>
      <c r="E280" s="2">
        <f t="shared" si="16"/>
        <v>1.0297194560226615</v>
      </c>
      <c r="F280" s="27">
        <v>45428</v>
      </c>
      <c r="G280" s="1">
        <v>22403.85</v>
      </c>
      <c r="H280" s="2">
        <f t="shared" si="18"/>
        <v>9.115755746059738E-3</v>
      </c>
      <c r="I280" s="29">
        <f t="shared" si="19"/>
        <v>1.0091157557460597</v>
      </c>
      <c r="J280" s="8"/>
      <c r="K280" s="8"/>
      <c r="L280" s="8"/>
      <c r="M280" s="8"/>
      <c r="N280" s="8"/>
      <c r="O280" s="9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1:28" x14ac:dyDescent="0.3">
      <c r="A281" s="27">
        <v>45429</v>
      </c>
      <c r="B281" s="1" t="s">
        <v>1</v>
      </c>
      <c r="C281" s="3">
        <v>2514.6</v>
      </c>
      <c r="D281" s="2">
        <f t="shared" si="17"/>
        <v>5.8485665886094489E-2</v>
      </c>
      <c r="E281" s="2">
        <f t="shared" si="16"/>
        <v>1.0584856658860944</v>
      </c>
      <c r="F281" s="27">
        <v>45429</v>
      </c>
      <c r="G281" s="1">
        <v>22466.1</v>
      </c>
      <c r="H281" s="2">
        <f t="shared" si="18"/>
        <v>2.7746872879504058E-3</v>
      </c>
      <c r="I281" s="29">
        <f t="shared" si="19"/>
        <v>1.0027746872879504</v>
      </c>
      <c r="J281" s="8"/>
      <c r="K281" s="8"/>
      <c r="L281" s="8"/>
      <c r="M281" s="8"/>
      <c r="N281" s="8"/>
      <c r="O281" s="9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1:28" x14ac:dyDescent="0.3">
      <c r="A282" s="27">
        <v>45430</v>
      </c>
      <c r="B282" s="1" t="s">
        <v>1</v>
      </c>
      <c r="C282" s="3">
        <v>2503.6999999999998</v>
      </c>
      <c r="D282" s="2">
        <f t="shared" si="17"/>
        <v>-4.3441074233894024E-3</v>
      </c>
      <c r="E282" s="2">
        <f t="shared" si="16"/>
        <v>0.99565589257661058</v>
      </c>
      <c r="F282" s="27">
        <v>45430</v>
      </c>
      <c r="G282" s="1">
        <v>22502</v>
      </c>
      <c r="H282" s="2">
        <f t="shared" si="18"/>
        <v>1.5966877687512294E-3</v>
      </c>
      <c r="I282" s="29">
        <f t="shared" si="19"/>
        <v>1.0015966877687512</v>
      </c>
      <c r="J282" s="8"/>
      <c r="K282" s="8"/>
      <c r="L282" s="8"/>
      <c r="M282" s="8"/>
      <c r="N282" s="8"/>
      <c r="O282" s="9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1:28" x14ac:dyDescent="0.3">
      <c r="A283" s="27">
        <v>45433</v>
      </c>
      <c r="B283" s="1" t="s">
        <v>1</v>
      </c>
      <c r="C283" s="3">
        <v>2522.65</v>
      </c>
      <c r="D283" s="2">
        <f t="shared" si="17"/>
        <v>7.5402985407607122E-3</v>
      </c>
      <c r="E283" s="2">
        <f t="shared" si="16"/>
        <v>1.0075402985407607</v>
      </c>
      <c r="F283" s="27">
        <v>45433</v>
      </c>
      <c r="G283" s="1">
        <v>22529.05</v>
      </c>
      <c r="H283" s="2">
        <f t="shared" si="18"/>
        <v>1.2013934053743151E-3</v>
      </c>
      <c r="I283" s="29">
        <f t="shared" si="19"/>
        <v>1.0012013934053743</v>
      </c>
      <c r="J283" s="8"/>
      <c r="K283" s="8"/>
      <c r="L283" s="8"/>
      <c r="M283" s="8"/>
      <c r="N283" s="8"/>
      <c r="O283" s="9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1:28" x14ac:dyDescent="0.3">
      <c r="A284" s="27">
        <v>45434</v>
      </c>
      <c r="B284" s="1" t="s">
        <v>1</v>
      </c>
      <c r="C284" s="3">
        <v>2521.0500000000002</v>
      </c>
      <c r="D284" s="2">
        <f t="shared" si="17"/>
        <v>-6.3445488576674034E-4</v>
      </c>
      <c r="E284" s="2">
        <f t="shared" si="16"/>
        <v>0.99936554511423326</v>
      </c>
      <c r="F284" s="27">
        <v>45434</v>
      </c>
      <c r="G284" s="1">
        <v>22597.8</v>
      </c>
      <c r="H284" s="2">
        <f t="shared" si="18"/>
        <v>3.0469688528972257E-3</v>
      </c>
      <c r="I284" s="29">
        <f t="shared" si="19"/>
        <v>1.0030469688528971</v>
      </c>
      <c r="J284" s="8"/>
      <c r="K284" s="8"/>
      <c r="L284" s="8"/>
      <c r="M284" s="8"/>
      <c r="N284" s="8"/>
      <c r="O284" s="9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1:28" x14ac:dyDescent="0.3">
      <c r="A285" s="27">
        <v>45435</v>
      </c>
      <c r="B285" s="1" t="s">
        <v>1</v>
      </c>
      <c r="C285" s="3">
        <v>2609.1999999999998</v>
      </c>
      <c r="D285" s="2">
        <f t="shared" si="17"/>
        <v>3.4368179531255531E-2</v>
      </c>
      <c r="E285" s="2">
        <f t="shared" si="16"/>
        <v>1.0343681795312556</v>
      </c>
      <c r="F285" s="27">
        <v>45435</v>
      </c>
      <c r="G285" s="1">
        <v>22967.65</v>
      </c>
      <c r="H285" s="2">
        <f t="shared" si="18"/>
        <v>1.6234147702677632E-2</v>
      </c>
      <c r="I285" s="29">
        <f t="shared" si="19"/>
        <v>1.0162341477026777</v>
      </c>
      <c r="J285" s="8"/>
      <c r="K285" s="8"/>
      <c r="L285" s="8"/>
      <c r="M285" s="8"/>
      <c r="N285" s="8"/>
      <c r="O285" s="9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1:28" x14ac:dyDescent="0.3">
      <c r="A286" s="27">
        <v>45436</v>
      </c>
      <c r="B286" s="1" t="s">
        <v>1</v>
      </c>
      <c r="C286" s="3">
        <v>2579.75</v>
      </c>
      <c r="D286" s="2">
        <f t="shared" si="17"/>
        <v>-1.1351165926117179E-2</v>
      </c>
      <c r="E286" s="2">
        <f t="shared" si="16"/>
        <v>0.98864883407388282</v>
      </c>
      <c r="F286" s="27">
        <v>45436</v>
      </c>
      <c r="G286" s="1">
        <v>22957.1</v>
      </c>
      <c r="H286" s="2">
        <f t="shared" si="18"/>
        <v>-4.5944725602593643E-4</v>
      </c>
      <c r="I286" s="29">
        <f t="shared" si="19"/>
        <v>0.99954055274397402</v>
      </c>
      <c r="J286" s="8"/>
      <c r="K286" s="8"/>
      <c r="L286" s="8"/>
      <c r="M286" s="8"/>
      <c r="N286" s="8"/>
      <c r="O286" s="9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1:28" x14ac:dyDescent="0.3">
      <c r="A287" s="27">
        <v>45439</v>
      </c>
      <c r="B287" s="1" t="s">
        <v>1</v>
      </c>
      <c r="C287" s="3">
        <v>2549.1</v>
      </c>
      <c r="D287" s="2">
        <f t="shared" si="17"/>
        <v>-1.1952139318218419E-2</v>
      </c>
      <c r="E287" s="2">
        <f t="shared" si="16"/>
        <v>0.98804786068178163</v>
      </c>
      <c r="F287" s="27">
        <v>45439</v>
      </c>
      <c r="G287" s="1">
        <v>22932.45</v>
      </c>
      <c r="H287" s="2">
        <f t="shared" si="18"/>
        <v>-1.0743187662915156E-3</v>
      </c>
      <c r="I287" s="29">
        <f t="shared" si="19"/>
        <v>0.99892568123370851</v>
      </c>
      <c r="J287" s="8"/>
      <c r="K287" s="8"/>
      <c r="L287" s="8"/>
      <c r="M287" s="8"/>
      <c r="N287" s="8"/>
      <c r="O287" s="9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x14ac:dyDescent="0.3">
      <c r="A288" s="27">
        <v>45440</v>
      </c>
      <c r="B288" s="1" t="s">
        <v>1</v>
      </c>
      <c r="C288" s="3">
        <v>2552.8000000000002</v>
      </c>
      <c r="D288" s="2">
        <f t="shared" si="17"/>
        <v>1.4504402864285084E-3</v>
      </c>
      <c r="E288" s="2">
        <f t="shared" si="16"/>
        <v>1.0014504402864286</v>
      </c>
      <c r="F288" s="27">
        <v>45440</v>
      </c>
      <c r="G288" s="1">
        <v>22888.15</v>
      </c>
      <c r="H288" s="2">
        <f t="shared" si="18"/>
        <v>-1.9336287086089532E-3</v>
      </c>
      <c r="I288" s="29">
        <f t="shared" si="19"/>
        <v>0.99806637129139109</v>
      </c>
      <c r="J288" s="8"/>
      <c r="K288" s="8"/>
      <c r="L288" s="8"/>
      <c r="M288" s="8"/>
      <c r="N288" s="8"/>
      <c r="O288" s="9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1:28" x14ac:dyDescent="0.3">
      <c r="A289" s="27">
        <v>45441</v>
      </c>
      <c r="B289" s="1" t="s">
        <v>1</v>
      </c>
      <c r="C289" s="3">
        <v>2533.65</v>
      </c>
      <c r="D289" s="2">
        <f t="shared" si="17"/>
        <v>-7.529845169570005E-3</v>
      </c>
      <c r="E289" s="2">
        <f t="shared" si="16"/>
        <v>0.99247015483043</v>
      </c>
      <c r="F289" s="27">
        <v>45441</v>
      </c>
      <c r="G289" s="1">
        <v>22704.7</v>
      </c>
      <c r="H289" s="2">
        <f t="shared" si="18"/>
        <v>-8.0473578649701855E-3</v>
      </c>
      <c r="I289" s="29">
        <f t="shared" si="19"/>
        <v>0.99195264213502976</v>
      </c>
      <c r="J289" s="8"/>
      <c r="K289" s="8"/>
      <c r="L289" s="8"/>
      <c r="M289" s="8"/>
      <c r="N289" s="8"/>
      <c r="O289" s="9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1:28" x14ac:dyDescent="0.3">
      <c r="A290" s="27">
        <v>45442</v>
      </c>
      <c r="B290" s="1" t="s">
        <v>1</v>
      </c>
      <c r="C290" s="3">
        <v>2493.5</v>
      </c>
      <c r="D290" s="2">
        <f t="shared" si="17"/>
        <v>-1.5973604808286503E-2</v>
      </c>
      <c r="E290" s="2">
        <f t="shared" si="16"/>
        <v>0.98402639519171353</v>
      </c>
      <c r="F290" s="27">
        <v>45442</v>
      </c>
      <c r="G290" s="1">
        <v>22488.65</v>
      </c>
      <c r="H290" s="2">
        <f t="shared" si="18"/>
        <v>-9.5612140229056203E-3</v>
      </c>
      <c r="I290" s="29">
        <f t="shared" si="19"/>
        <v>0.99043878597709434</v>
      </c>
      <c r="J290" s="8"/>
      <c r="K290" s="8"/>
      <c r="L290" s="8"/>
      <c r="M290" s="8"/>
      <c r="N290" s="8"/>
      <c r="O290" s="9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1:28" x14ac:dyDescent="0.3">
      <c r="A291" s="27">
        <v>45443</v>
      </c>
      <c r="B291" s="1" t="s">
        <v>1</v>
      </c>
      <c r="C291" s="3">
        <v>2506.25</v>
      </c>
      <c r="D291" s="2">
        <f t="shared" si="17"/>
        <v>5.1002660687019885E-3</v>
      </c>
      <c r="E291" s="2">
        <f t="shared" si="16"/>
        <v>1.0051002660687021</v>
      </c>
      <c r="F291" s="27">
        <v>45443</v>
      </c>
      <c r="G291" s="1">
        <v>22530.7</v>
      </c>
      <c r="H291" s="2">
        <f t="shared" si="18"/>
        <v>1.8680861553376123E-3</v>
      </c>
      <c r="I291" s="29">
        <f t="shared" si="19"/>
        <v>1.0018680861553375</v>
      </c>
      <c r="J291" s="8"/>
      <c r="K291" s="8"/>
      <c r="L291" s="8"/>
      <c r="M291" s="8"/>
      <c r="N291" s="8"/>
      <c r="O291" s="9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1:28" x14ac:dyDescent="0.3">
      <c r="A292" s="27">
        <v>45446</v>
      </c>
      <c r="B292" s="1" t="s">
        <v>1</v>
      </c>
      <c r="C292" s="3">
        <v>2634</v>
      </c>
      <c r="D292" s="2">
        <f t="shared" si="17"/>
        <v>4.9715991248347011E-2</v>
      </c>
      <c r="E292" s="2">
        <f t="shared" si="16"/>
        <v>1.0497159912483469</v>
      </c>
      <c r="F292" s="27">
        <v>45446</v>
      </c>
      <c r="G292" s="1">
        <v>23263.9</v>
      </c>
      <c r="H292" s="2">
        <f t="shared" si="18"/>
        <v>3.2023979208572827E-2</v>
      </c>
      <c r="I292" s="29">
        <f t="shared" si="19"/>
        <v>1.0320239792085728</v>
      </c>
      <c r="J292" s="8"/>
      <c r="K292" s="8"/>
      <c r="L292" s="8"/>
      <c r="M292" s="8"/>
      <c r="N292" s="8"/>
      <c r="O292" s="9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1:28" x14ac:dyDescent="0.3">
      <c r="A293" s="27">
        <v>45447</v>
      </c>
      <c r="B293" s="1" t="s">
        <v>1</v>
      </c>
      <c r="C293" s="3">
        <v>2572.9</v>
      </c>
      <c r="D293" s="2">
        <f t="shared" si="17"/>
        <v>-2.3469935914722427E-2</v>
      </c>
      <c r="E293" s="2">
        <f t="shared" si="16"/>
        <v>0.97653006408527754</v>
      </c>
      <c r="F293" s="27">
        <v>45447</v>
      </c>
      <c r="G293" s="1">
        <v>21884.5</v>
      </c>
      <c r="H293" s="2">
        <f t="shared" si="18"/>
        <v>-6.1124179171720965E-2</v>
      </c>
      <c r="I293" s="29">
        <f t="shared" si="19"/>
        <v>0.93887582082827903</v>
      </c>
      <c r="J293" s="8"/>
      <c r="K293" s="8"/>
      <c r="L293" s="8"/>
      <c r="M293" s="8"/>
      <c r="N293" s="8"/>
      <c r="O293" s="9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1:28" x14ac:dyDescent="0.3">
      <c r="A294" s="27">
        <v>45448</v>
      </c>
      <c r="B294" s="1" t="s">
        <v>1</v>
      </c>
      <c r="C294" s="3">
        <v>2740.95</v>
      </c>
      <c r="D294" s="2">
        <f t="shared" si="17"/>
        <v>6.3270908230208922E-2</v>
      </c>
      <c r="E294" s="2">
        <f t="shared" si="16"/>
        <v>1.063270908230209</v>
      </c>
      <c r="F294" s="27">
        <v>45448</v>
      </c>
      <c r="G294" s="1">
        <v>22620.35</v>
      </c>
      <c r="H294" s="2">
        <f t="shared" si="18"/>
        <v>3.3071319917765837E-2</v>
      </c>
      <c r="I294" s="29">
        <f t="shared" si="19"/>
        <v>1.0330713199177659</v>
      </c>
      <c r="J294" s="8"/>
      <c r="K294" s="8"/>
      <c r="L294" s="8"/>
      <c r="M294" s="8"/>
      <c r="N294" s="8"/>
      <c r="O294" s="9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1:28" x14ac:dyDescent="0.3">
      <c r="A295" s="27">
        <v>45449</v>
      </c>
      <c r="B295" s="1" t="s">
        <v>1</v>
      </c>
      <c r="C295" s="3">
        <v>2699.85</v>
      </c>
      <c r="D295" s="2">
        <f t="shared" si="17"/>
        <v>-1.5108359725115098E-2</v>
      </c>
      <c r="E295" s="2">
        <f t="shared" si="16"/>
        <v>0.98489164027488485</v>
      </c>
      <c r="F295" s="27">
        <v>45449</v>
      </c>
      <c r="G295" s="1">
        <v>22821.4</v>
      </c>
      <c r="H295" s="2">
        <f t="shared" si="18"/>
        <v>8.8487486443831614E-3</v>
      </c>
      <c r="I295" s="29">
        <f t="shared" si="19"/>
        <v>1.0088487486443831</v>
      </c>
      <c r="J295" s="8"/>
      <c r="K295" s="8"/>
      <c r="L295" s="8"/>
      <c r="M295" s="8"/>
      <c r="N295" s="8"/>
      <c r="O295" s="9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1:28" x14ac:dyDescent="0.3">
      <c r="A296" s="27">
        <v>45450</v>
      </c>
      <c r="B296" s="1" t="s">
        <v>1</v>
      </c>
      <c r="C296" s="3">
        <v>2857.45</v>
      </c>
      <c r="D296" s="2">
        <f t="shared" si="17"/>
        <v>5.6733402809505888E-2</v>
      </c>
      <c r="E296" s="2">
        <f t="shared" si="16"/>
        <v>1.0567334028095059</v>
      </c>
      <c r="F296" s="27">
        <v>45450</v>
      </c>
      <c r="G296" s="1">
        <v>23290.15</v>
      </c>
      <c r="H296" s="2">
        <f t="shared" si="18"/>
        <v>2.0331832162561177E-2</v>
      </c>
      <c r="I296" s="29">
        <f t="shared" si="19"/>
        <v>1.0203318321625612</v>
      </c>
      <c r="J296" s="8"/>
      <c r="K296" s="8"/>
      <c r="L296" s="8"/>
      <c r="M296" s="8"/>
      <c r="N296" s="8"/>
      <c r="O296" s="9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1:28" x14ac:dyDescent="0.3">
      <c r="A297" s="27">
        <v>45453</v>
      </c>
      <c r="B297" s="1" t="s">
        <v>1</v>
      </c>
      <c r="C297" s="3">
        <v>2807.55</v>
      </c>
      <c r="D297" s="2">
        <f t="shared" si="17"/>
        <v>-1.7617401810088903E-2</v>
      </c>
      <c r="E297" s="2">
        <f t="shared" si="16"/>
        <v>0.98238259818991114</v>
      </c>
      <c r="F297" s="27">
        <v>45453</v>
      </c>
      <c r="G297" s="1">
        <v>23259.200000000001</v>
      </c>
      <c r="H297" s="2">
        <f t="shared" si="18"/>
        <v>-1.3297717180034533E-3</v>
      </c>
      <c r="I297" s="29">
        <f t="shared" si="19"/>
        <v>0.99867022828199659</v>
      </c>
      <c r="J297" s="8"/>
      <c r="K297" s="8"/>
      <c r="L297" s="8"/>
      <c r="M297" s="8"/>
      <c r="N297" s="8"/>
      <c r="O297" s="9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1:28" x14ac:dyDescent="0.3">
      <c r="A298" s="27">
        <v>45454</v>
      </c>
      <c r="B298" s="1" t="s">
        <v>1</v>
      </c>
      <c r="C298" s="3">
        <v>2835.55</v>
      </c>
      <c r="D298" s="2">
        <f t="shared" si="17"/>
        <v>9.9237049799239304E-3</v>
      </c>
      <c r="E298" s="2">
        <f t="shared" si="16"/>
        <v>1.0099237049799239</v>
      </c>
      <c r="F298" s="27">
        <v>45454</v>
      </c>
      <c r="G298" s="1">
        <v>23264.85</v>
      </c>
      <c r="H298" s="2">
        <f t="shared" si="18"/>
        <v>2.4288513264755015E-4</v>
      </c>
      <c r="I298" s="29">
        <f t="shared" si="19"/>
        <v>1.0002428851326475</v>
      </c>
      <c r="J298" s="8"/>
      <c r="K298" s="8"/>
      <c r="L298" s="8"/>
      <c r="M298" s="8"/>
      <c r="N298" s="8"/>
      <c r="O298" s="9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1:28" x14ac:dyDescent="0.3">
      <c r="A299" s="27">
        <v>45455</v>
      </c>
      <c r="B299" s="1" t="s">
        <v>1</v>
      </c>
      <c r="C299" s="3">
        <v>2787.55</v>
      </c>
      <c r="D299" s="2">
        <f t="shared" si="17"/>
        <v>-1.7072848045703436E-2</v>
      </c>
      <c r="E299" s="2">
        <f t="shared" si="16"/>
        <v>0.98292715195429659</v>
      </c>
      <c r="F299" s="27">
        <v>45455</v>
      </c>
      <c r="G299" s="1">
        <v>23322.95</v>
      </c>
      <c r="H299" s="2">
        <f t="shared" si="18"/>
        <v>2.4942165167948799E-3</v>
      </c>
      <c r="I299" s="29">
        <f t="shared" si="19"/>
        <v>1.0024942165167949</v>
      </c>
      <c r="J299" s="8"/>
      <c r="K299" s="8"/>
      <c r="L299" s="8"/>
      <c r="M299" s="8"/>
      <c r="N299" s="8"/>
      <c r="O299" s="9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1:28" x14ac:dyDescent="0.3">
      <c r="A300" s="27">
        <v>45456</v>
      </c>
      <c r="B300" s="1" t="s">
        <v>1</v>
      </c>
      <c r="C300" s="3">
        <v>2861.7</v>
      </c>
      <c r="D300" s="2">
        <f t="shared" si="17"/>
        <v>2.6252779992036783E-2</v>
      </c>
      <c r="E300" s="2">
        <f t="shared" si="16"/>
        <v>1.0262527799920367</v>
      </c>
      <c r="F300" s="27">
        <v>45456</v>
      </c>
      <c r="G300" s="1">
        <v>23398.9</v>
      </c>
      <c r="H300" s="2">
        <f t="shared" si="18"/>
        <v>3.2511583723450442E-3</v>
      </c>
      <c r="I300" s="29">
        <f t="shared" si="19"/>
        <v>1.0032511583723451</v>
      </c>
      <c r="J300" s="8"/>
      <c r="K300" s="8"/>
      <c r="L300" s="8"/>
      <c r="M300" s="8"/>
      <c r="N300" s="8"/>
      <c r="O300" s="9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1:28" x14ac:dyDescent="0.3">
      <c r="A301" s="27">
        <v>45457</v>
      </c>
      <c r="B301" s="1" t="s">
        <v>1</v>
      </c>
      <c r="C301" s="3">
        <v>2928.6</v>
      </c>
      <c r="D301" s="2">
        <f t="shared" si="17"/>
        <v>2.3108639301884868E-2</v>
      </c>
      <c r="E301" s="2">
        <f t="shared" si="16"/>
        <v>1.0231086393018849</v>
      </c>
      <c r="F301" s="27">
        <v>45457</v>
      </c>
      <c r="G301" s="1">
        <v>23465.599999999999</v>
      </c>
      <c r="H301" s="2">
        <f t="shared" si="18"/>
        <v>2.8465062056323236E-3</v>
      </c>
      <c r="I301" s="29">
        <f t="shared" si="19"/>
        <v>1.0028465062056324</v>
      </c>
      <c r="J301" s="8"/>
      <c r="K301" s="8"/>
      <c r="L301" s="8"/>
      <c r="M301" s="8"/>
      <c r="N301" s="8"/>
      <c r="O301" s="9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x14ac:dyDescent="0.3">
      <c r="A302" s="27">
        <v>45461</v>
      </c>
      <c r="B302" s="1" t="s">
        <v>1</v>
      </c>
      <c r="C302" s="3">
        <v>2961.9</v>
      </c>
      <c r="D302" s="2">
        <f t="shared" si="17"/>
        <v>1.1306461164356877E-2</v>
      </c>
      <c r="E302" s="2">
        <f t="shared" si="16"/>
        <v>1.011306461164357</v>
      </c>
      <c r="F302" s="27">
        <v>45461</v>
      </c>
      <c r="G302" s="1">
        <v>23557.9</v>
      </c>
      <c r="H302" s="2">
        <f t="shared" si="18"/>
        <v>3.9257017677237702E-3</v>
      </c>
      <c r="I302" s="29">
        <f t="shared" si="19"/>
        <v>1.0039257017677237</v>
      </c>
      <c r="J302" s="8"/>
      <c r="K302" s="8"/>
      <c r="L302" s="8"/>
      <c r="M302" s="8"/>
      <c r="N302" s="8"/>
      <c r="O302" s="9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1:28" x14ac:dyDescent="0.3">
      <c r="A303" s="27">
        <v>45462</v>
      </c>
      <c r="B303" s="1" t="s">
        <v>1</v>
      </c>
      <c r="C303" s="3">
        <v>2933.85</v>
      </c>
      <c r="D303" s="2">
        <f t="shared" si="17"/>
        <v>-9.5154006338771836E-3</v>
      </c>
      <c r="E303" s="2">
        <f t="shared" si="16"/>
        <v>0.99048459936612276</v>
      </c>
      <c r="F303" s="27">
        <v>45462</v>
      </c>
      <c r="G303" s="1">
        <v>23516</v>
      </c>
      <c r="H303" s="2">
        <f t="shared" si="18"/>
        <v>-1.7801801450586289E-3</v>
      </c>
      <c r="I303" s="29">
        <f t="shared" si="19"/>
        <v>0.99821981985494135</v>
      </c>
      <c r="J303" s="8"/>
      <c r="K303" s="8"/>
      <c r="L303" s="8"/>
      <c r="M303" s="8"/>
      <c r="N303" s="8"/>
      <c r="O303" s="9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1:28" x14ac:dyDescent="0.3">
      <c r="A304" s="27">
        <v>45463</v>
      </c>
      <c r="B304" s="1" t="s">
        <v>1</v>
      </c>
      <c r="C304" s="3">
        <v>2871.2</v>
      </c>
      <c r="D304" s="2">
        <f t="shared" si="17"/>
        <v>-2.1585492818239009E-2</v>
      </c>
      <c r="E304" s="2">
        <f t="shared" si="16"/>
        <v>0.97841450718176104</v>
      </c>
      <c r="F304" s="27">
        <v>45463</v>
      </c>
      <c r="G304" s="1">
        <v>23567</v>
      </c>
      <c r="H304" s="2">
        <f t="shared" si="18"/>
        <v>2.1663878659495613E-3</v>
      </c>
      <c r="I304" s="29">
        <f t="shared" si="19"/>
        <v>1.0021663878659495</v>
      </c>
      <c r="J304" s="8"/>
      <c r="K304" s="8"/>
      <c r="L304" s="8"/>
      <c r="M304" s="8"/>
      <c r="N304" s="8"/>
      <c r="O304" s="9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1:28" x14ac:dyDescent="0.3">
      <c r="A305" s="27">
        <v>45464</v>
      </c>
      <c r="B305" s="1" t="s">
        <v>1</v>
      </c>
      <c r="C305" s="3">
        <v>2839.95</v>
      </c>
      <c r="D305" s="2">
        <f t="shared" si="17"/>
        <v>-1.094361446692964E-2</v>
      </c>
      <c r="E305" s="2">
        <f t="shared" si="16"/>
        <v>0.9890563855330704</v>
      </c>
      <c r="F305" s="27">
        <v>45464</v>
      </c>
      <c r="G305" s="1">
        <v>23501.1</v>
      </c>
      <c r="H305" s="2">
        <f t="shared" si="18"/>
        <v>-2.800199840690768E-3</v>
      </c>
      <c r="I305" s="29">
        <f t="shared" si="19"/>
        <v>0.9971998001593092</v>
      </c>
      <c r="J305" s="8"/>
      <c r="K305" s="8"/>
      <c r="L305" s="8"/>
      <c r="M305" s="8"/>
      <c r="N305" s="8"/>
      <c r="O305" s="9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x14ac:dyDescent="0.3">
      <c r="A306" s="27">
        <v>45467</v>
      </c>
      <c r="B306" s="1" t="s">
        <v>1</v>
      </c>
      <c r="C306" s="3">
        <v>2915.8</v>
      </c>
      <c r="D306" s="2">
        <f t="shared" si="17"/>
        <v>2.6357778304253805E-2</v>
      </c>
      <c r="E306" s="2">
        <f t="shared" si="16"/>
        <v>1.0263577783042539</v>
      </c>
      <c r="F306" s="27">
        <v>45467</v>
      </c>
      <c r="G306" s="1">
        <v>23537.85</v>
      </c>
      <c r="H306" s="2">
        <f t="shared" si="18"/>
        <v>1.5625351959234377E-3</v>
      </c>
      <c r="I306" s="29">
        <f t="shared" si="19"/>
        <v>1.0015625351959234</v>
      </c>
      <c r="J306" s="8"/>
      <c r="K306" s="8"/>
      <c r="L306" s="8"/>
      <c r="M306" s="8"/>
      <c r="N306" s="8"/>
      <c r="O306" s="9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1:28" x14ac:dyDescent="0.3">
      <c r="A307" s="27">
        <v>45468</v>
      </c>
      <c r="B307" s="1" t="s">
        <v>1</v>
      </c>
      <c r="C307" s="3">
        <v>2909.4</v>
      </c>
      <c r="D307" s="2">
        <f t="shared" si="17"/>
        <v>-2.1973503313599545E-3</v>
      </c>
      <c r="E307" s="2">
        <f t="shared" si="16"/>
        <v>0.99780264966864007</v>
      </c>
      <c r="F307" s="27">
        <v>45468</v>
      </c>
      <c r="G307" s="1">
        <v>23721.3</v>
      </c>
      <c r="H307" s="2">
        <f t="shared" si="18"/>
        <v>7.7636149373623573E-3</v>
      </c>
      <c r="I307" s="29">
        <f t="shared" si="19"/>
        <v>1.0077636149373623</v>
      </c>
      <c r="J307" s="8"/>
      <c r="K307" s="8"/>
      <c r="L307" s="8"/>
      <c r="M307" s="8"/>
      <c r="N307" s="8"/>
      <c r="O307" s="9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1:28" x14ac:dyDescent="0.3">
      <c r="A308" s="27">
        <v>45469</v>
      </c>
      <c r="B308" s="1" t="s">
        <v>1</v>
      </c>
      <c r="C308" s="3">
        <v>2851.5</v>
      </c>
      <c r="D308" s="2">
        <f t="shared" si="17"/>
        <v>-2.0101702742768037E-2</v>
      </c>
      <c r="E308" s="2">
        <f t="shared" si="16"/>
        <v>0.97989829725723199</v>
      </c>
      <c r="F308" s="27">
        <v>45469</v>
      </c>
      <c r="G308" s="1">
        <v>23868.799999999999</v>
      </c>
      <c r="H308" s="2">
        <f t="shared" si="18"/>
        <v>6.1987880801539115E-3</v>
      </c>
      <c r="I308" s="29">
        <f t="shared" si="19"/>
        <v>1.0061987880801539</v>
      </c>
      <c r="J308" s="8"/>
      <c r="K308" s="8"/>
      <c r="L308" s="8"/>
      <c r="M308" s="8"/>
      <c r="N308" s="8"/>
      <c r="O308" s="9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1:28" x14ac:dyDescent="0.3">
      <c r="A309" s="27">
        <v>45470</v>
      </c>
      <c r="B309" s="1" t="s">
        <v>1</v>
      </c>
      <c r="C309" s="3">
        <v>2888.95</v>
      </c>
      <c r="D309" s="2">
        <f t="shared" si="17"/>
        <v>1.3047942693220453E-2</v>
      </c>
      <c r="E309" s="2">
        <f t="shared" si="16"/>
        <v>1.0130479426932204</v>
      </c>
      <c r="F309" s="27">
        <v>45470</v>
      </c>
      <c r="G309" s="1">
        <v>24044.5</v>
      </c>
      <c r="H309" s="2">
        <f t="shared" si="18"/>
        <v>7.3341133907751897E-3</v>
      </c>
      <c r="I309" s="29">
        <f t="shared" si="19"/>
        <v>1.0073341133907752</v>
      </c>
      <c r="J309" s="8"/>
      <c r="K309" s="8"/>
      <c r="L309" s="8"/>
      <c r="M309" s="8"/>
      <c r="N309" s="8"/>
      <c r="O309" s="9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1:28" x14ac:dyDescent="0.3">
      <c r="A310" s="27">
        <v>45471</v>
      </c>
      <c r="B310" s="1" t="s">
        <v>1</v>
      </c>
      <c r="C310" s="3">
        <v>2866.65</v>
      </c>
      <c r="D310" s="2">
        <f t="shared" si="17"/>
        <v>-7.7490136867140666E-3</v>
      </c>
      <c r="E310" s="2">
        <f t="shared" si="16"/>
        <v>0.9922509863132859</v>
      </c>
      <c r="F310" s="27">
        <v>45471</v>
      </c>
      <c r="G310" s="1">
        <v>24010.6</v>
      </c>
      <c r="H310" s="2">
        <f t="shared" si="18"/>
        <v>-1.4108806608831069E-3</v>
      </c>
      <c r="I310" s="29">
        <f t="shared" si="19"/>
        <v>0.99858911933911687</v>
      </c>
      <c r="J310" s="8"/>
      <c r="K310" s="8"/>
      <c r="L310" s="8"/>
      <c r="M310" s="8"/>
      <c r="N310" s="8"/>
      <c r="O310" s="9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1:28" x14ac:dyDescent="0.3">
      <c r="A311" s="27">
        <v>45474</v>
      </c>
      <c r="B311" s="1" t="s">
        <v>1</v>
      </c>
      <c r="C311" s="3">
        <v>2875.85</v>
      </c>
      <c r="D311" s="2">
        <f t="shared" si="17"/>
        <v>3.2041821057722151E-3</v>
      </c>
      <c r="E311" s="2">
        <f t="shared" si="16"/>
        <v>1.0032041821057722</v>
      </c>
      <c r="F311" s="27">
        <v>45474</v>
      </c>
      <c r="G311" s="1">
        <v>24141.95</v>
      </c>
      <c r="H311" s="2">
        <f t="shared" si="18"/>
        <v>5.4555916887449258E-3</v>
      </c>
      <c r="I311" s="29">
        <f t="shared" si="19"/>
        <v>1.0054555916887449</v>
      </c>
      <c r="J311" s="8"/>
      <c r="K311" s="8"/>
      <c r="L311" s="8"/>
      <c r="M311" s="8"/>
      <c r="N311" s="8"/>
      <c r="O311" s="9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x14ac:dyDescent="0.3">
      <c r="A312" s="27">
        <v>45475</v>
      </c>
      <c r="B312" s="1" t="s">
        <v>1</v>
      </c>
      <c r="C312" s="3">
        <v>2865.15</v>
      </c>
      <c r="D312" s="2">
        <f t="shared" si="17"/>
        <v>-3.7275779096185152E-3</v>
      </c>
      <c r="E312" s="2">
        <f t="shared" si="16"/>
        <v>0.99627242209038147</v>
      </c>
      <c r="F312" s="27">
        <v>45475</v>
      </c>
      <c r="G312" s="1">
        <v>24123.85</v>
      </c>
      <c r="H312" s="2">
        <f t="shared" si="18"/>
        <v>-7.5001350225091805E-4</v>
      </c>
      <c r="I312" s="29">
        <f t="shared" si="19"/>
        <v>0.9992499864977491</v>
      </c>
      <c r="J312" s="8"/>
      <c r="K312" s="8"/>
      <c r="L312" s="8"/>
      <c r="M312" s="8"/>
      <c r="N312" s="8"/>
      <c r="O312" s="9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 x14ac:dyDescent="0.3">
      <c r="A313" s="27">
        <v>45476</v>
      </c>
      <c r="B313" s="1" t="s">
        <v>1</v>
      </c>
      <c r="C313" s="3">
        <v>2877.95</v>
      </c>
      <c r="D313" s="2">
        <f t="shared" si="17"/>
        <v>4.4575303213272984E-3</v>
      </c>
      <c r="E313" s="2">
        <f t="shared" si="16"/>
        <v>1.0044575303213272</v>
      </c>
      <c r="F313" s="27">
        <v>45476</v>
      </c>
      <c r="G313" s="1">
        <v>24286.5</v>
      </c>
      <c r="H313" s="2">
        <f t="shared" si="18"/>
        <v>6.7196627176867064E-3</v>
      </c>
      <c r="I313" s="29">
        <f t="shared" si="19"/>
        <v>1.0067196627176866</v>
      </c>
      <c r="J313" s="8"/>
      <c r="K313" s="8"/>
      <c r="L313" s="8"/>
      <c r="M313" s="8"/>
      <c r="N313" s="8"/>
      <c r="O313" s="9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1:28" x14ac:dyDescent="0.3">
      <c r="A314" s="27">
        <v>45477</v>
      </c>
      <c r="B314" s="1" t="s">
        <v>1</v>
      </c>
      <c r="C314" s="3">
        <v>2902.8</v>
      </c>
      <c r="D314" s="2">
        <f t="shared" si="17"/>
        <v>8.597553283400762E-3</v>
      </c>
      <c r="E314" s="2">
        <f t="shared" si="16"/>
        <v>1.0085975532834008</v>
      </c>
      <c r="F314" s="27">
        <v>45477</v>
      </c>
      <c r="G314" s="1">
        <v>24302.15</v>
      </c>
      <c r="H314" s="2">
        <f t="shared" si="18"/>
        <v>6.4418338608693553E-4</v>
      </c>
      <c r="I314" s="29">
        <f t="shared" si="19"/>
        <v>1.0006441833860868</v>
      </c>
      <c r="J314" s="8"/>
      <c r="K314" s="8"/>
      <c r="L314" s="8"/>
      <c r="M314" s="8"/>
      <c r="N314" s="8"/>
      <c r="O314" s="9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1:28" x14ac:dyDescent="0.3">
      <c r="A315" s="27">
        <v>45478</v>
      </c>
      <c r="B315" s="1" t="s">
        <v>1</v>
      </c>
      <c r="C315" s="3">
        <v>2880.6</v>
      </c>
      <c r="D315" s="2">
        <f t="shared" si="17"/>
        <v>-7.6771826390323056E-3</v>
      </c>
      <c r="E315" s="2">
        <f t="shared" si="16"/>
        <v>0.99232281736096772</v>
      </c>
      <c r="F315" s="27">
        <v>45478</v>
      </c>
      <c r="G315" s="1">
        <v>24323.85</v>
      </c>
      <c r="H315" s="2">
        <f t="shared" si="18"/>
        <v>8.9252669109216129E-4</v>
      </c>
      <c r="I315" s="29">
        <f t="shared" si="19"/>
        <v>1.0008925266910922</v>
      </c>
      <c r="J315" s="8"/>
      <c r="K315" s="8"/>
      <c r="L315" s="8"/>
      <c r="M315" s="8"/>
      <c r="N315" s="8"/>
      <c r="O315" s="9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 x14ac:dyDescent="0.3">
      <c r="A316" s="27">
        <v>45481</v>
      </c>
      <c r="B316" s="1" t="s">
        <v>1</v>
      </c>
      <c r="C316" s="3">
        <v>2851.35</v>
      </c>
      <c r="D316" s="2">
        <f t="shared" si="17"/>
        <v>-1.0206039444677502E-2</v>
      </c>
      <c r="E316" s="2">
        <f t="shared" si="16"/>
        <v>0.98979396055532254</v>
      </c>
      <c r="F316" s="27">
        <v>45481</v>
      </c>
      <c r="G316" s="1">
        <v>24320.55</v>
      </c>
      <c r="H316" s="2">
        <f t="shared" si="18"/>
        <v>-1.3567851613180805E-4</v>
      </c>
      <c r="I316" s="29">
        <f t="shared" si="19"/>
        <v>0.99986432148386817</v>
      </c>
      <c r="J316" s="8"/>
      <c r="K316" s="8"/>
      <c r="L316" s="8"/>
      <c r="M316" s="8"/>
      <c r="N316" s="8"/>
      <c r="O316" s="9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1:28" x14ac:dyDescent="0.3">
      <c r="A317" s="27">
        <v>45482</v>
      </c>
      <c r="B317" s="1" t="s">
        <v>1</v>
      </c>
      <c r="C317" s="3">
        <v>2925.5</v>
      </c>
      <c r="D317" s="2">
        <f t="shared" si="17"/>
        <v>2.5672839908018656E-2</v>
      </c>
      <c r="E317" s="2">
        <f t="shared" si="16"/>
        <v>1.0256728399080186</v>
      </c>
      <c r="F317" s="27">
        <v>45482</v>
      </c>
      <c r="G317" s="1">
        <v>24433.200000000001</v>
      </c>
      <c r="H317" s="2">
        <f t="shared" si="18"/>
        <v>4.621191209858602E-3</v>
      </c>
      <c r="I317" s="29">
        <f t="shared" si="19"/>
        <v>1.0046211912098586</v>
      </c>
      <c r="J317" s="8"/>
      <c r="K317" s="8"/>
      <c r="L317" s="8"/>
      <c r="M317" s="8"/>
      <c r="N317" s="8"/>
      <c r="O317" s="9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1:28" x14ac:dyDescent="0.3">
      <c r="A318" s="27">
        <v>45483</v>
      </c>
      <c r="B318" s="1" t="s">
        <v>1</v>
      </c>
      <c r="C318" s="3">
        <v>2732</v>
      </c>
      <c r="D318" s="2">
        <f t="shared" si="17"/>
        <v>-6.8431464537610162E-2</v>
      </c>
      <c r="E318" s="2">
        <f t="shared" si="16"/>
        <v>0.93156853546238982</v>
      </c>
      <c r="F318" s="27">
        <v>45483</v>
      </c>
      <c r="G318" s="1">
        <v>24324.45</v>
      </c>
      <c r="H318" s="2">
        <f t="shared" si="18"/>
        <v>-4.4608458502798307E-3</v>
      </c>
      <c r="I318" s="29">
        <f t="shared" si="19"/>
        <v>0.99553915414972016</v>
      </c>
      <c r="J318" s="8"/>
      <c r="K318" s="8"/>
      <c r="L318" s="8"/>
      <c r="M318" s="8"/>
      <c r="N318" s="8"/>
      <c r="O318" s="9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1:28" x14ac:dyDescent="0.3">
      <c r="A319" s="27">
        <v>45484</v>
      </c>
      <c r="B319" s="1" t="s">
        <v>1</v>
      </c>
      <c r="C319" s="3">
        <v>2698.05</v>
      </c>
      <c r="D319" s="2">
        <f t="shared" si="17"/>
        <v>-1.2504651848591173E-2</v>
      </c>
      <c r="E319" s="2">
        <f t="shared" si="16"/>
        <v>0.98749534815140882</v>
      </c>
      <c r="F319" s="27">
        <v>45484</v>
      </c>
      <c r="G319" s="1">
        <v>24315.95</v>
      </c>
      <c r="H319" s="2">
        <f t="shared" si="18"/>
        <v>-3.4950370829703764E-4</v>
      </c>
      <c r="I319" s="29">
        <f t="shared" si="19"/>
        <v>0.99965049629170299</v>
      </c>
      <c r="J319" s="8"/>
      <c r="K319" s="8"/>
      <c r="L319" s="8"/>
      <c r="M319" s="8"/>
      <c r="N319" s="8"/>
      <c r="O319" s="9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1:28" x14ac:dyDescent="0.3">
      <c r="A320" s="27">
        <v>45485</v>
      </c>
      <c r="B320" s="1" t="s">
        <v>1</v>
      </c>
      <c r="C320" s="3">
        <v>2703.95</v>
      </c>
      <c r="D320" s="2">
        <f t="shared" si="17"/>
        <v>2.1843770255417466E-3</v>
      </c>
      <c r="E320" s="2">
        <f t="shared" si="16"/>
        <v>1.0021843770255416</v>
      </c>
      <c r="F320" s="27">
        <v>45485</v>
      </c>
      <c r="G320" s="1">
        <v>24502.15</v>
      </c>
      <c r="H320" s="2">
        <f t="shared" si="18"/>
        <v>7.6283551773595644E-3</v>
      </c>
      <c r="I320" s="29">
        <f t="shared" si="19"/>
        <v>1.0076283551773595</v>
      </c>
      <c r="J320" s="8"/>
      <c r="K320" s="8"/>
      <c r="L320" s="8"/>
      <c r="M320" s="8"/>
      <c r="N320" s="8"/>
      <c r="O320" s="9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1:28" x14ac:dyDescent="0.3">
      <c r="A321" s="27">
        <v>45488</v>
      </c>
      <c r="B321" s="1" t="s">
        <v>1</v>
      </c>
      <c r="C321" s="3">
        <v>2731.05</v>
      </c>
      <c r="D321" s="2">
        <f t="shared" si="17"/>
        <v>9.9724837504521803E-3</v>
      </c>
      <c r="E321" s="2">
        <f t="shared" si="16"/>
        <v>1.0099724837504522</v>
      </c>
      <c r="F321" s="27">
        <v>45488</v>
      </c>
      <c r="G321" s="1">
        <v>24586.7</v>
      </c>
      <c r="H321" s="2">
        <f t="shared" si="18"/>
        <v>3.4447775252144188E-3</v>
      </c>
      <c r="I321" s="29">
        <f t="shared" si="19"/>
        <v>1.0034447775252144</v>
      </c>
      <c r="J321" s="8"/>
      <c r="K321" s="8"/>
      <c r="L321" s="8"/>
      <c r="M321" s="8"/>
      <c r="N321" s="8"/>
      <c r="O321" s="9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 x14ac:dyDescent="0.3">
      <c r="A322" s="27">
        <v>45489</v>
      </c>
      <c r="B322" s="1" t="s">
        <v>1</v>
      </c>
      <c r="C322" s="3">
        <v>2756.75</v>
      </c>
      <c r="D322" s="2">
        <f t="shared" si="17"/>
        <v>9.3662990207042784E-3</v>
      </c>
      <c r="E322" s="2">
        <f t="shared" si="16"/>
        <v>1.0093662990207042</v>
      </c>
      <c r="F322" s="27">
        <v>45489</v>
      </c>
      <c r="G322" s="1">
        <v>24613</v>
      </c>
      <c r="H322" s="2">
        <f t="shared" si="18"/>
        <v>1.0691123118667994E-3</v>
      </c>
      <c r="I322" s="29">
        <f t="shared" si="19"/>
        <v>1.0010691123118669</v>
      </c>
      <c r="J322" s="8"/>
      <c r="K322" s="8"/>
      <c r="L322" s="8"/>
      <c r="M322" s="8"/>
      <c r="N322" s="8"/>
      <c r="O322" s="9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1:28" x14ac:dyDescent="0.3">
      <c r="A323" s="27">
        <v>45491</v>
      </c>
      <c r="B323" s="1" t="s">
        <v>1</v>
      </c>
      <c r="C323" s="3">
        <v>2819.45</v>
      </c>
      <c r="D323" s="2">
        <f t="shared" si="17"/>
        <v>2.2489380810489512E-2</v>
      </c>
      <c r="E323" s="2">
        <f t="shared" si="16"/>
        <v>1.0224893808104896</v>
      </c>
      <c r="F323" s="27">
        <v>45491</v>
      </c>
      <c r="G323" s="1">
        <v>24800.85</v>
      </c>
      <c r="H323" s="2">
        <f t="shared" si="18"/>
        <v>7.6031681375885599E-3</v>
      </c>
      <c r="I323" s="29">
        <f t="shared" si="19"/>
        <v>1.0076031681375885</v>
      </c>
      <c r="J323" s="8"/>
      <c r="K323" s="8"/>
      <c r="L323" s="8"/>
      <c r="M323" s="8"/>
      <c r="N323" s="8"/>
      <c r="O323" s="9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1:28" x14ac:dyDescent="0.3">
      <c r="A324" s="27">
        <v>45492</v>
      </c>
      <c r="B324" s="1" t="s">
        <v>1</v>
      </c>
      <c r="C324" s="3">
        <v>2749.3</v>
      </c>
      <c r="D324" s="2">
        <f t="shared" si="17"/>
        <v>-2.5195496645398736E-2</v>
      </c>
      <c r="E324" s="2">
        <f t="shared" si="16"/>
        <v>0.97480450335460123</v>
      </c>
      <c r="F324" s="27">
        <v>45492</v>
      </c>
      <c r="G324" s="1">
        <v>24530.9</v>
      </c>
      <c r="H324" s="2">
        <f t="shared" si="18"/>
        <v>-1.0944379412161618E-2</v>
      </c>
      <c r="I324" s="29">
        <f t="shared" si="19"/>
        <v>0.98905562058783836</v>
      </c>
      <c r="J324" s="8"/>
      <c r="K324" s="8"/>
      <c r="L324" s="8"/>
      <c r="M324" s="8"/>
      <c r="N324" s="8"/>
      <c r="O324" s="9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1:28" x14ac:dyDescent="0.3">
      <c r="A325" s="27">
        <v>45495</v>
      </c>
      <c r="B325" s="1" t="s">
        <v>1</v>
      </c>
      <c r="C325" s="3">
        <v>2804.75</v>
      </c>
      <c r="D325" s="2">
        <f t="shared" si="17"/>
        <v>1.9968074621195323E-2</v>
      </c>
      <c r="E325" s="2">
        <f t="shared" ref="E325:E388" si="20">1+D325</f>
        <v>1.0199680746211954</v>
      </c>
      <c r="F325" s="27">
        <v>45495</v>
      </c>
      <c r="G325" s="1">
        <v>24509.25</v>
      </c>
      <c r="H325" s="2">
        <f t="shared" si="18"/>
        <v>-8.8295004833916055E-4</v>
      </c>
      <c r="I325" s="29">
        <f t="shared" si="19"/>
        <v>0.99911704995166084</v>
      </c>
      <c r="J325" s="8"/>
      <c r="K325" s="8"/>
      <c r="L325" s="8"/>
      <c r="M325" s="8"/>
      <c r="N325" s="8"/>
      <c r="O325" s="9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1:28" x14ac:dyDescent="0.3">
      <c r="A326" s="27">
        <v>45496</v>
      </c>
      <c r="B326" s="1" t="s">
        <v>1</v>
      </c>
      <c r="C326" s="3">
        <v>2821.35</v>
      </c>
      <c r="D326" s="2">
        <f t="shared" ref="D326:D389" si="21">LN(C326/C325)</f>
        <v>5.9010853598492324E-3</v>
      </c>
      <c r="E326" s="2">
        <f t="shared" si="20"/>
        <v>1.0059010853598491</v>
      </c>
      <c r="F326" s="27">
        <v>45496</v>
      </c>
      <c r="G326" s="1">
        <v>24479.05</v>
      </c>
      <c r="H326" s="2">
        <f t="shared" ref="H326:H389" si="22">LN(G326/G325)</f>
        <v>-1.2329476150728363E-3</v>
      </c>
      <c r="I326" s="29">
        <f t="shared" ref="I326:I389" si="23">1+H326</f>
        <v>0.99876705238492713</v>
      </c>
      <c r="J326" s="8"/>
      <c r="K326" s="8"/>
      <c r="L326" s="8"/>
      <c r="M326" s="8"/>
      <c r="N326" s="8"/>
      <c r="O326" s="9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1:28" x14ac:dyDescent="0.3">
      <c r="A327" s="27">
        <v>45497</v>
      </c>
      <c r="B327" s="1" t="s">
        <v>1</v>
      </c>
      <c r="C327" s="3">
        <v>2805.5</v>
      </c>
      <c r="D327" s="2">
        <f t="shared" si="21"/>
        <v>-5.6337175938965187E-3</v>
      </c>
      <c r="E327" s="2">
        <f t="shared" si="20"/>
        <v>0.99436628240610347</v>
      </c>
      <c r="F327" s="27">
        <v>45497</v>
      </c>
      <c r="G327" s="1">
        <v>24413.5</v>
      </c>
      <c r="H327" s="2">
        <f t="shared" si="22"/>
        <v>-2.6813917161045081E-3</v>
      </c>
      <c r="I327" s="29">
        <f t="shared" si="23"/>
        <v>0.99731860828389551</v>
      </c>
      <c r="J327" s="8"/>
      <c r="K327" s="8"/>
      <c r="L327" s="8"/>
      <c r="M327" s="8"/>
      <c r="N327" s="8"/>
      <c r="O327" s="9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1:28" x14ac:dyDescent="0.3">
      <c r="A328" s="27">
        <v>45498</v>
      </c>
      <c r="B328" s="1" t="s">
        <v>1</v>
      </c>
      <c r="C328" s="3">
        <v>2811.4</v>
      </c>
      <c r="D328" s="2">
        <f t="shared" si="21"/>
        <v>2.1008037066388274E-3</v>
      </c>
      <c r="E328" s="2">
        <f t="shared" si="20"/>
        <v>1.0021008037066388</v>
      </c>
      <c r="F328" s="27">
        <v>45498</v>
      </c>
      <c r="G328" s="1">
        <v>24406.1</v>
      </c>
      <c r="H328" s="2">
        <f t="shared" si="22"/>
        <v>-3.0315693109630526E-4</v>
      </c>
      <c r="I328" s="29">
        <f t="shared" si="23"/>
        <v>0.99969684306890372</v>
      </c>
      <c r="J328" s="8"/>
      <c r="K328" s="8"/>
      <c r="L328" s="8"/>
      <c r="M328" s="8"/>
      <c r="N328" s="8"/>
      <c r="O328" s="9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1:28" x14ac:dyDescent="0.3">
      <c r="A329" s="27">
        <v>45499</v>
      </c>
      <c r="B329" s="1" t="s">
        <v>1</v>
      </c>
      <c r="C329" s="3">
        <v>2887.8</v>
      </c>
      <c r="D329" s="2">
        <f t="shared" si="21"/>
        <v>2.6812386639453314E-2</v>
      </c>
      <c r="E329" s="2">
        <f t="shared" si="20"/>
        <v>1.0268123866394534</v>
      </c>
      <c r="F329" s="27">
        <v>45499</v>
      </c>
      <c r="G329" s="1">
        <v>24834.85</v>
      </c>
      <c r="H329" s="2">
        <f t="shared" si="22"/>
        <v>1.7414807623613839E-2</v>
      </c>
      <c r="I329" s="29">
        <f t="shared" si="23"/>
        <v>1.0174148076236138</v>
      </c>
      <c r="J329" s="8"/>
      <c r="K329" s="8"/>
      <c r="L329" s="8"/>
      <c r="M329" s="8"/>
      <c r="N329" s="8"/>
      <c r="O329" s="9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1:28" x14ac:dyDescent="0.3">
      <c r="A330" s="27">
        <v>45502</v>
      </c>
      <c r="B330" s="1" t="s">
        <v>1</v>
      </c>
      <c r="C330" s="3">
        <v>2933</v>
      </c>
      <c r="D330" s="2">
        <f t="shared" si="21"/>
        <v>1.5530823440332313E-2</v>
      </c>
      <c r="E330" s="2">
        <f t="shared" si="20"/>
        <v>1.0155308234403324</v>
      </c>
      <c r="F330" s="27">
        <v>45502</v>
      </c>
      <c r="G330" s="1">
        <v>24836.1</v>
      </c>
      <c r="H330" s="2">
        <f t="shared" si="22"/>
        <v>5.0331229834195685E-5</v>
      </c>
      <c r="I330" s="29">
        <f t="shared" si="23"/>
        <v>1.0000503312298341</v>
      </c>
      <c r="J330" s="8"/>
      <c r="K330" s="8"/>
      <c r="L330" s="8"/>
      <c r="M330" s="8"/>
      <c r="N330" s="8"/>
      <c r="O330" s="9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1:28" x14ac:dyDescent="0.3">
      <c r="A331" s="27">
        <v>45503</v>
      </c>
      <c r="B331" s="1" t="s">
        <v>1</v>
      </c>
      <c r="C331" s="3">
        <v>2922.1</v>
      </c>
      <c r="D331" s="2">
        <f t="shared" si="21"/>
        <v>-3.7232541175652909E-3</v>
      </c>
      <c r="E331" s="2">
        <f t="shared" si="20"/>
        <v>0.99627674588243476</v>
      </c>
      <c r="F331" s="27">
        <v>45503</v>
      </c>
      <c r="G331" s="1">
        <v>24857.3</v>
      </c>
      <c r="H331" s="2">
        <f t="shared" si="22"/>
        <v>8.5323207050211575E-4</v>
      </c>
      <c r="I331" s="29">
        <f t="shared" si="23"/>
        <v>1.0008532320705021</v>
      </c>
      <c r="J331" s="8"/>
      <c r="K331" s="8"/>
      <c r="L331" s="8"/>
      <c r="M331" s="8"/>
      <c r="N331" s="8"/>
      <c r="O331" s="9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x14ac:dyDescent="0.3">
      <c r="A332" s="27">
        <v>45504</v>
      </c>
      <c r="B332" s="1" t="s">
        <v>1</v>
      </c>
      <c r="C332" s="3">
        <v>2907.8</v>
      </c>
      <c r="D332" s="2">
        <f t="shared" si="21"/>
        <v>-4.9057543625605337E-3</v>
      </c>
      <c r="E332" s="2">
        <f t="shared" si="20"/>
        <v>0.99509424563743942</v>
      </c>
      <c r="F332" s="27">
        <v>45504</v>
      </c>
      <c r="G332" s="1">
        <v>24951.15</v>
      </c>
      <c r="H332" s="2">
        <f t="shared" si="22"/>
        <v>3.7684413413710642E-3</v>
      </c>
      <c r="I332" s="29">
        <f t="shared" si="23"/>
        <v>1.003768441341371</v>
      </c>
      <c r="J332" s="8"/>
      <c r="K332" s="8"/>
      <c r="L332" s="8"/>
      <c r="M332" s="8"/>
      <c r="N332" s="8"/>
      <c r="O332" s="9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1:28" x14ac:dyDescent="0.3">
      <c r="A333" s="27">
        <v>45505</v>
      </c>
      <c r="B333" s="1" t="s">
        <v>1</v>
      </c>
      <c r="C333" s="3">
        <v>2828.4</v>
      </c>
      <c r="D333" s="2">
        <f t="shared" si="21"/>
        <v>-2.7685600767239502E-2</v>
      </c>
      <c r="E333" s="2">
        <f t="shared" si="20"/>
        <v>0.97231439923276053</v>
      </c>
      <c r="F333" s="27">
        <v>45505</v>
      </c>
      <c r="G333" s="1">
        <v>25010.9</v>
      </c>
      <c r="H333" s="2">
        <f t="shared" si="22"/>
        <v>2.3918165281347566E-3</v>
      </c>
      <c r="I333" s="29">
        <f t="shared" si="23"/>
        <v>1.0023918165281347</v>
      </c>
      <c r="J333" s="8"/>
      <c r="K333" s="8"/>
      <c r="L333" s="8"/>
      <c r="M333" s="8"/>
      <c r="N333" s="8"/>
      <c r="O333" s="9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1:28" x14ac:dyDescent="0.3">
      <c r="A334" s="27">
        <v>45506</v>
      </c>
      <c r="B334" s="1" t="s">
        <v>1</v>
      </c>
      <c r="C334" s="3">
        <v>2749.65</v>
      </c>
      <c r="D334" s="2">
        <f t="shared" si="21"/>
        <v>-2.8237549896602335E-2</v>
      </c>
      <c r="E334" s="2">
        <f t="shared" si="20"/>
        <v>0.97176245010339768</v>
      </c>
      <c r="F334" s="27">
        <v>45506</v>
      </c>
      <c r="G334" s="1">
        <v>24717.7</v>
      </c>
      <c r="H334" s="2">
        <f t="shared" si="22"/>
        <v>-1.179214365820847E-2</v>
      </c>
      <c r="I334" s="29">
        <f t="shared" si="23"/>
        <v>0.98820785634179154</v>
      </c>
      <c r="J334" s="8"/>
      <c r="K334" s="8"/>
      <c r="L334" s="8"/>
      <c r="M334" s="8"/>
      <c r="N334" s="8"/>
      <c r="O334" s="9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1:28" x14ac:dyDescent="0.3">
      <c r="A335" s="27">
        <v>45509</v>
      </c>
      <c r="B335" s="1" t="s">
        <v>1</v>
      </c>
      <c r="C335" s="3">
        <v>2678.95</v>
      </c>
      <c r="D335" s="2">
        <f t="shared" si="21"/>
        <v>-2.6048704143521197E-2</v>
      </c>
      <c r="E335" s="2">
        <f t="shared" si="20"/>
        <v>0.97395129585647877</v>
      </c>
      <c r="F335" s="27">
        <v>45509</v>
      </c>
      <c r="G335" s="1">
        <v>24055.599999999999</v>
      </c>
      <c r="H335" s="2">
        <f t="shared" si="22"/>
        <v>-2.7151768509934573E-2</v>
      </c>
      <c r="I335" s="29">
        <f t="shared" si="23"/>
        <v>0.97284823149006538</v>
      </c>
      <c r="J335" s="8"/>
      <c r="K335" s="8"/>
      <c r="L335" s="8"/>
      <c r="M335" s="8"/>
      <c r="N335" s="8"/>
      <c r="O335" s="9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1:28" x14ac:dyDescent="0.3">
      <c r="A336" s="27">
        <v>45510</v>
      </c>
      <c r="B336" s="1" t="s">
        <v>1</v>
      </c>
      <c r="C336" s="3">
        <v>2632.95</v>
      </c>
      <c r="D336" s="2">
        <f t="shared" si="21"/>
        <v>-1.7320036119497843E-2</v>
      </c>
      <c r="E336" s="2">
        <f t="shared" si="20"/>
        <v>0.98267996388050216</v>
      </c>
      <c r="F336" s="27">
        <v>45510</v>
      </c>
      <c r="G336" s="1">
        <v>23992.55</v>
      </c>
      <c r="H336" s="2">
        <f t="shared" si="22"/>
        <v>-2.6244521876233645E-3</v>
      </c>
      <c r="I336" s="29">
        <f t="shared" si="23"/>
        <v>0.99737554781237658</v>
      </c>
      <c r="J336" s="8"/>
      <c r="K336" s="8"/>
      <c r="L336" s="8"/>
      <c r="M336" s="8"/>
      <c r="N336" s="8"/>
      <c r="O336" s="9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1:28" x14ac:dyDescent="0.3">
      <c r="A337" s="27">
        <v>45511</v>
      </c>
      <c r="B337" s="1" t="s">
        <v>1</v>
      </c>
      <c r="C337" s="3">
        <v>2680.85</v>
      </c>
      <c r="D337" s="2">
        <f t="shared" si="21"/>
        <v>1.8029017827616359E-2</v>
      </c>
      <c r="E337" s="2">
        <f t="shared" si="20"/>
        <v>1.0180290178276163</v>
      </c>
      <c r="F337" s="27">
        <v>45511</v>
      </c>
      <c r="G337" s="1">
        <v>24297.5</v>
      </c>
      <c r="H337" s="2">
        <f t="shared" si="22"/>
        <v>1.2630098903435905E-2</v>
      </c>
      <c r="I337" s="29">
        <f t="shared" si="23"/>
        <v>1.0126300989034358</v>
      </c>
      <c r="J337" s="8"/>
      <c r="K337" s="8"/>
      <c r="L337" s="8"/>
      <c r="M337" s="8"/>
      <c r="N337" s="8"/>
      <c r="O337" s="9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x14ac:dyDescent="0.3">
      <c r="A338" s="27">
        <v>45512</v>
      </c>
      <c r="B338" s="1" t="s">
        <v>1</v>
      </c>
      <c r="C338" s="3">
        <v>2682.95</v>
      </c>
      <c r="D338" s="2">
        <f t="shared" si="21"/>
        <v>7.8302699850778647E-4</v>
      </c>
      <c r="E338" s="2">
        <f t="shared" si="20"/>
        <v>1.0007830269985079</v>
      </c>
      <c r="F338" s="27">
        <v>45512</v>
      </c>
      <c r="G338" s="1">
        <v>24117</v>
      </c>
      <c r="H338" s="2">
        <f t="shared" si="22"/>
        <v>-7.4564783815551433E-3</v>
      </c>
      <c r="I338" s="29">
        <f t="shared" si="23"/>
        <v>0.99254352161844484</v>
      </c>
      <c r="J338" s="8"/>
      <c r="K338" s="8"/>
      <c r="L338" s="8"/>
      <c r="M338" s="8"/>
      <c r="N338" s="8"/>
      <c r="O338" s="9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1:28" x14ac:dyDescent="0.3">
      <c r="A339" s="27">
        <v>45513</v>
      </c>
      <c r="B339" s="1" t="s">
        <v>1</v>
      </c>
      <c r="C339" s="3">
        <v>2749.15</v>
      </c>
      <c r="D339" s="2">
        <f t="shared" si="21"/>
        <v>2.4374837576496857E-2</v>
      </c>
      <c r="E339" s="2">
        <f t="shared" si="20"/>
        <v>1.0243748375764969</v>
      </c>
      <c r="F339" s="27">
        <v>45513</v>
      </c>
      <c r="G339" s="1">
        <v>24367.5</v>
      </c>
      <c r="H339" s="2">
        <f t="shared" si="22"/>
        <v>1.0333291215294636E-2</v>
      </c>
      <c r="I339" s="29">
        <f t="shared" si="23"/>
        <v>1.0103332912152947</v>
      </c>
      <c r="J339" s="8"/>
      <c r="K339" s="8"/>
      <c r="L339" s="8"/>
      <c r="M339" s="8"/>
      <c r="N339" s="8"/>
      <c r="O339" s="9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1:28" x14ac:dyDescent="0.3">
      <c r="A340" s="27">
        <v>45516</v>
      </c>
      <c r="B340" s="1" t="s">
        <v>1</v>
      </c>
      <c r="C340" s="3">
        <v>2717.65</v>
      </c>
      <c r="D340" s="2">
        <f t="shared" si="21"/>
        <v>-1.1524236708974763E-2</v>
      </c>
      <c r="E340" s="2">
        <f t="shared" si="20"/>
        <v>0.98847576329102527</v>
      </c>
      <c r="F340" s="27">
        <v>45516</v>
      </c>
      <c r="G340" s="1">
        <v>24347</v>
      </c>
      <c r="H340" s="2">
        <f t="shared" si="22"/>
        <v>-8.4163857619835045E-4</v>
      </c>
      <c r="I340" s="29">
        <f t="shared" si="23"/>
        <v>0.99915836142380166</v>
      </c>
      <c r="J340" s="8"/>
      <c r="K340" s="8"/>
      <c r="L340" s="8"/>
      <c r="M340" s="8"/>
      <c r="N340" s="8"/>
      <c r="O340" s="9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1:28" x14ac:dyDescent="0.3">
      <c r="A341" s="27">
        <v>45517</v>
      </c>
      <c r="B341" s="1" t="s">
        <v>1</v>
      </c>
      <c r="C341" s="3">
        <v>2718.05</v>
      </c>
      <c r="D341" s="2">
        <f t="shared" si="21"/>
        <v>1.4717515709932559E-4</v>
      </c>
      <c r="E341" s="2">
        <f t="shared" si="20"/>
        <v>1.0001471751570994</v>
      </c>
      <c r="F341" s="27">
        <v>45517</v>
      </c>
      <c r="G341" s="1">
        <v>24139</v>
      </c>
      <c r="H341" s="2">
        <f t="shared" si="22"/>
        <v>-8.5798488623965701E-3</v>
      </c>
      <c r="I341" s="29">
        <f t="shared" si="23"/>
        <v>0.9914201511376034</v>
      </c>
      <c r="J341" s="8"/>
      <c r="K341" s="8"/>
      <c r="L341" s="8"/>
      <c r="M341" s="8"/>
      <c r="N341" s="8"/>
      <c r="O341" s="9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1:28" x14ac:dyDescent="0.3">
      <c r="A342" s="27">
        <v>45518</v>
      </c>
      <c r="B342" s="1" t="s">
        <v>1</v>
      </c>
      <c r="C342" s="3">
        <v>2745.25</v>
      </c>
      <c r="D342" s="2">
        <f t="shared" si="21"/>
        <v>9.9574340566126445E-3</v>
      </c>
      <c r="E342" s="2">
        <f t="shared" si="20"/>
        <v>1.0099574340566126</v>
      </c>
      <c r="F342" s="27">
        <v>45518</v>
      </c>
      <c r="G342" s="1">
        <v>24143.75</v>
      </c>
      <c r="H342" s="2">
        <f t="shared" si="22"/>
        <v>1.967576418212346E-4</v>
      </c>
      <c r="I342" s="29">
        <f t="shared" si="23"/>
        <v>1.0001967576418211</v>
      </c>
      <c r="J342" s="8"/>
      <c r="K342" s="8"/>
      <c r="L342" s="8"/>
      <c r="M342" s="8"/>
      <c r="N342" s="8"/>
      <c r="O342" s="9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1:28" x14ac:dyDescent="0.3">
      <c r="A343" s="27">
        <v>45520</v>
      </c>
      <c r="B343" s="1" t="s">
        <v>1</v>
      </c>
      <c r="C343" s="3">
        <v>2840.45</v>
      </c>
      <c r="D343" s="2">
        <f t="shared" si="21"/>
        <v>3.4090344829667357E-2</v>
      </c>
      <c r="E343" s="2">
        <f t="shared" si="20"/>
        <v>1.0340903448296674</v>
      </c>
      <c r="F343" s="27">
        <v>45520</v>
      </c>
      <c r="G343" s="1">
        <v>24541.15</v>
      </c>
      <c r="H343" s="2">
        <f t="shared" si="22"/>
        <v>1.6325753017997963E-2</v>
      </c>
      <c r="I343" s="29">
        <f t="shared" si="23"/>
        <v>1.0163257530179979</v>
      </c>
      <c r="J343" s="8"/>
      <c r="K343" s="8"/>
      <c r="L343" s="8"/>
      <c r="M343" s="8"/>
      <c r="N343" s="8"/>
      <c r="O343" s="9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1:28" x14ac:dyDescent="0.3">
      <c r="A344" s="27">
        <v>45523</v>
      </c>
      <c r="B344" s="1" t="s">
        <v>1</v>
      </c>
      <c r="C344" s="3">
        <v>2765.15</v>
      </c>
      <c r="D344" s="2">
        <f t="shared" si="21"/>
        <v>-2.6867607274587927E-2</v>
      </c>
      <c r="E344" s="2">
        <f t="shared" si="20"/>
        <v>0.97313239272541208</v>
      </c>
      <c r="F344" s="27">
        <v>45523</v>
      </c>
      <c r="G344" s="1">
        <v>24572.65</v>
      </c>
      <c r="H344" s="2">
        <f t="shared" si="22"/>
        <v>1.2827353745464452E-3</v>
      </c>
      <c r="I344" s="29">
        <f t="shared" si="23"/>
        <v>1.0012827353745464</v>
      </c>
      <c r="J344" s="8"/>
      <c r="K344" s="8"/>
      <c r="L344" s="8"/>
      <c r="M344" s="8"/>
      <c r="N344" s="8"/>
      <c r="O344" s="9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1:28" x14ac:dyDescent="0.3">
      <c r="A345" s="27">
        <v>45524</v>
      </c>
      <c r="B345" s="1" t="s">
        <v>1</v>
      </c>
      <c r="C345" s="3">
        <v>2771.3</v>
      </c>
      <c r="D345" s="2">
        <f t="shared" si="21"/>
        <v>2.2216411344960722E-3</v>
      </c>
      <c r="E345" s="2">
        <f t="shared" si="20"/>
        <v>1.002221641134496</v>
      </c>
      <c r="F345" s="27">
        <v>45524</v>
      </c>
      <c r="G345" s="1">
        <v>24698.85</v>
      </c>
      <c r="H345" s="2">
        <f t="shared" si="22"/>
        <v>5.1226480205889434E-3</v>
      </c>
      <c r="I345" s="29">
        <f t="shared" si="23"/>
        <v>1.005122648020589</v>
      </c>
      <c r="J345" s="8"/>
      <c r="K345" s="8"/>
      <c r="L345" s="8"/>
      <c r="M345" s="8"/>
      <c r="N345" s="8"/>
      <c r="O345" s="9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1:28" x14ac:dyDescent="0.3">
      <c r="A346" s="27">
        <v>45525</v>
      </c>
      <c r="B346" s="1" t="s">
        <v>1</v>
      </c>
      <c r="C346" s="3">
        <v>2769.4</v>
      </c>
      <c r="D346" s="2">
        <f t="shared" si="21"/>
        <v>-6.8583394678467676E-4</v>
      </c>
      <c r="E346" s="2">
        <f t="shared" si="20"/>
        <v>0.99931416605321532</v>
      </c>
      <c r="F346" s="27">
        <v>45525</v>
      </c>
      <c r="G346" s="1">
        <v>24770.2</v>
      </c>
      <c r="H346" s="2">
        <f t="shared" si="22"/>
        <v>2.8846339064908873E-3</v>
      </c>
      <c r="I346" s="29">
        <f t="shared" si="23"/>
        <v>1.002884633906491</v>
      </c>
      <c r="J346" s="8"/>
      <c r="K346" s="8"/>
      <c r="L346" s="8"/>
      <c r="M346" s="8"/>
      <c r="N346" s="8"/>
      <c r="O346" s="9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1:28" x14ac:dyDescent="0.3">
      <c r="A347" s="27">
        <v>45526</v>
      </c>
      <c r="B347" s="1" t="s">
        <v>1</v>
      </c>
      <c r="C347" s="3">
        <v>2732.95</v>
      </c>
      <c r="D347" s="2">
        <f t="shared" si="21"/>
        <v>-1.324907837391355E-2</v>
      </c>
      <c r="E347" s="2">
        <f t="shared" si="20"/>
        <v>0.98675092162608646</v>
      </c>
      <c r="F347" s="27">
        <v>45526</v>
      </c>
      <c r="G347" s="1">
        <v>24811.5</v>
      </c>
      <c r="H347" s="2">
        <f t="shared" si="22"/>
        <v>1.6659376161698191E-3</v>
      </c>
      <c r="I347" s="29">
        <f t="shared" si="23"/>
        <v>1.0016659376161698</v>
      </c>
      <c r="J347" s="8"/>
      <c r="K347" s="8"/>
      <c r="L347" s="8"/>
      <c r="M347" s="8"/>
      <c r="N347" s="8"/>
      <c r="O347" s="9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1:28" x14ac:dyDescent="0.3">
      <c r="A348" s="27">
        <v>45527</v>
      </c>
      <c r="B348" s="1" t="s">
        <v>1</v>
      </c>
      <c r="C348" s="3">
        <v>2759</v>
      </c>
      <c r="D348" s="2">
        <f t="shared" si="21"/>
        <v>9.4866833705859448E-3</v>
      </c>
      <c r="E348" s="2">
        <f t="shared" si="20"/>
        <v>1.009486683370586</v>
      </c>
      <c r="F348" s="27">
        <v>45527</v>
      </c>
      <c r="G348" s="1">
        <v>24823.15</v>
      </c>
      <c r="H348" s="2">
        <f t="shared" si="22"/>
        <v>4.6943013455067465E-4</v>
      </c>
      <c r="I348" s="29">
        <f t="shared" si="23"/>
        <v>1.0004694301345507</v>
      </c>
      <c r="J348" s="8"/>
      <c r="K348" s="8"/>
      <c r="L348" s="8"/>
      <c r="M348" s="8"/>
      <c r="N348" s="8"/>
      <c r="O348" s="9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1:28" x14ac:dyDescent="0.3">
      <c r="A349" s="27">
        <v>45530</v>
      </c>
      <c r="B349" s="1" t="s">
        <v>1</v>
      </c>
      <c r="C349" s="3">
        <v>2793.1</v>
      </c>
      <c r="D349" s="2">
        <f t="shared" si="21"/>
        <v>1.2283794882152355E-2</v>
      </c>
      <c r="E349" s="2">
        <f t="shared" si="20"/>
        <v>1.0122837948821524</v>
      </c>
      <c r="F349" s="27">
        <v>45530</v>
      </c>
      <c r="G349" s="1">
        <v>25010.6</v>
      </c>
      <c r="H349" s="2">
        <f t="shared" si="22"/>
        <v>7.5230495028018388E-3</v>
      </c>
      <c r="I349" s="29">
        <f t="shared" si="23"/>
        <v>1.0075230495028018</v>
      </c>
      <c r="J349" s="8"/>
      <c r="K349" s="8"/>
      <c r="L349" s="8"/>
      <c r="M349" s="8"/>
      <c r="N349" s="8"/>
      <c r="O349" s="9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 x14ac:dyDescent="0.3">
      <c r="A350" s="27">
        <v>45531</v>
      </c>
      <c r="B350" s="1" t="s">
        <v>1</v>
      </c>
      <c r="C350" s="3">
        <v>2780.8</v>
      </c>
      <c r="D350" s="2">
        <f t="shared" si="21"/>
        <v>-4.413434028365493E-3</v>
      </c>
      <c r="E350" s="2">
        <f t="shared" si="20"/>
        <v>0.99558656597163453</v>
      </c>
      <c r="F350" s="27">
        <v>45531</v>
      </c>
      <c r="G350" s="1">
        <v>25017.75</v>
      </c>
      <c r="H350" s="2">
        <f t="shared" si="22"/>
        <v>2.8583793184004246E-4</v>
      </c>
      <c r="I350" s="29">
        <f t="shared" si="23"/>
        <v>1.00028583793184</v>
      </c>
      <c r="J350" s="8"/>
      <c r="K350" s="8"/>
      <c r="L350" s="8"/>
      <c r="M350" s="8"/>
      <c r="N350" s="8"/>
      <c r="O350" s="9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1:28" x14ac:dyDescent="0.3">
      <c r="A351" s="27">
        <v>45532</v>
      </c>
      <c r="B351" s="1" t="s">
        <v>1</v>
      </c>
      <c r="C351" s="3">
        <v>2798</v>
      </c>
      <c r="D351" s="2">
        <f t="shared" si="21"/>
        <v>6.1662201543535959E-3</v>
      </c>
      <c r="E351" s="2">
        <f t="shared" si="20"/>
        <v>1.0061662201543535</v>
      </c>
      <c r="F351" s="27">
        <v>45532</v>
      </c>
      <c r="G351" s="1">
        <v>25052.35</v>
      </c>
      <c r="H351" s="2">
        <f t="shared" si="22"/>
        <v>1.3820625685767348E-3</v>
      </c>
      <c r="I351" s="29">
        <f t="shared" si="23"/>
        <v>1.0013820625685768</v>
      </c>
      <c r="J351" s="8"/>
      <c r="K351" s="8"/>
      <c r="L351" s="8"/>
      <c r="M351" s="8"/>
      <c r="N351" s="8"/>
      <c r="O351" s="9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x14ac:dyDescent="0.3">
      <c r="A352" s="27">
        <v>45533</v>
      </c>
      <c r="B352" s="1" t="s">
        <v>1</v>
      </c>
      <c r="C352" s="3">
        <v>2757.6</v>
      </c>
      <c r="D352" s="2">
        <f t="shared" si="21"/>
        <v>-1.4544140022770874E-2</v>
      </c>
      <c r="E352" s="2">
        <f t="shared" si="20"/>
        <v>0.98545585997722918</v>
      </c>
      <c r="F352" s="27">
        <v>45533</v>
      </c>
      <c r="G352" s="1">
        <v>25151.95</v>
      </c>
      <c r="H352" s="2">
        <f t="shared" si="22"/>
        <v>3.9677928253165316E-3</v>
      </c>
      <c r="I352" s="29">
        <f t="shared" si="23"/>
        <v>1.0039677928253166</v>
      </c>
      <c r="J352" s="8"/>
      <c r="K352" s="8"/>
      <c r="L352" s="8"/>
      <c r="M352" s="8"/>
      <c r="N352" s="8"/>
      <c r="O352" s="9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1:28" x14ac:dyDescent="0.3">
      <c r="A353" s="27">
        <v>45534</v>
      </c>
      <c r="B353" s="1" t="s">
        <v>1</v>
      </c>
      <c r="C353" s="3">
        <v>2805.4</v>
      </c>
      <c r="D353" s="2">
        <f t="shared" si="21"/>
        <v>1.7185395082915472E-2</v>
      </c>
      <c r="E353" s="2">
        <f t="shared" si="20"/>
        <v>1.0171853950829155</v>
      </c>
      <c r="F353" s="27">
        <v>45534</v>
      </c>
      <c r="G353" s="1">
        <v>25235.9</v>
      </c>
      <c r="H353" s="2">
        <f t="shared" si="22"/>
        <v>3.332155576256976E-3</v>
      </c>
      <c r="I353" s="29">
        <f t="shared" si="23"/>
        <v>1.0033321555762569</v>
      </c>
      <c r="J353" s="8"/>
      <c r="K353" s="8"/>
      <c r="L353" s="8"/>
      <c r="M353" s="8"/>
      <c r="N353" s="8"/>
      <c r="O353" s="9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1:28" x14ac:dyDescent="0.3">
      <c r="A354" s="27">
        <v>45537</v>
      </c>
      <c r="B354" s="1" t="s">
        <v>1</v>
      </c>
      <c r="C354" s="3">
        <v>2777</v>
      </c>
      <c r="D354" s="2">
        <f t="shared" si="21"/>
        <v>-1.0174922978771485E-2</v>
      </c>
      <c r="E354" s="2">
        <f t="shared" si="20"/>
        <v>0.98982507702122846</v>
      </c>
      <c r="F354" s="27">
        <v>45537</v>
      </c>
      <c r="G354" s="1">
        <v>25278.7</v>
      </c>
      <c r="H354" s="2">
        <f t="shared" si="22"/>
        <v>1.6945599981708784E-3</v>
      </c>
      <c r="I354" s="29">
        <f t="shared" si="23"/>
        <v>1.0016945599981708</v>
      </c>
      <c r="J354" s="8"/>
      <c r="K354" s="8"/>
      <c r="L354" s="8"/>
      <c r="M354" s="8"/>
      <c r="N354" s="8"/>
      <c r="O354" s="9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1:28" x14ac:dyDescent="0.3">
      <c r="A355" s="27">
        <v>45538</v>
      </c>
      <c r="B355" s="1" t="s">
        <v>1</v>
      </c>
      <c r="C355" s="3">
        <v>2784.85</v>
      </c>
      <c r="D355" s="2">
        <f t="shared" si="21"/>
        <v>2.8228036399915511E-3</v>
      </c>
      <c r="E355" s="2">
        <f t="shared" si="20"/>
        <v>1.0028228036399915</v>
      </c>
      <c r="F355" s="27">
        <v>45538</v>
      </c>
      <c r="G355" s="1">
        <v>25279.85</v>
      </c>
      <c r="H355" s="2">
        <f t="shared" si="22"/>
        <v>4.5491810987265924E-5</v>
      </c>
      <c r="I355" s="29">
        <f t="shared" si="23"/>
        <v>1.0000454918109873</v>
      </c>
      <c r="J355" s="8"/>
      <c r="K355" s="8"/>
      <c r="L355" s="8"/>
      <c r="M355" s="8"/>
      <c r="N355" s="8"/>
      <c r="O355" s="9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 x14ac:dyDescent="0.3">
      <c r="A356" s="27">
        <v>45539</v>
      </c>
      <c r="B356" s="1" t="s">
        <v>1</v>
      </c>
      <c r="C356" s="3">
        <v>2749.6</v>
      </c>
      <c r="D356" s="2">
        <f t="shared" si="21"/>
        <v>-1.2738565411166922E-2</v>
      </c>
      <c r="E356" s="2">
        <f t="shared" si="20"/>
        <v>0.98726143458883309</v>
      </c>
      <c r="F356" s="27">
        <v>45539</v>
      </c>
      <c r="G356" s="1">
        <v>25198.7</v>
      </c>
      <c r="H356" s="2">
        <f t="shared" si="22"/>
        <v>-3.2152298316295127E-3</v>
      </c>
      <c r="I356" s="29">
        <f t="shared" si="23"/>
        <v>0.99678477016837053</v>
      </c>
      <c r="J356" s="8"/>
      <c r="K356" s="8"/>
      <c r="L356" s="8"/>
      <c r="M356" s="8"/>
      <c r="N356" s="8"/>
      <c r="O356" s="9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1:28" x14ac:dyDescent="0.3">
      <c r="A357" s="27">
        <v>45540</v>
      </c>
      <c r="B357" s="1" t="s">
        <v>1</v>
      </c>
      <c r="C357" s="3">
        <v>2723.1</v>
      </c>
      <c r="D357" s="2">
        <f t="shared" si="21"/>
        <v>-9.6845093349328774E-3</v>
      </c>
      <c r="E357" s="2">
        <f t="shared" si="20"/>
        <v>0.99031549066506708</v>
      </c>
      <c r="F357" s="27">
        <v>45540</v>
      </c>
      <c r="G357" s="1">
        <v>25145.1</v>
      </c>
      <c r="H357" s="2">
        <f t="shared" si="22"/>
        <v>-2.1293593353156458E-3</v>
      </c>
      <c r="I357" s="29">
        <f t="shared" si="23"/>
        <v>0.99787064066468434</v>
      </c>
      <c r="J357" s="8"/>
      <c r="K357" s="8"/>
      <c r="L357" s="8"/>
      <c r="M357" s="8"/>
      <c r="N357" s="8"/>
      <c r="O357" s="9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1:28" x14ac:dyDescent="0.3">
      <c r="A358" s="27">
        <v>45541</v>
      </c>
      <c r="B358" s="1" t="s">
        <v>1</v>
      </c>
      <c r="C358" s="3">
        <v>2698.1</v>
      </c>
      <c r="D358" s="2">
        <f t="shared" si="21"/>
        <v>-9.22311562764494E-3</v>
      </c>
      <c r="E358" s="2">
        <f t="shared" si="20"/>
        <v>0.990776884372355</v>
      </c>
      <c r="F358" s="27">
        <v>45541</v>
      </c>
      <c r="G358" s="1">
        <v>24852.15</v>
      </c>
      <c r="H358" s="2">
        <f t="shared" si="22"/>
        <v>-1.1718778635040884E-2</v>
      </c>
      <c r="I358" s="29">
        <f t="shared" si="23"/>
        <v>0.98828122136495911</v>
      </c>
      <c r="J358" s="8"/>
      <c r="K358" s="8"/>
      <c r="L358" s="8"/>
      <c r="M358" s="8"/>
      <c r="N358" s="8"/>
      <c r="O358" s="9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1:28" x14ac:dyDescent="0.3">
      <c r="A359" s="27">
        <v>45544</v>
      </c>
      <c r="B359" s="1" t="s">
        <v>1</v>
      </c>
      <c r="C359" s="3">
        <v>2708.85</v>
      </c>
      <c r="D359" s="2">
        <f t="shared" si="21"/>
        <v>3.9763689934155643E-3</v>
      </c>
      <c r="E359" s="2">
        <f t="shared" si="20"/>
        <v>1.0039763689934156</v>
      </c>
      <c r="F359" s="27">
        <v>45544</v>
      </c>
      <c r="G359" s="1">
        <v>24936.400000000001</v>
      </c>
      <c r="H359" s="2">
        <f t="shared" si="22"/>
        <v>3.3843154867430215E-3</v>
      </c>
      <c r="I359" s="29">
        <f t="shared" si="23"/>
        <v>1.003384315486743</v>
      </c>
      <c r="J359" s="8"/>
      <c r="K359" s="8"/>
      <c r="L359" s="8"/>
      <c r="M359" s="8"/>
      <c r="N359" s="8"/>
      <c r="O359" s="9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 x14ac:dyDescent="0.3">
      <c r="A360" s="27">
        <v>45545</v>
      </c>
      <c r="B360" s="1" t="s">
        <v>1</v>
      </c>
      <c r="C360" s="3">
        <v>2690</v>
      </c>
      <c r="D360" s="2">
        <f t="shared" si="21"/>
        <v>-6.9829969705771247E-3</v>
      </c>
      <c r="E360" s="2">
        <f t="shared" si="20"/>
        <v>0.99301700302942286</v>
      </c>
      <c r="F360" s="27">
        <v>45545</v>
      </c>
      <c r="G360" s="1">
        <v>25041.1</v>
      </c>
      <c r="H360" s="2">
        <f t="shared" si="22"/>
        <v>4.1898915779699352E-3</v>
      </c>
      <c r="I360" s="29">
        <f t="shared" si="23"/>
        <v>1.0041898915779699</v>
      </c>
      <c r="J360" s="8"/>
      <c r="K360" s="8"/>
      <c r="L360" s="8"/>
      <c r="M360" s="8"/>
      <c r="N360" s="8"/>
      <c r="O360" s="9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1:28" x14ac:dyDescent="0.3">
      <c r="A361" s="27">
        <v>45546</v>
      </c>
      <c r="B361" s="1" t="s">
        <v>1</v>
      </c>
      <c r="C361" s="3">
        <v>2654.25</v>
      </c>
      <c r="D361" s="2">
        <f t="shared" si="21"/>
        <v>-1.3379064702202362E-2</v>
      </c>
      <c r="E361" s="2">
        <f t="shared" si="20"/>
        <v>0.9866209352977976</v>
      </c>
      <c r="F361" s="27">
        <v>45546</v>
      </c>
      <c r="G361" s="1">
        <v>24918.45</v>
      </c>
      <c r="H361" s="2">
        <f t="shared" si="22"/>
        <v>-4.9099820315822162E-3</v>
      </c>
      <c r="I361" s="29">
        <f t="shared" si="23"/>
        <v>0.99509001796841778</v>
      </c>
      <c r="J361" s="8"/>
      <c r="K361" s="8"/>
      <c r="L361" s="8"/>
      <c r="M361" s="8"/>
      <c r="N361" s="8"/>
      <c r="O361" s="9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 x14ac:dyDescent="0.3">
      <c r="A362" s="27">
        <v>45547</v>
      </c>
      <c r="B362" s="1" t="s">
        <v>1</v>
      </c>
      <c r="C362" s="3">
        <v>2740.9</v>
      </c>
      <c r="D362" s="2">
        <f t="shared" si="21"/>
        <v>3.2124204708192751E-2</v>
      </c>
      <c r="E362" s="2">
        <f t="shared" si="20"/>
        <v>1.0321242047081927</v>
      </c>
      <c r="F362" s="27">
        <v>45547</v>
      </c>
      <c r="G362" s="1">
        <v>25388.9</v>
      </c>
      <c r="H362" s="2">
        <f t="shared" si="22"/>
        <v>1.8703577686811725E-2</v>
      </c>
      <c r="I362" s="29">
        <f t="shared" si="23"/>
        <v>1.0187035776868116</v>
      </c>
      <c r="J362" s="8"/>
      <c r="K362" s="8"/>
      <c r="L362" s="8"/>
      <c r="M362" s="8"/>
      <c r="N362" s="8"/>
      <c r="O362" s="9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1:28" x14ac:dyDescent="0.3">
      <c r="A363" s="27">
        <v>45548</v>
      </c>
      <c r="B363" s="1" t="s">
        <v>1</v>
      </c>
      <c r="C363" s="3">
        <v>2739.1</v>
      </c>
      <c r="D363" s="2">
        <f t="shared" si="21"/>
        <v>-6.5693433019508901E-4</v>
      </c>
      <c r="E363" s="2">
        <f t="shared" si="20"/>
        <v>0.99934306566980491</v>
      </c>
      <c r="F363" s="27">
        <v>45548</v>
      </c>
      <c r="G363" s="1">
        <v>25356.5</v>
      </c>
      <c r="H363" s="2">
        <f t="shared" si="22"/>
        <v>-1.2769632085949123E-3</v>
      </c>
      <c r="I363" s="29">
        <f t="shared" si="23"/>
        <v>0.99872303679140506</v>
      </c>
      <c r="J363" s="8"/>
      <c r="K363" s="8"/>
      <c r="L363" s="8"/>
      <c r="M363" s="8"/>
      <c r="N363" s="8"/>
      <c r="O363" s="9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x14ac:dyDescent="0.3">
      <c r="A364" s="27">
        <v>45551</v>
      </c>
      <c r="B364" s="1" t="s">
        <v>1</v>
      </c>
      <c r="C364" s="3">
        <v>2757.4</v>
      </c>
      <c r="D364" s="2">
        <f t="shared" si="21"/>
        <v>6.6588074658486948E-3</v>
      </c>
      <c r="E364" s="2">
        <f t="shared" si="20"/>
        <v>1.0066588074658487</v>
      </c>
      <c r="F364" s="27">
        <v>45551</v>
      </c>
      <c r="G364" s="1">
        <v>25383.75</v>
      </c>
      <c r="H364" s="2">
        <f t="shared" si="22"/>
        <v>1.0740980826790941E-3</v>
      </c>
      <c r="I364" s="29">
        <f t="shared" si="23"/>
        <v>1.0010740980826791</v>
      </c>
      <c r="J364" s="8"/>
      <c r="K364" s="8"/>
      <c r="L364" s="8"/>
      <c r="M364" s="8"/>
      <c r="N364" s="8"/>
      <c r="O364" s="9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1:28" x14ac:dyDescent="0.3">
      <c r="A365" s="27">
        <v>45552</v>
      </c>
      <c r="B365" s="1" t="s">
        <v>1</v>
      </c>
      <c r="C365" s="3">
        <v>2787.65</v>
      </c>
      <c r="D365" s="2">
        <f t="shared" si="21"/>
        <v>1.0910740242243078E-2</v>
      </c>
      <c r="E365" s="2">
        <f t="shared" si="20"/>
        <v>1.010910740242243</v>
      </c>
      <c r="F365" s="27">
        <v>45552</v>
      </c>
      <c r="G365" s="1">
        <v>25418.55</v>
      </c>
      <c r="H365" s="2">
        <f t="shared" si="22"/>
        <v>1.3700169261289907E-3</v>
      </c>
      <c r="I365" s="29">
        <f t="shared" si="23"/>
        <v>1.001370016926129</v>
      </c>
      <c r="J365" s="8"/>
      <c r="K365" s="8"/>
      <c r="L365" s="8"/>
      <c r="M365" s="8"/>
      <c r="N365" s="8"/>
      <c r="O365" s="9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x14ac:dyDescent="0.3">
      <c r="A366" s="27">
        <v>45553</v>
      </c>
      <c r="B366" s="1" t="s">
        <v>1</v>
      </c>
      <c r="C366" s="3">
        <v>2808.2</v>
      </c>
      <c r="D366" s="2">
        <f t="shared" si="21"/>
        <v>7.3447617007701051E-3</v>
      </c>
      <c r="E366" s="2">
        <f t="shared" si="20"/>
        <v>1.00734476170077</v>
      </c>
      <c r="F366" s="27">
        <v>45553</v>
      </c>
      <c r="G366" s="1">
        <v>25377.55</v>
      </c>
      <c r="H366" s="2">
        <f t="shared" si="22"/>
        <v>-1.6142975111744227E-3</v>
      </c>
      <c r="I366" s="29">
        <f t="shared" si="23"/>
        <v>0.99838570248882563</v>
      </c>
      <c r="J366" s="8"/>
      <c r="K366" s="8"/>
      <c r="L366" s="8"/>
      <c r="M366" s="8"/>
      <c r="N366" s="8"/>
      <c r="O366" s="9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 x14ac:dyDescent="0.3">
      <c r="A367" s="27">
        <v>45554</v>
      </c>
      <c r="B367" s="1" t="s">
        <v>1</v>
      </c>
      <c r="C367" s="3">
        <v>2797.5</v>
      </c>
      <c r="D367" s="2">
        <f t="shared" si="21"/>
        <v>-3.817547494461478E-3</v>
      </c>
      <c r="E367" s="2">
        <f t="shared" si="20"/>
        <v>0.9961824525055385</v>
      </c>
      <c r="F367" s="27">
        <v>45554</v>
      </c>
      <c r="G367" s="1">
        <v>25415.8</v>
      </c>
      <c r="H367" s="2">
        <f t="shared" si="22"/>
        <v>1.5061029536485916E-3</v>
      </c>
      <c r="I367" s="29">
        <f t="shared" si="23"/>
        <v>1.0015061029536485</v>
      </c>
      <c r="J367" s="8"/>
      <c r="K367" s="8"/>
      <c r="L367" s="8"/>
      <c r="M367" s="8"/>
      <c r="N367" s="8"/>
      <c r="O367" s="9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x14ac:dyDescent="0.3">
      <c r="A368" s="27">
        <v>45555</v>
      </c>
      <c r="B368" s="1" t="s">
        <v>1</v>
      </c>
      <c r="C368" s="3">
        <v>2950.85</v>
      </c>
      <c r="D368" s="2">
        <f t="shared" si="21"/>
        <v>5.3367103237917525E-2</v>
      </c>
      <c r="E368" s="2">
        <f t="shared" si="20"/>
        <v>1.0533671032379175</v>
      </c>
      <c r="F368" s="27">
        <v>45555</v>
      </c>
      <c r="G368" s="1">
        <v>25790.95</v>
      </c>
      <c r="H368" s="2">
        <f t="shared" si="22"/>
        <v>1.4652627320371103E-2</v>
      </c>
      <c r="I368" s="29">
        <f t="shared" si="23"/>
        <v>1.0146526273203711</v>
      </c>
      <c r="J368" s="8"/>
      <c r="K368" s="8"/>
      <c r="L368" s="8"/>
      <c r="M368" s="8"/>
      <c r="N368" s="8"/>
      <c r="O368" s="9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1:28" x14ac:dyDescent="0.3">
      <c r="A369" s="27">
        <v>45558</v>
      </c>
      <c r="B369" s="1" t="s">
        <v>1</v>
      </c>
      <c r="C369" s="3">
        <v>3049.8</v>
      </c>
      <c r="D369" s="2">
        <f t="shared" si="21"/>
        <v>3.2982750256913967E-2</v>
      </c>
      <c r="E369" s="2">
        <f t="shared" si="20"/>
        <v>1.032982750256914</v>
      </c>
      <c r="F369" s="27">
        <v>45558</v>
      </c>
      <c r="G369" s="1">
        <v>25939.05</v>
      </c>
      <c r="H369" s="2">
        <f t="shared" si="22"/>
        <v>5.7259000437972149E-3</v>
      </c>
      <c r="I369" s="29">
        <f t="shared" si="23"/>
        <v>1.0057259000437972</v>
      </c>
      <c r="J369" s="8"/>
      <c r="K369" s="8"/>
      <c r="L369" s="8"/>
      <c r="M369" s="8"/>
      <c r="N369" s="8"/>
      <c r="O369" s="9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x14ac:dyDescent="0.3">
      <c r="A370" s="27">
        <v>45559</v>
      </c>
      <c r="B370" s="1" t="s">
        <v>1</v>
      </c>
      <c r="C370" s="3">
        <v>3074.3</v>
      </c>
      <c r="D370" s="2">
        <f t="shared" si="21"/>
        <v>8.0012183688478559E-3</v>
      </c>
      <c r="E370" s="2">
        <f t="shared" si="20"/>
        <v>1.0080012183688478</v>
      </c>
      <c r="F370" s="27">
        <v>45559</v>
      </c>
      <c r="G370" s="1">
        <v>25940.400000000001</v>
      </c>
      <c r="H370" s="2">
        <f t="shared" si="22"/>
        <v>5.2043728308821627E-5</v>
      </c>
      <c r="I370" s="29">
        <f t="shared" si="23"/>
        <v>1.0000520437283089</v>
      </c>
      <c r="J370" s="8"/>
      <c r="K370" s="8"/>
      <c r="L370" s="8"/>
      <c r="M370" s="8"/>
      <c r="N370" s="8"/>
      <c r="O370" s="9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1:28" x14ac:dyDescent="0.3">
      <c r="A371" s="27">
        <v>45560</v>
      </c>
      <c r="B371" s="1" t="s">
        <v>1</v>
      </c>
      <c r="C371" s="3">
        <v>3091.05</v>
      </c>
      <c r="D371" s="2">
        <f t="shared" si="21"/>
        <v>5.4336059463504999E-3</v>
      </c>
      <c r="E371" s="2">
        <f t="shared" si="20"/>
        <v>1.0054336059463505</v>
      </c>
      <c r="F371" s="27">
        <v>45560</v>
      </c>
      <c r="G371" s="1">
        <v>26004.15</v>
      </c>
      <c r="H371" s="2">
        <f t="shared" si="22"/>
        <v>2.4545416990469533E-3</v>
      </c>
      <c r="I371" s="29">
        <f t="shared" si="23"/>
        <v>1.0024545416990469</v>
      </c>
      <c r="J371" s="8"/>
      <c r="K371" s="8"/>
      <c r="L371" s="8"/>
      <c r="M371" s="8"/>
      <c r="N371" s="8"/>
      <c r="O371" s="9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x14ac:dyDescent="0.3">
      <c r="A372" s="27">
        <v>45561</v>
      </c>
      <c r="B372" s="1" t="s">
        <v>1</v>
      </c>
      <c r="C372" s="3">
        <v>3181.1</v>
      </c>
      <c r="D372" s="2">
        <f t="shared" si="21"/>
        <v>2.871620991405268E-2</v>
      </c>
      <c r="E372" s="2">
        <f t="shared" si="20"/>
        <v>1.0287162099140528</v>
      </c>
      <c r="F372" s="27">
        <v>45561</v>
      </c>
      <c r="G372" s="1">
        <v>26216.05</v>
      </c>
      <c r="H372" s="2">
        <f t="shared" si="22"/>
        <v>8.1156779580020509E-3</v>
      </c>
      <c r="I372" s="29">
        <f t="shared" si="23"/>
        <v>1.0081156779580021</v>
      </c>
      <c r="J372" s="8"/>
      <c r="K372" s="8"/>
      <c r="L372" s="8"/>
      <c r="M372" s="8"/>
      <c r="N372" s="8"/>
      <c r="O372" s="9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x14ac:dyDescent="0.3">
      <c r="A373" s="27">
        <v>45562</v>
      </c>
      <c r="B373" s="1" t="s">
        <v>1</v>
      </c>
      <c r="C373" s="3">
        <v>3183.65</v>
      </c>
      <c r="D373" s="2">
        <f t="shared" si="21"/>
        <v>8.0128838884132073E-4</v>
      </c>
      <c r="E373" s="2">
        <f t="shared" si="20"/>
        <v>1.0008012883888413</v>
      </c>
      <c r="F373" s="27">
        <v>45562</v>
      </c>
      <c r="G373" s="1">
        <v>26178.95</v>
      </c>
      <c r="H373" s="2">
        <f t="shared" si="22"/>
        <v>-1.4161659013423675E-3</v>
      </c>
      <c r="I373" s="29">
        <f t="shared" si="23"/>
        <v>0.99858383409865759</v>
      </c>
      <c r="J373" s="8"/>
      <c r="K373" s="8"/>
      <c r="L373" s="8"/>
      <c r="M373" s="8"/>
      <c r="N373" s="8"/>
      <c r="O373" s="9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1:28" x14ac:dyDescent="0.3">
      <c r="A374" s="27">
        <v>45565</v>
      </c>
      <c r="B374" s="1" t="s">
        <v>1</v>
      </c>
      <c r="C374" s="3">
        <v>3094.9</v>
      </c>
      <c r="D374" s="2">
        <f t="shared" si="21"/>
        <v>-2.8272741879998394E-2</v>
      </c>
      <c r="E374" s="2">
        <f t="shared" si="20"/>
        <v>0.9717272581200016</v>
      </c>
      <c r="F374" s="27">
        <v>45565</v>
      </c>
      <c r="G374" s="1">
        <v>25810.85</v>
      </c>
      <c r="H374" s="2">
        <f t="shared" si="22"/>
        <v>-1.4160706565616464E-2</v>
      </c>
      <c r="I374" s="29">
        <f t="shared" si="23"/>
        <v>0.98583929343438359</v>
      </c>
      <c r="J374" s="8"/>
      <c r="K374" s="8"/>
      <c r="L374" s="8"/>
      <c r="M374" s="8"/>
      <c r="N374" s="8"/>
      <c r="O374" s="9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1:28" x14ac:dyDescent="0.3">
      <c r="A375" s="27">
        <v>45566</v>
      </c>
      <c r="B375" s="1" t="s">
        <v>1</v>
      </c>
      <c r="C375" s="3">
        <v>3165.5</v>
      </c>
      <c r="D375" s="2">
        <f t="shared" si="21"/>
        <v>2.2555425565175698E-2</v>
      </c>
      <c r="E375" s="2">
        <f t="shared" si="20"/>
        <v>1.0225554255651756</v>
      </c>
      <c r="F375" s="27">
        <v>45566</v>
      </c>
      <c r="G375" s="1">
        <v>25796.9</v>
      </c>
      <c r="H375" s="2">
        <f t="shared" si="22"/>
        <v>-5.4061649034323775E-4</v>
      </c>
      <c r="I375" s="29">
        <f t="shared" si="23"/>
        <v>0.9994593835096568</v>
      </c>
      <c r="J375" s="8"/>
      <c r="K375" s="8"/>
      <c r="L375" s="8"/>
      <c r="M375" s="8"/>
      <c r="N375" s="8"/>
      <c r="O375" s="9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x14ac:dyDescent="0.3">
      <c r="A376" s="27">
        <v>45568</v>
      </c>
      <c r="B376" s="1" t="s">
        <v>1</v>
      </c>
      <c r="C376" s="3">
        <v>3129.85</v>
      </c>
      <c r="D376" s="2">
        <f t="shared" si="21"/>
        <v>-1.1325940921025159E-2</v>
      </c>
      <c r="E376" s="2">
        <f t="shared" si="20"/>
        <v>0.98867405907897488</v>
      </c>
      <c r="F376" s="27">
        <v>45568</v>
      </c>
      <c r="G376" s="1">
        <v>25250.1</v>
      </c>
      <c r="H376" s="2">
        <f t="shared" si="22"/>
        <v>-2.1424213560051142E-2</v>
      </c>
      <c r="I376" s="29">
        <f t="shared" si="23"/>
        <v>0.97857578643994891</v>
      </c>
      <c r="J376" s="8"/>
      <c r="K376" s="8"/>
      <c r="L376" s="8"/>
      <c r="M376" s="8"/>
      <c r="N376" s="8"/>
      <c r="O376" s="9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 x14ac:dyDescent="0.3">
      <c r="A377" s="27">
        <v>45569</v>
      </c>
      <c r="B377" s="1" t="s">
        <v>1</v>
      </c>
      <c r="C377" s="3">
        <v>3017.45</v>
      </c>
      <c r="D377" s="2">
        <f t="shared" si="21"/>
        <v>-3.6572976237038611E-2</v>
      </c>
      <c r="E377" s="2">
        <f t="shared" si="20"/>
        <v>0.96342702376296141</v>
      </c>
      <c r="F377" s="27">
        <v>45569</v>
      </c>
      <c r="G377" s="1">
        <v>25014.6</v>
      </c>
      <c r="H377" s="2">
        <f t="shared" si="22"/>
        <v>-9.3704617030021236E-3</v>
      </c>
      <c r="I377" s="29">
        <f t="shared" si="23"/>
        <v>0.99062953829699785</v>
      </c>
      <c r="J377" s="8"/>
      <c r="K377" s="8"/>
      <c r="L377" s="8"/>
      <c r="M377" s="8"/>
      <c r="N377" s="8"/>
      <c r="O377" s="9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1:28" x14ac:dyDescent="0.3">
      <c r="A378" s="27">
        <v>45572</v>
      </c>
      <c r="B378" s="1" t="s">
        <v>1</v>
      </c>
      <c r="C378" s="3">
        <v>3060.2</v>
      </c>
      <c r="D378" s="2">
        <f t="shared" si="21"/>
        <v>1.4068169461595536E-2</v>
      </c>
      <c r="E378" s="2">
        <f t="shared" si="20"/>
        <v>1.0140681694615956</v>
      </c>
      <c r="F378" s="27">
        <v>45572</v>
      </c>
      <c r="G378" s="1">
        <v>24795.75</v>
      </c>
      <c r="H378" s="2">
        <f t="shared" si="22"/>
        <v>-8.7873868890513806E-3</v>
      </c>
      <c r="I378" s="29">
        <f t="shared" si="23"/>
        <v>0.99121261311094866</v>
      </c>
      <c r="J378" s="8"/>
      <c r="K378" s="8"/>
      <c r="L378" s="8"/>
      <c r="M378" s="8"/>
      <c r="N378" s="8"/>
      <c r="O378" s="9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1:28" x14ac:dyDescent="0.3">
      <c r="A379" s="27">
        <v>45573</v>
      </c>
      <c r="B379" s="1" t="s">
        <v>1</v>
      </c>
      <c r="C379" s="3">
        <v>3165.85</v>
      </c>
      <c r="D379" s="2">
        <f t="shared" si="21"/>
        <v>3.394130863540111E-2</v>
      </c>
      <c r="E379" s="2">
        <f t="shared" si="20"/>
        <v>1.033941308635401</v>
      </c>
      <c r="F379" s="27">
        <v>45573</v>
      </c>
      <c r="G379" s="1">
        <v>25013.15</v>
      </c>
      <c r="H379" s="2">
        <f t="shared" si="22"/>
        <v>8.7294190611797214E-3</v>
      </c>
      <c r="I379" s="29">
        <f t="shared" si="23"/>
        <v>1.0087294190611797</v>
      </c>
      <c r="J379" s="8"/>
      <c r="K379" s="8"/>
      <c r="L379" s="8"/>
      <c r="M379" s="8"/>
      <c r="N379" s="8"/>
      <c r="O379" s="9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1:28" x14ac:dyDescent="0.3">
      <c r="A380" s="27">
        <v>45574</v>
      </c>
      <c r="B380" s="1" t="s">
        <v>1</v>
      </c>
      <c r="C380" s="3">
        <v>3153</v>
      </c>
      <c r="D380" s="2">
        <f t="shared" si="21"/>
        <v>-4.067201378053306E-3</v>
      </c>
      <c r="E380" s="2">
        <f t="shared" si="20"/>
        <v>0.99593279862194672</v>
      </c>
      <c r="F380" s="27">
        <v>45574</v>
      </c>
      <c r="G380" s="1">
        <v>24981.95</v>
      </c>
      <c r="H380" s="2">
        <f t="shared" si="22"/>
        <v>-1.2481224780150524E-3</v>
      </c>
      <c r="I380" s="29">
        <f t="shared" si="23"/>
        <v>0.99875187752198491</v>
      </c>
      <c r="J380" s="8"/>
      <c r="K380" s="8"/>
      <c r="L380" s="8"/>
      <c r="M380" s="8"/>
      <c r="N380" s="8"/>
      <c r="O380" s="9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1:28" x14ac:dyDescent="0.3">
      <c r="A381" s="27">
        <v>45575</v>
      </c>
      <c r="B381" s="1" t="s">
        <v>1</v>
      </c>
      <c r="C381" s="3">
        <v>3194.3</v>
      </c>
      <c r="D381" s="2">
        <f t="shared" si="21"/>
        <v>1.3013590930574978E-2</v>
      </c>
      <c r="E381" s="2">
        <f t="shared" si="20"/>
        <v>1.0130135909305751</v>
      </c>
      <c r="F381" s="27">
        <v>45575</v>
      </c>
      <c r="G381" s="1">
        <v>24998.45</v>
      </c>
      <c r="H381" s="2">
        <f t="shared" si="22"/>
        <v>6.6025884544412166E-4</v>
      </c>
      <c r="I381" s="29">
        <f t="shared" si="23"/>
        <v>1.0006602588454441</v>
      </c>
      <c r="J381" s="8"/>
      <c r="K381" s="8"/>
      <c r="L381" s="8"/>
      <c r="M381" s="8"/>
      <c r="N381" s="8"/>
      <c r="O381" s="9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 x14ac:dyDescent="0.3">
      <c r="A382" s="27">
        <v>45576</v>
      </c>
      <c r="B382" s="1" t="s">
        <v>1</v>
      </c>
      <c r="C382" s="3">
        <v>3134.35</v>
      </c>
      <c r="D382" s="2">
        <f t="shared" si="21"/>
        <v>-1.8946155428929135E-2</v>
      </c>
      <c r="E382" s="2">
        <f t="shared" si="20"/>
        <v>0.98105384457107081</v>
      </c>
      <c r="F382" s="27">
        <v>45576</v>
      </c>
      <c r="G382" s="1">
        <v>24964.25</v>
      </c>
      <c r="H382" s="2">
        <f t="shared" si="22"/>
        <v>-1.3690215037028451E-3</v>
      </c>
      <c r="I382" s="29">
        <f t="shared" si="23"/>
        <v>0.99863097849629712</v>
      </c>
      <c r="J382" s="8"/>
      <c r="K382" s="8"/>
      <c r="L382" s="8"/>
      <c r="M382" s="8"/>
      <c r="N382" s="8"/>
      <c r="O382" s="9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1:28" x14ac:dyDescent="0.3">
      <c r="A383" s="27">
        <v>45579</v>
      </c>
      <c r="B383" s="1" t="s">
        <v>1</v>
      </c>
      <c r="C383" s="3">
        <v>3154.9</v>
      </c>
      <c r="D383" s="2">
        <f t="shared" si="21"/>
        <v>6.5349837052093365E-3</v>
      </c>
      <c r="E383" s="2">
        <f t="shared" si="20"/>
        <v>1.0065349837052093</v>
      </c>
      <c r="F383" s="27">
        <v>45579</v>
      </c>
      <c r="G383" s="1">
        <v>25127.95</v>
      </c>
      <c r="H383" s="2">
        <f t="shared" si="22"/>
        <v>6.5359709797854493E-3</v>
      </c>
      <c r="I383" s="29">
        <f t="shared" si="23"/>
        <v>1.0065359709797854</v>
      </c>
      <c r="J383" s="8"/>
      <c r="K383" s="8"/>
      <c r="L383" s="8"/>
      <c r="M383" s="8"/>
      <c r="N383" s="8"/>
      <c r="O383" s="9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 x14ac:dyDescent="0.3">
      <c r="A384" s="27">
        <v>45580</v>
      </c>
      <c r="B384" s="1" t="s">
        <v>1</v>
      </c>
      <c r="C384" s="3">
        <v>3155.8</v>
      </c>
      <c r="D384" s="2">
        <f t="shared" si="21"/>
        <v>2.8522984965276613E-4</v>
      </c>
      <c r="E384" s="2">
        <f t="shared" si="20"/>
        <v>1.0002852298496527</v>
      </c>
      <c r="F384" s="27">
        <v>45580</v>
      </c>
      <c r="G384" s="1">
        <v>25057.35</v>
      </c>
      <c r="H384" s="2">
        <f t="shared" si="22"/>
        <v>-2.8135747549046168E-3</v>
      </c>
      <c r="I384" s="29">
        <f t="shared" si="23"/>
        <v>0.99718642524509538</v>
      </c>
      <c r="J384" s="8"/>
      <c r="K384" s="8"/>
      <c r="L384" s="8"/>
      <c r="M384" s="8"/>
      <c r="N384" s="8"/>
      <c r="O384" s="9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1:28" x14ac:dyDescent="0.3">
      <c r="A385" s="27">
        <v>45581</v>
      </c>
      <c r="B385" s="1" t="s">
        <v>1</v>
      </c>
      <c r="C385" s="3">
        <v>3068</v>
      </c>
      <c r="D385" s="2">
        <f t="shared" si="21"/>
        <v>-2.8216146114421848E-2</v>
      </c>
      <c r="E385" s="2">
        <f t="shared" si="20"/>
        <v>0.9717838538855782</v>
      </c>
      <c r="F385" s="27">
        <v>45581</v>
      </c>
      <c r="G385" s="1">
        <v>24971.3</v>
      </c>
      <c r="H385" s="2">
        <f t="shared" si="22"/>
        <v>-3.4400322558512829E-3</v>
      </c>
      <c r="I385" s="29">
        <f t="shared" si="23"/>
        <v>0.99655996774414868</v>
      </c>
      <c r="J385" s="8"/>
      <c r="K385" s="8"/>
      <c r="L385" s="8"/>
      <c r="M385" s="8"/>
      <c r="N385" s="8"/>
      <c r="O385" s="9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x14ac:dyDescent="0.3">
      <c r="A386" s="27">
        <v>45582</v>
      </c>
      <c r="B386" s="1" t="s">
        <v>1</v>
      </c>
      <c r="C386" s="3">
        <v>2964.6</v>
      </c>
      <c r="D386" s="2">
        <f t="shared" si="21"/>
        <v>-3.4283767407387492E-2</v>
      </c>
      <c r="E386" s="2">
        <f t="shared" si="20"/>
        <v>0.96571623259261252</v>
      </c>
      <c r="F386" s="27">
        <v>45582</v>
      </c>
      <c r="G386" s="1">
        <v>24749.85</v>
      </c>
      <c r="H386" s="2">
        <f t="shared" si="22"/>
        <v>-8.9077370211750866E-3</v>
      </c>
      <c r="I386" s="29">
        <f t="shared" si="23"/>
        <v>0.99109226297882491</v>
      </c>
      <c r="J386" s="8"/>
      <c r="K386" s="8"/>
      <c r="L386" s="8"/>
      <c r="M386" s="8"/>
      <c r="N386" s="8"/>
      <c r="O386" s="9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1:28" x14ac:dyDescent="0.3">
      <c r="A387" s="27">
        <v>45583</v>
      </c>
      <c r="B387" s="1" t="s">
        <v>1</v>
      </c>
      <c r="C387" s="3">
        <v>2964.25</v>
      </c>
      <c r="D387" s="2">
        <f t="shared" si="21"/>
        <v>-1.1806674157942493E-4</v>
      </c>
      <c r="E387" s="2">
        <f t="shared" si="20"/>
        <v>0.99988193325842056</v>
      </c>
      <c r="F387" s="27">
        <v>45583</v>
      </c>
      <c r="G387" s="1">
        <v>24854.05</v>
      </c>
      <c r="H387" s="2">
        <f t="shared" si="22"/>
        <v>4.2012887401181526E-3</v>
      </c>
      <c r="I387" s="29">
        <f t="shared" si="23"/>
        <v>1.0042012887401182</v>
      </c>
      <c r="J387" s="8"/>
      <c r="K387" s="8"/>
      <c r="L387" s="8"/>
      <c r="M387" s="8"/>
      <c r="N387" s="8"/>
      <c r="O387" s="9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1:28" x14ac:dyDescent="0.3">
      <c r="A388" s="27">
        <v>45586</v>
      </c>
      <c r="B388" s="1" t="s">
        <v>1</v>
      </c>
      <c r="C388" s="3">
        <v>2998.2</v>
      </c>
      <c r="D388" s="2">
        <f t="shared" si="21"/>
        <v>1.1388059240034373E-2</v>
      </c>
      <c r="E388" s="2">
        <f t="shared" si="20"/>
        <v>1.0113880592400344</v>
      </c>
      <c r="F388" s="27">
        <v>45586</v>
      </c>
      <c r="G388" s="1">
        <v>24781.1</v>
      </c>
      <c r="H388" s="2">
        <f t="shared" si="22"/>
        <v>-2.9394512770190822E-3</v>
      </c>
      <c r="I388" s="29">
        <f t="shared" si="23"/>
        <v>0.99706054872298089</v>
      </c>
      <c r="J388" s="8"/>
      <c r="K388" s="8"/>
      <c r="L388" s="8"/>
      <c r="M388" s="8"/>
      <c r="N388" s="8"/>
      <c r="O388" s="9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1:28" x14ac:dyDescent="0.3">
      <c r="A389" s="27">
        <v>45587</v>
      </c>
      <c r="B389" s="1" t="s">
        <v>1</v>
      </c>
      <c r="C389" s="3">
        <v>2887.2</v>
      </c>
      <c r="D389" s="2">
        <f t="shared" si="21"/>
        <v>-3.7724934249635543E-2</v>
      </c>
      <c r="E389" s="2">
        <f t="shared" ref="E389:E452" si="24">1+D389</f>
        <v>0.96227506575036448</v>
      </c>
      <c r="F389" s="27">
        <v>45587</v>
      </c>
      <c r="G389" s="1">
        <v>24472.1</v>
      </c>
      <c r="H389" s="2">
        <f t="shared" si="22"/>
        <v>-1.2547572710405439E-2</v>
      </c>
      <c r="I389" s="29">
        <f t="shared" si="23"/>
        <v>0.98745242728959459</v>
      </c>
      <c r="J389" s="8"/>
      <c r="K389" s="8"/>
      <c r="L389" s="8"/>
      <c r="M389" s="8"/>
      <c r="N389" s="8"/>
      <c r="O389" s="9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1:28" x14ac:dyDescent="0.3">
      <c r="A390" s="27">
        <v>45588</v>
      </c>
      <c r="B390" s="1" t="s">
        <v>1</v>
      </c>
      <c r="C390" s="3">
        <v>2793.5</v>
      </c>
      <c r="D390" s="2">
        <f t="shared" ref="D390:D453" si="25">LN(C390/C389)</f>
        <v>-3.2991884429375277E-2</v>
      </c>
      <c r="E390" s="2">
        <f t="shared" si="24"/>
        <v>0.96700811557062472</v>
      </c>
      <c r="F390" s="27">
        <v>45588</v>
      </c>
      <c r="G390" s="1">
        <v>24435.5</v>
      </c>
      <c r="H390" s="2">
        <f t="shared" ref="H390:H453" si="26">LN(G390/G389)</f>
        <v>-1.4967001787999864E-3</v>
      </c>
      <c r="I390" s="29">
        <f t="shared" ref="I390:I453" si="27">1+H390</f>
        <v>0.99850329982120001</v>
      </c>
      <c r="J390" s="8"/>
      <c r="K390" s="8"/>
      <c r="L390" s="8"/>
      <c r="M390" s="8"/>
      <c r="N390" s="8"/>
      <c r="O390" s="9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1:28" x14ac:dyDescent="0.3">
      <c r="A391" s="27">
        <v>45589</v>
      </c>
      <c r="B391" s="1" t="s">
        <v>1</v>
      </c>
      <c r="C391" s="3">
        <v>2826.35</v>
      </c>
      <c r="D391" s="2">
        <f t="shared" si="25"/>
        <v>1.1690836641109856E-2</v>
      </c>
      <c r="E391" s="2">
        <f t="shared" si="24"/>
        <v>1.0116908366411099</v>
      </c>
      <c r="F391" s="27">
        <v>45589</v>
      </c>
      <c r="G391" s="1">
        <v>24399.4</v>
      </c>
      <c r="H391" s="2">
        <f t="shared" si="26"/>
        <v>-1.4784511312879243E-3</v>
      </c>
      <c r="I391" s="29">
        <f t="shared" si="27"/>
        <v>0.99852154886871203</v>
      </c>
      <c r="J391" s="8"/>
      <c r="K391" s="8"/>
      <c r="L391" s="8"/>
      <c r="M391" s="8"/>
      <c r="N391" s="8"/>
      <c r="O391" s="9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x14ac:dyDescent="0.3">
      <c r="A392" s="27">
        <v>45590</v>
      </c>
      <c r="B392" s="1" t="s">
        <v>1</v>
      </c>
      <c r="C392" s="3">
        <v>2720.85</v>
      </c>
      <c r="D392" s="2">
        <f t="shared" si="25"/>
        <v>-3.8041795068225179E-2</v>
      </c>
      <c r="E392" s="2">
        <f t="shared" si="24"/>
        <v>0.96195820493177486</v>
      </c>
      <c r="F392" s="27">
        <v>45590</v>
      </c>
      <c r="G392" s="1">
        <v>24180.799999999999</v>
      </c>
      <c r="H392" s="2">
        <f t="shared" si="26"/>
        <v>-8.999611999159645E-3</v>
      </c>
      <c r="I392" s="29">
        <f t="shared" si="27"/>
        <v>0.99100038800084034</v>
      </c>
      <c r="J392" s="8"/>
      <c r="K392" s="8"/>
      <c r="L392" s="8"/>
      <c r="M392" s="8"/>
      <c r="N392" s="8"/>
      <c r="O392" s="9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1:28" x14ac:dyDescent="0.3">
      <c r="A393" s="27">
        <v>45593</v>
      </c>
      <c r="B393" s="1" t="s">
        <v>1</v>
      </c>
      <c r="C393" s="3">
        <v>2781</v>
      </c>
      <c r="D393" s="2">
        <f t="shared" si="25"/>
        <v>2.1866243761876743E-2</v>
      </c>
      <c r="E393" s="2">
        <f t="shared" si="24"/>
        <v>1.0218662437618768</v>
      </c>
      <c r="F393" s="27">
        <v>45593</v>
      </c>
      <c r="G393" s="1">
        <v>24339.15</v>
      </c>
      <c r="H393" s="2">
        <f t="shared" si="26"/>
        <v>6.5272351766822402E-3</v>
      </c>
      <c r="I393" s="29">
        <f t="shared" si="27"/>
        <v>1.0065272351766823</v>
      </c>
      <c r="J393" s="8"/>
      <c r="K393" s="8"/>
      <c r="L393" s="8"/>
      <c r="M393" s="8"/>
      <c r="N393" s="8"/>
      <c r="O393" s="9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1:28" x14ac:dyDescent="0.3">
      <c r="A394" s="27">
        <v>45594</v>
      </c>
      <c r="B394" s="1" t="s">
        <v>1</v>
      </c>
      <c r="C394" s="3">
        <v>2746.9</v>
      </c>
      <c r="D394" s="2">
        <f t="shared" si="25"/>
        <v>-1.2337572150417102E-2</v>
      </c>
      <c r="E394" s="2">
        <f t="shared" si="24"/>
        <v>0.98766242784958291</v>
      </c>
      <c r="F394" s="27">
        <v>45594</v>
      </c>
      <c r="G394" s="1">
        <v>24466.85</v>
      </c>
      <c r="H394" s="2">
        <f t="shared" si="26"/>
        <v>5.2329751018960107E-3</v>
      </c>
      <c r="I394" s="29">
        <f t="shared" si="27"/>
        <v>1.005232975101896</v>
      </c>
      <c r="J394" s="8"/>
      <c r="K394" s="8"/>
      <c r="L394" s="8"/>
      <c r="M394" s="8"/>
      <c r="N394" s="8"/>
      <c r="O394" s="9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1:28" x14ac:dyDescent="0.3">
      <c r="A395" s="27">
        <v>45595</v>
      </c>
      <c r="B395" s="1" t="s">
        <v>1</v>
      </c>
      <c r="C395" s="3">
        <v>2707.7</v>
      </c>
      <c r="D395" s="2">
        <f t="shared" si="25"/>
        <v>-1.437343705384065E-2</v>
      </c>
      <c r="E395" s="2">
        <f t="shared" si="24"/>
        <v>0.98562656294615936</v>
      </c>
      <c r="F395" s="27">
        <v>45595</v>
      </c>
      <c r="G395" s="1">
        <v>24340.85</v>
      </c>
      <c r="H395" s="2">
        <f t="shared" si="26"/>
        <v>-5.1631312234782087E-3</v>
      </c>
      <c r="I395" s="29">
        <f t="shared" si="27"/>
        <v>0.99483686877652178</v>
      </c>
      <c r="J395" s="8"/>
      <c r="K395" s="8"/>
      <c r="L395" s="8"/>
      <c r="M395" s="8"/>
      <c r="N395" s="8"/>
      <c r="O395" s="9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1:28" x14ac:dyDescent="0.3">
      <c r="A396" s="27">
        <v>45596</v>
      </c>
      <c r="B396" s="1" t="s">
        <v>1</v>
      </c>
      <c r="C396" s="3">
        <v>2728.55</v>
      </c>
      <c r="D396" s="2">
        <f t="shared" si="25"/>
        <v>7.670766515721311E-3</v>
      </c>
      <c r="E396" s="2">
        <f t="shared" si="24"/>
        <v>1.0076707665157214</v>
      </c>
      <c r="F396" s="27">
        <v>45596</v>
      </c>
      <c r="G396" s="1">
        <v>24205.35</v>
      </c>
      <c r="H396" s="2">
        <f t="shared" si="26"/>
        <v>-5.582325779352925E-3</v>
      </c>
      <c r="I396" s="29">
        <f t="shared" si="27"/>
        <v>0.99441767422064709</v>
      </c>
      <c r="J396" s="8"/>
      <c r="K396" s="8"/>
      <c r="L396" s="8"/>
      <c r="M396" s="8"/>
      <c r="N396" s="8"/>
      <c r="O396" s="9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1:28" x14ac:dyDescent="0.3">
      <c r="A397" s="27">
        <v>45597</v>
      </c>
      <c r="B397" s="1" t="s">
        <v>1</v>
      </c>
      <c r="C397" s="3">
        <v>2817.65</v>
      </c>
      <c r="D397" s="2">
        <f t="shared" si="25"/>
        <v>3.2132871638153392E-2</v>
      </c>
      <c r="E397" s="2">
        <f t="shared" si="24"/>
        <v>1.0321328716381535</v>
      </c>
      <c r="F397" s="27">
        <v>45597</v>
      </c>
      <c r="G397" s="1">
        <v>24304.35</v>
      </c>
      <c r="H397" s="2">
        <f t="shared" si="26"/>
        <v>4.0816635619174632E-3</v>
      </c>
      <c r="I397" s="29">
        <f t="shared" si="27"/>
        <v>1.0040816635619174</v>
      </c>
      <c r="J397" s="8"/>
      <c r="K397" s="8"/>
      <c r="L397" s="8"/>
      <c r="M397" s="8"/>
      <c r="N397" s="8"/>
      <c r="O397" s="9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1:28" x14ac:dyDescent="0.3">
      <c r="A398" s="27">
        <v>45600</v>
      </c>
      <c r="B398" s="1" t="s">
        <v>1</v>
      </c>
      <c r="C398" s="3">
        <v>2883.95</v>
      </c>
      <c r="D398" s="2">
        <f t="shared" si="25"/>
        <v>2.3257678039069522E-2</v>
      </c>
      <c r="E398" s="2">
        <f t="shared" si="24"/>
        <v>1.0232576780390694</v>
      </c>
      <c r="F398" s="27">
        <v>45600</v>
      </c>
      <c r="G398" s="1">
        <v>23995.35</v>
      </c>
      <c r="H398" s="2">
        <f t="shared" si="26"/>
        <v>-1.2795285095394087E-2</v>
      </c>
      <c r="I398" s="29">
        <f t="shared" si="27"/>
        <v>0.98720471490460593</v>
      </c>
      <c r="J398" s="8"/>
      <c r="K398" s="8"/>
      <c r="L398" s="8"/>
      <c r="M398" s="8"/>
      <c r="N398" s="8"/>
      <c r="O398" s="9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1:28" x14ac:dyDescent="0.3">
      <c r="A399" s="27">
        <v>45601</v>
      </c>
      <c r="B399" s="1" t="s">
        <v>1</v>
      </c>
      <c r="C399" s="3">
        <v>2899.45</v>
      </c>
      <c r="D399" s="2">
        <f t="shared" si="25"/>
        <v>5.3601815926837314E-3</v>
      </c>
      <c r="E399" s="2">
        <f t="shared" si="24"/>
        <v>1.0053601815926838</v>
      </c>
      <c r="F399" s="27">
        <v>45601</v>
      </c>
      <c r="G399" s="1">
        <v>24213.3</v>
      </c>
      <c r="H399" s="2">
        <f t="shared" si="26"/>
        <v>9.0420073960085362E-3</v>
      </c>
      <c r="I399" s="29">
        <f t="shared" si="27"/>
        <v>1.0090420073960085</v>
      </c>
      <c r="J399" s="8"/>
      <c r="K399" s="8"/>
      <c r="L399" s="8"/>
      <c r="M399" s="8"/>
      <c r="N399" s="8"/>
      <c r="O399" s="9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1:28" x14ac:dyDescent="0.3">
      <c r="A400" s="27">
        <v>45602</v>
      </c>
      <c r="B400" s="1" t="s">
        <v>1</v>
      </c>
      <c r="C400" s="3">
        <v>2934.55</v>
      </c>
      <c r="D400" s="2">
        <f t="shared" si="25"/>
        <v>1.2033055715696102E-2</v>
      </c>
      <c r="E400" s="2">
        <f t="shared" si="24"/>
        <v>1.012033055715696</v>
      </c>
      <c r="F400" s="27">
        <v>45602</v>
      </c>
      <c r="G400" s="1">
        <v>24484.05</v>
      </c>
      <c r="H400" s="2">
        <f t="shared" si="26"/>
        <v>1.111981616471547E-2</v>
      </c>
      <c r="I400" s="29">
        <f t="shared" si="27"/>
        <v>1.0111198161647155</v>
      </c>
      <c r="J400" s="8"/>
      <c r="K400" s="8"/>
      <c r="L400" s="8"/>
      <c r="M400" s="8"/>
      <c r="N400" s="8"/>
      <c r="O400" s="9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1:28" x14ac:dyDescent="0.3">
      <c r="A401" s="27">
        <v>45603</v>
      </c>
      <c r="B401" s="1" t="s">
        <v>1</v>
      </c>
      <c r="C401" s="3">
        <v>2891.35</v>
      </c>
      <c r="D401" s="2">
        <f t="shared" si="25"/>
        <v>-1.4830598467203684E-2</v>
      </c>
      <c r="E401" s="2">
        <f t="shared" si="24"/>
        <v>0.98516940153279631</v>
      </c>
      <c r="F401" s="27">
        <v>45603</v>
      </c>
      <c r="G401" s="1">
        <v>24199.35</v>
      </c>
      <c r="H401" s="2">
        <f t="shared" si="26"/>
        <v>-1.1696111838928169E-2</v>
      </c>
      <c r="I401" s="29">
        <f t="shared" si="27"/>
        <v>0.98830388816107184</v>
      </c>
      <c r="J401" s="8"/>
      <c r="K401" s="8"/>
      <c r="L401" s="8"/>
      <c r="M401" s="8"/>
      <c r="N401" s="8"/>
      <c r="O401" s="9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x14ac:dyDescent="0.3">
      <c r="A402" s="27">
        <v>45604</v>
      </c>
      <c r="B402" s="1" t="s">
        <v>1</v>
      </c>
      <c r="C402" s="3">
        <v>2974.9</v>
      </c>
      <c r="D402" s="2">
        <f t="shared" si="25"/>
        <v>2.8486903905579869E-2</v>
      </c>
      <c r="E402" s="2">
        <f t="shared" si="24"/>
        <v>1.02848690390558</v>
      </c>
      <c r="F402" s="27">
        <v>45604</v>
      </c>
      <c r="G402" s="1">
        <v>24148.2</v>
      </c>
      <c r="H402" s="2">
        <f t="shared" si="26"/>
        <v>-2.115930138503043E-3</v>
      </c>
      <c r="I402" s="29">
        <f t="shared" si="27"/>
        <v>0.99788406986149691</v>
      </c>
      <c r="J402" s="8"/>
      <c r="K402" s="8"/>
      <c r="L402" s="8"/>
      <c r="M402" s="8"/>
      <c r="N402" s="8"/>
      <c r="O402" s="9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1:28" x14ac:dyDescent="0.3">
      <c r="A403" s="27">
        <v>45607</v>
      </c>
      <c r="B403" s="1" t="s">
        <v>1</v>
      </c>
      <c r="C403" s="3">
        <v>2930.6</v>
      </c>
      <c r="D403" s="2">
        <f t="shared" si="25"/>
        <v>-1.5003244765482761E-2</v>
      </c>
      <c r="E403" s="2">
        <f t="shared" si="24"/>
        <v>0.98499675523451724</v>
      </c>
      <c r="F403" s="27">
        <v>45607</v>
      </c>
      <c r="G403" s="1">
        <v>24141.3</v>
      </c>
      <c r="H403" s="2">
        <f t="shared" si="26"/>
        <v>-2.8577641296602358E-4</v>
      </c>
      <c r="I403" s="29">
        <f t="shared" si="27"/>
        <v>0.99971422358703399</v>
      </c>
      <c r="J403" s="8"/>
      <c r="K403" s="8"/>
      <c r="L403" s="8"/>
      <c r="M403" s="8"/>
      <c r="N403" s="8"/>
      <c r="O403" s="9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 x14ac:dyDescent="0.3">
      <c r="A404" s="27">
        <v>45608</v>
      </c>
      <c r="B404" s="1" t="s">
        <v>1</v>
      </c>
      <c r="C404" s="3">
        <v>2898.55</v>
      </c>
      <c r="D404" s="2">
        <f t="shared" si="25"/>
        <v>-1.0996568271041521E-2</v>
      </c>
      <c r="E404" s="2">
        <f t="shared" si="24"/>
        <v>0.98900343172895844</v>
      </c>
      <c r="F404" s="27">
        <v>45608</v>
      </c>
      <c r="G404" s="1">
        <v>23883.45</v>
      </c>
      <c r="H404" s="2">
        <f t="shared" si="26"/>
        <v>-1.0738316295232621E-2</v>
      </c>
      <c r="I404" s="29">
        <f t="shared" si="27"/>
        <v>0.98926168370476741</v>
      </c>
      <c r="J404" s="8"/>
      <c r="K404" s="8"/>
      <c r="L404" s="8"/>
      <c r="M404" s="8"/>
      <c r="N404" s="8"/>
      <c r="O404" s="9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x14ac:dyDescent="0.3">
      <c r="A405" s="27">
        <v>45609</v>
      </c>
      <c r="B405" s="1" t="s">
        <v>1</v>
      </c>
      <c r="C405" s="3">
        <v>2798.95</v>
      </c>
      <c r="D405" s="2">
        <f t="shared" si="25"/>
        <v>-3.4966265099671046E-2</v>
      </c>
      <c r="E405" s="2">
        <f t="shared" si="24"/>
        <v>0.96503373490032895</v>
      </c>
      <c r="F405" s="27">
        <v>45609</v>
      </c>
      <c r="G405" s="1">
        <v>23559.05</v>
      </c>
      <c r="H405" s="2">
        <f t="shared" si="26"/>
        <v>-1.367571506132014E-2</v>
      </c>
      <c r="I405" s="29">
        <f t="shared" si="27"/>
        <v>0.98632428493867985</v>
      </c>
      <c r="J405" s="8"/>
      <c r="K405" s="8"/>
      <c r="L405" s="8"/>
      <c r="M405" s="8"/>
      <c r="N405" s="8"/>
      <c r="O405" s="9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1:28" x14ac:dyDescent="0.3">
      <c r="A406" s="27">
        <v>45610</v>
      </c>
      <c r="B406" s="1" t="s">
        <v>1</v>
      </c>
      <c r="C406" s="3">
        <v>2807.2</v>
      </c>
      <c r="D406" s="2">
        <f t="shared" si="25"/>
        <v>2.9431984357931465E-3</v>
      </c>
      <c r="E406" s="2">
        <f t="shared" si="24"/>
        <v>1.002943198435793</v>
      </c>
      <c r="F406" s="27">
        <v>45610</v>
      </c>
      <c r="G406" s="1">
        <v>23532.7</v>
      </c>
      <c r="H406" s="2">
        <f t="shared" si="26"/>
        <v>-1.1190921021192711E-3</v>
      </c>
      <c r="I406" s="29">
        <f t="shared" si="27"/>
        <v>0.99888090789788075</v>
      </c>
      <c r="J406" s="8"/>
      <c r="K406" s="8"/>
      <c r="L406" s="8"/>
      <c r="M406" s="8"/>
      <c r="N406" s="8"/>
      <c r="O406" s="9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1:28" x14ac:dyDescent="0.3">
      <c r="A407" s="27">
        <v>45614</v>
      </c>
      <c r="B407" s="1" t="s">
        <v>1</v>
      </c>
      <c r="C407" s="3">
        <v>2846.9</v>
      </c>
      <c r="D407" s="2">
        <f t="shared" si="25"/>
        <v>1.4043137699486811E-2</v>
      </c>
      <c r="E407" s="2">
        <f t="shared" si="24"/>
        <v>1.0140431376994867</v>
      </c>
      <c r="F407" s="27">
        <v>45614</v>
      </c>
      <c r="G407" s="1">
        <v>23453.8</v>
      </c>
      <c r="H407" s="2">
        <f t="shared" si="26"/>
        <v>-3.3584146152224673E-3</v>
      </c>
      <c r="I407" s="29">
        <f t="shared" si="27"/>
        <v>0.99664158538477754</v>
      </c>
      <c r="J407" s="8"/>
      <c r="K407" s="8"/>
      <c r="L407" s="8"/>
      <c r="M407" s="8"/>
      <c r="N407" s="8"/>
      <c r="O407" s="9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x14ac:dyDescent="0.3">
      <c r="A408" s="27">
        <v>45615</v>
      </c>
      <c r="B408" s="1" t="s">
        <v>1</v>
      </c>
      <c r="C408" s="3">
        <v>2948.95</v>
      </c>
      <c r="D408" s="2">
        <f t="shared" si="25"/>
        <v>3.5218491803081953E-2</v>
      </c>
      <c r="E408" s="2">
        <f t="shared" si="24"/>
        <v>1.035218491803082</v>
      </c>
      <c r="F408" s="27">
        <v>45615</v>
      </c>
      <c r="G408" s="1">
        <v>23518.5</v>
      </c>
      <c r="H408" s="2">
        <f t="shared" si="26"/>
        <v>2.7548168140559032E-3</v>
      </c>
      <c r="I408" s="29">
        <f t="shared" si="27"/>
        <v>1.0027548168140559</v>
      </c>
      <c r="J408" s="8"/>
      <c r="K408" s="8"/>
      <c r="L408" s="8"/>
      <c r="M408" s="8"/>
      <c r="N408" s="8"/>
      <c r="O408" s="9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1:28" x14ac:dyDescent="0.3">
      <c r="A409" s="27">
        <v>45617</v>
      </c>
      <c r="B409" s="1" t="s">
        <v>1</v>
      </c>
      <c r="C409" s="3">
        <v>2936.25</v>
      </c>
      <c r="D409" s="2">
        <f t="shared" si="25"/>
        <v>-4.3159177984515478E-3</v>
      </c>
      <c r="E409" s="2">
        <f t="shared" si="24"/>
        <v>0.99568408220154847</v>
      </c>
      <c r="F409" s="27">
        <v>45617</v>
      </c>
      <c r="G409" s="1">
        <v>23349.9</v>
      </c>
      <c r="H409" s="2">
        <f t="shared" si="26"/>
        <v>-7.1946440359882038E-3</v>
      </c>
      <c r="I409" s="29">
        <f t="shared" si="27"/>
        <v>0.99280535596401176</v>
      </c>
      <c r="J409" s="8"/>
      <c r="K409" s="8"/>
      <c r="L409" s="8"/>
      <c r="M409" s="8"/>
      <c r="N409" s="8"/>
      <c r="O409" s="9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 x14ac:dyDescent="0.3">
      <c r="A410" s="27">
        <v>45618</v>
      </c>
      <c r="B410" s="1" t="s">
        <v>1</v>
      </c>
      <c r="C410" s="3">
        <v>3012.95</v>
      </c>
      <c r="D410" s="2">
        <f t="shared" si="25"/>
        <v>2.5786408263426996E-2</v>
      </c>
      <c r="E410" s="2">
        <f t="shared" si="24"/>
        <v>1.0257864082634269</v>
      </c>
      <c r="F410" s="27">
        <v>45618</v>
      </c>
      <c r="G410" s="1">
        <v>23907.25</v>
      </c>
      <c r="H410" s="2">
        <f t="shared" si="26"/>
        <v>2.3589058766826355E-2</v>
      </c>
      <c r="I410" s="29">
        <f t="shared" si="27"/>
        <v>1.0235890587668264</v>
      </c>
      <c r="J410" s="8"/>
      <c r="K410" s="8"/>
      <c r="L410" s="8"/>
      <c r="M410" s="8"/>
      <c r="N410" s="8"/>
      <c r="O410" s="9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 x14ac:dyDescent="0.3">
      <c r="A411" s="27">
        <v>45621</v>
      </c>
      <c r="B411" s="1" t="s">
        <v>1</v>
      </c>
      <c r="C411" s="3">
        <v>3045.6</v>
      </c>
      <c r="D411" s="2">
        <f t="shared" si="25"/>
        <v>1.0778260831737937E-2</v>
      </c>
      <c r="E411" s="2">
        <f t="shared" si="24"/>
        <v>1.0107782608317379</v>
      </c>
      <c r="F411" s="27">
        <v>45621</v>
      </c>
      <c r="G411" s="1">
        <v>24221.9</v>
      </c>
      <c r="H411" s="2">
        <f t="shared" si="26"/>
        <v>1.307542239477766E-2</v>
      </c>
      <c r="I411" s="29">
        <f t="shared" si="27"/>
        <v>1.0130754223947778</v>
      </c>
      <c r="J411" s="8"/>
      <c r="K411" s="8"/>
      <c r="L411" s="8"/>
      <c r="M411" s="8"/>
      <c r="N411" s="8"/>
      <c r="O411" s="9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1:28" x14ac:dyDescent="0.3">
      <c r="A412" s="27">
        <v>45622</v>
      </c>
      <c r="B412" s="1" t="s">
        <v>1</v>
      </c>
      <c r="C412" s="3">
        <v>2985.2</v>
      </c>
      <c r="D412" s="2">
        <f t="shared" si="25"/>
        <v>-2.0031179811055243E-2</v>
      </c>
      <c r="E412" s="2">
        <f t="shared" si="24"/>
        <v>0.97996882018894471</v>
      </c>
      <c r="F412" s="27">
        <v>45622</v>
      </c>
      <c r="G412" s="1">
        <v>24194.5</v>
      </c>
      <c r="H412" s="2">
        <f t="shared" si="26"/>
        <v>-1.1318480070857482E-3</v>
      </c>
      <c r="I412" s="29">
        <f t="shared" si="27"/>
        <v>0.99886815199291423</v>
      </c>
      <c r="J412" s="8"/>
      <c r="K412" s="8"/>
      <c r="L412" s="8"/>
      <c r="M412" s="8"/>
      <c r="N412" s="8"/>
      <c r="O412" s="9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1:28" x14ac:dyDescent="0.3">
      <c r="A413" s="27">
        <v>45623</v>
      </c>
      <c r="B413" s="1" t="s">
        <v>1</v>
      </c>
      <c r="C413" s="3">
        <v>3004.8</v>
      </c>
      <c r="D413" s="2">
        <f t="shared" si="25"/>
        <v>6.5442637567114841E-3</v>
      </c>
      <c r="E413" s="2">
        <f t="shared" si="24"/>
        <v>1.0065442637567115</v>
      </c>
      <c r="F413" s="27">
        <v>45623</v>
      </c>
      <c r="G413" s="1">
        <v>24274.9</v>
      </c>
      <c r="H413" s="2">
        <f t="shared" si="26"/>
        <v>3.3175600994260466E-3</v>
      </c>
      <c r="I413" s="29">
        <f t="shared" si="27"/>
        <v>1.003317560099426</v>
      </c>
      <c r="J413" s="8"/>
      <c r="K413" s="8"/>
      <c r="L413" s="8"/>
      <c r="M413" s="8"/>
      <c r="N413" s="8"/>
      <c r="O413" s="9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1:28" x14ac:dyDescent="0.3">
      <c r="A414" s="27">
        <v>45624</v>
      </c>
      <c r="B414" s="1" t="s">
        <v>1</v>
      </c>
      <c r="C414" s="3">
        <v>2898.7</v>
      </c>
      <c r="D414" s="2">
        <f t="shared" si="25"/>
        <v>-3.5948649407108964E-2</v>
      </c>
      <c r="E414" s="2">
        <f t="shared" si="24"/>
        <v>0.96405135059289104</v>
      </c>
      <c r="F414" s="27">
        <v>45624</v>
      </c>
      <c r="G414" s="1">
        <v>23914.15</v>
      </c>
      <c r="H414" s="2">
        <f t="shared" si="26"/>
        <v>-1.4972560750343969E-2</v>
      </c>
      <c r="I414" s="29">
        <f t="shared" si="27"/>
        <v>0.98502743924965608</v>
      </c>
      <c r="J414" s="8"/>
      <c r="K414" s="8"/>
      <c r="L414" s="8"/>
      <c r="M414" s="8"/>
      <c r="N414" s="8"/>
      <c r="O414" s="9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1:28" x14ac:dyDescent="0.3">
      <c r="A415" s="27">
        <v>45625</v>
      </c>
      <c r="B415" s="1" t="s">
        <v>1</v>
      </c>
      <c r="C415" s="3">
        <v>2966.1</v>
      </c>
      <c r="D415" s="2">
        <f t="shared" si="25"/>
        <v>2.2985597964362014E-2</v>
      </c>
      <c r="E415" s="2">
        <f t="shared" si="24"/>
        <v>1.0229855979643621</v>
      </c>
      <c r="F415" s="27">
        <v>45625</v>
      </c>
      <c r="G415" s="1">
        <v>24131.1</v>
      </c>
      <c r="H415" s="2">
        <f t="shared" si="26"/>
        <v>9.0311310507838367E-3</v>
      </c>
      <c r="I415" s="29">
        <f t="shared" si="27"/>
        <v>1.0090311310507838</v>
      </c>
      <c r="J415" s="8"/>
      <c r="K415" s="8"/>
      <c r="L415" s="8"/>
      <c r="M415" s="8"/>
      <c r="N415" s="8"/>
      <c r="O415" s="9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1:28" x14ac:dyDescent="0.3">
      <c r="A416" s="27">
        <v>45628</v>
      </c>
      <c r="B416" s="1" t="s">
        <v>1</v>
      </c>
      <c r="C416" s="3">
        <v>3016.4</v>
      </c>
      <c r="D416" s="2">
        <f t="shared" si="25"/>
        <v>1.6816108757295015E-2</v>
      </c>
      <c r="E416" s="2">
        <f t="shared" si="24"/>
        <v>1.0168161087572951</v>
      </c>
      <c r="F416" s="27">
        <v>45628</v>
      </c>
      <c r="G416" s="1">
        <v>24276.05</v>
      </c>
      <c r="H416" s="2">
        <f t="shared" si="26"/>
        <v>5.988802614002176E-3</v>
      </c>
      <c r="I416" s="29">
        <f t="shared" si="27"/>
        <v>1.0059888026140023</v>
      </c>
      <c r="J416" s="8"/>
      <c r="K416" s="8"/>
      <c r="L416" s="8"/>
      <c r="M416" s="8"/>
      <c r="N416" s="8"/>
      <c r="O416" s="9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1:28" x14ac:dyDescent="0.3">
      <c r="A417" s="27">
        <v>45629</v>
      </c>
      <c r="B417" s="1" t="s">
        <v>1</v>
      </c>
      <c r="C417" s="3">
        <v>3027.3</v>
      </c>
      <c r="D417" s="2">
        <f t="shared" si="25"/>
        <v>3.6070658101009165E-3</v>
      </c>
      <c r="E417" s="2">
        <f t="shared" si="24"/>
        <v>1.0036070658101008</v>
      </c>
      <c r="F417" s="27">
        <v>45629</v>
      </c>
      <c r="G417" s="1">
        <v>24457.15</v>
      </c>
      <c r="H417" s="2">
        <f t="shared" si="26"/>
        <v>7.4323390894845123E-3</v>
      </c>
      <c r="I417" s="29">
        <f t="shared" si="27"/>
        <v>1.0074323390894846</v>
      </c>
      <c r="J417" s="8"/>
      <c r="K417" s="8"/>
      <c r="L417" s="8"/>
      <c r="M417" s="8"/>
      <c r="N417" s="8"/>
      <c r="O417" s="9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1:28" x14ac:dyDescent="0.3">
      <c r="A418" s="27">
        <v>45630</v>
      </c>
      <c r="B418" s="1" t="s">
        <v>1</v>
      </c>
      <c r="C418" s="3">
        <v>3031.75</v>
      </c>
      <c r="D418" s="2">
        <f t="shared" si="25"/>
        <v>1.4688773983084166E-3</v>
      </c>
      <c r="E418" s="2">
        <f t="shared" si="24"/>
        <v>1.0014688773983085</v>
      </c>
      <c r="F418" s="27">
        <v>45630</v>
      </c>
      <c r="G418" s="1">
        <v>24467.45</v>
      </c>
      <c r="H418" s="2">
        <f t="shared" si="26"/>
        <v>4.2105608026115151E-4</v>
      </c>
      <c r="I418" s="29">
        <f t="shared" si="27"/>
        <v>1.0004210560802611</v>
      </c>
      <c r="J418" s="8"/>
      <c r="K418" s="8"/>
      <c r="L418" s="8"/>
      <c r="M418" s="8"/>
      <c r="N418" s="8"/>
      <c r="O418" s="9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1:28" x14ac:dyDescent="0.3">
      <c r="A419" s="27">
        <v>45631</v>
      </c>
      <c r="B419" s="1" t="s">
        <v>1</v>
      </c>
      <c r="C419" s="3">
        <v>3071.6</v>
      </c>
      <c r="D419" s="2">
        <f t="shared" si="25"/>
        <v>1.3058587919487261E-2</v>
      </c>
      <c r="E419" s="2">
        <f t="shared" si="24"/>
        <v>1.0130585879194873</v>
      </c>
      <c r="F419" s="27">
        <v>45631</v>
      </c>
      <c r="G419" s="1">
        <v>24708.400000000001</v>
      </c>
      <c r="H419" s="2">
        <f t="shared" si="26"/>
        <v>9.7996040025433873E-3</v>
      </c>
      <c r="I419" s="29">
        <f t="shared" si="27"/>
        <v>1.0097996040025434</v>
      </c>
      <c r="J419" s="8"/>
      <c r="K419" s="8"/>
      <c r="L419" s="8"/>
      <c r="M419" s="8"/>
      <c r="N419" s="8"/>
      <c r="O419" s="9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1:28" x14ac:dyDescent="0.3">
      <c r="A420" s="27">
        <v>45632</v>
      </c>
      <c r="B420" s="1" t="s">
        <v>1</v>
      </c>
      <c r="C420" s="3">
        <v>3073</v>
      </c>
      <c r="D420" s="2">
        <f t="shared" si="25"/>
        <v>4.5568467409614358E-4</v>
      </c>
      <c r="E420" s="2">
        <f t="shared" si="24"/>
        <v>1.0004556846740962</v>
      </c>
      <c r="F420" s="27">
        <v>45632</v>
      </c>
      <c r="G420" s="1">
        <v>24677.8</v>
      </c>
      <c r="H420" s="2">
        <f t="shared" si="26"/>
        <v>-1.2392127321359235E-3</v>
      </c>
      <c r="I420" s="29">
        <f t="shared" si="27"/>
        <v>0.9987607872678641</v>
      </c>
      <c r="J420" s="8"/>
      <c r="K420" s="8"/>
      <c r="L420" s="8"/>
      <c r="M420" s="8"/>
      <c r="N420" s="8"/>
      <c r="O420" s="9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1:28" x14ac:dyDescent="0.3">
      <c r="A421" s="27">
        <v>45635</v>
      </c>
      <c r="B421" s="1" t="s">
        <v>1</v>
      </c>
      <c r="C421" s="3">
        <v>3051.25</v>
      </c>
      <c r="D421" s="2">
        <f t="shared" si="25"/>
        <v>-7.1029404233147794E-3</v>
      </c>
      <c r="E421" s="2">
        <f t="shared" si="24"/>
        <v>0.99289705957668517</v>
      </c>
      <c r="F421" s="27">
        <v>45635</v>
      </c>
      <c r="G421" s="1">
        <v>24619</v>
      </c>
      <c r="H421" s="2">
        <f t="shared" si="26"/>
        <v>-2.3855515118706054E-3</v>
      </c>
      <c r="I421" s="29">
        <f t="shared" si="27"/>
        <v>0.99761444848812941</v>
      </c>
      <c r="J421" s="8"/>
      <c r="K421" s="8"/>
      <c r="L421" s="8"/>
      <c r="M421" s="8"/>
      <c r="N421" s="8"/>
      <c r="O421" s="9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x14ac:dyDescent="0.3">
      <c r="A422" s="27">
        <v>45636</v>
      </c>
      <c r="B422" s="1" t="s">
        <v>1</v>
      </c>
      <c r="C422" s="3">
        <v>3066.9</v>
      </c>
      <c r="D422" s="2">
        <f t="shared" si="25"/>
        <v>5.1159367239082361E-3</v>
      </c>
      <c r="E422" s="2">
        <f t="shared" si="24"/>
        <v>1.0051159367239082</v>
      </c>
      <c r="F422" s="27">
        <v>45636</v>
      </c>
      <c r="G422" s="1">
        <v>24610.05</v>
      </c>
      <c r="H422" s="2">
        <f t="shared" si="26"/>
        <v>-3.6360645182499104E-4</v>
      </c>
      <c r="I422" s="29">
        <f t="shared" si="27"/>
        <v>0.99963639354817502</v>
      </c>
      <c r="J422" s="8"/>
      <c r="K422" s="8"/>
      <c r="L422" s="8"/>
      <c r="M422" s="8"/>
      <c r="N422" s="8"/>
      <c r="O422" s="9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1:28" x14ac:dyDescent="0.3">
      <c r="A423" s="27">
        <v>45637</v>
      </c>
      <c r="B423" s="1" t="s">
        <v>1</v>
      </c>
      <c r="C423" s="3">
        <v>3072.05</v>
      </c>
      <c r="D423" s="2">
        <f t="shared" si="25"/>
        <v>1.6778117456981438E-3</v>
      </c>
      <c r="E423" s="2">
        <f t="shared" si="24"/>
        <v>1.0016778117456981</v>
      </c>
      <c r="F423" s="27">
        <v>45637</v>
      </c>
      <c r="G423" s="1">
        <v>24641.8</v>
      </c>
      <c r="H423" s="2">
        <f t="shared" si="26"/>
        <v>1.2892918498735822E-3</v>
      </c>
      <c r="I423" s="29">
        <f t="shared" si="27"/>
        <v>1.0012892918498735</v>
      </c>
      <c r="J423" s="8"/>
      <c r="K423" s="8"/>
      <c r="L423" s="8"/>
      <c r="M423" s="8"/>
      <c r="N423" s="8"/>
      <c r="O423" s="9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1:28" x14ac:dyDescent="0.3">
      <c r="A424" s="27">
        <v>45638</v>
      </c>
      <c r="B424" s="1" t="s">
        <v>1</v>
      </c>
      <c r="C424" s="3">
        <v>3067.45</v>
      </c>
      <c r="D424" s="2">
        <f t="shared" si="25"/>
        <v>-1.4984936430553161E-3</v>
      </c>
      <c r="E424" s="2">
        <f t="shared" si="24"/>
        <v>0.99850150635694468</v>
      </c>
      <c r="F424" s="27">
        <v>45638</v>
      </c>
      <c r="G424" s="1">
        <v>24548.7</v>
      </c>
      <c r="H424" s="2">
        <f t="shared" si="26"/>
        <v>-3.7852882635684751E-3</v>
      </c>
      <c r="I424" s="29">
        <f t="shared" si="27"/>
        <v>0.9962147117364315</v>
      </c>
      <c r="J424" s="8"/>
      <c r="K424" s="8"/>
      <c r="L424" s="8"/>
      <c r="M424" s="8"/>
      <c r="N424" s="8"/>
      <c r="O424" s="9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1:28" x14ac:dyDescent="0.3">
      <c r="A425" s="27">
        <v>45639</v>
      </c>
      <c r="B425" s="1" t="s">
        <v>1</v>
      </c>
      <c r="C425" s="3">
        <v>3081.4</v>
      </c>
      <c r="D425" s="2">
        <f t="shared" si="25"/>
        <v>4.5374416139537634E-3</v>
      </c>
      <c r="E425" s="2">
        <f t="shared" si="24"/>
        <v>1.0045374416139539</v>
      </c>
      <c r="F425" s="27">
        <v>45639</v>
      </c>
      <c r="G425" s="1">
        <v>24768.3</v>
      </c>
      <c r="H425" s="2">
        <f t="shared" si="26"/>
        <v>8.9057100554239786E-3</v>
      </c>
      <c r="I425" s="29">
        <f t="shared" si="27"/>
        <v>1.008905710055424</v>
      </c>
      <c r="J425" s="8"/>
      <c r="K425" s="8"/>
      <c r="L425" s="8"/>
      <c r="M425" s="8"/>
      <c r="N425" s="8"/>
      <c r="O425" s="9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1:28" x14ac:dyDescent="0.3">
      <c r="A426" s="27">
        <v>45642</v>
      </c>
      <c r="B426" s="1" t="s">
        <v>1</v>
      </c>
      <c r="C426" s="3">
        <v>3084.85</v>
      </c>
      <c r="D426" s="2">
        <f t="shared" si="25"/>
        <v>1.1189946434193936E-3</v>
      </c>
      <c r="E426" s="2">
        <f t="shared" si="24"/>
        <v>1.0011189946434194</v>
      </c>
      <c r="F426" s="27">
        <v>45642</v>
      </c>
      <c r="G426" s="1">
        <v>24668.25</v>
      </c>
      <c r="H426" s="2">
        <f t="shared" si="26"/>
        <v>-4.0476180718514044E-3</v>
      </c>
      <c r="I426" s="29">
        <f t="shared" si="27"/>
        <v>0.99595238192814861</v>
      </c>
      <c r="J426" s="8"/>
      <c r="K426" s="8"/>
      <c r="L426" s="8"/>
      <c r="M426" s="8"/>
      <c r="N426" s="8"/>
      <c r="O426" s="9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1:28" x14ac:dyDescent="0.3">
      <c r="A427" s="27">
        <v>45643</v>
      </c>
      <c r="B427" s="1" t="s">
        <v>1</v>
      </c>
      <c r="C427" s="3">
        <v>3041.5</v>
      </c>
      <c r="D427" s="2">
        <f t="shared" si="25"/>
        <v>-1.4152219030334074E-2</v>
      </c>
      <c r="E427" s="2">
        <f t="shared" si="24"/>
        <v>0.98584778096966597</v>
      </c>
      <c r="F427" s="27">
        <v>45643</v>
      </c>
      <c r="G427" s="1">
        <v>24336</v>
      </c>
      <c r="H427" s="2">
        <f t="shared" si="26"/>
        <v>-1.3560256148274351E-2</v>
      </c>
      <c r="I427" s="29">
        <f t="shared" si="27"/>
        <v>0.98643974385172561</v>
      </c>
      <c r="J427" s="8"/>
      <c r="K427" s="8"/>
      <c r="L427" s="8"/>
      <c r="M427" s="8"/>
      <c r="N427" s="8"/>
      <c r="O427" s="9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1:28" x14ac:dyDescent="0.3">
      <c r="A428" s="27">
        <v>45644</v>
      </c>
      <c r="B428" s="1" t="s">
        <v>1</v>
      </c>
      <c r="C428" s="3">
        <v>3051.2</v>
      </c>
      <c r="D428" s="2">
        <f t="shared" si="25"/>
        <v>3.1841410853944738E-3</v>
      </c>
      <c r="E428" s="2">
        <f t="shared" si="24"/>
        <v>1.0031841410853946</v>
      </c>
      <c r="F428" s="27">
        <v>45644</v>
      </c>
      <c r="G428" s="1">
        <v>24198.85</v>
      </c>
      <c r="H428" s="2">
        <f t="shared" si="26"/>
        <v>-5.6516241445957781E-3</v>
      </c>
      <c r="I428" s="29">
        <f t="shared" si="27"/>
        <v>0.99434837585540425</v>
      </c>
      <c r="J428" s="8"/>
      <c r="K428" s="8"/>
      <c r="L428" s="8"/>
      <c r="M428" s="8"/>
      <c r="N428" s="8"/>
      <c r="O428" s="9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1:28" x14ac:dyDescent="0.3">
      <c r="A429" s="27">
        <v>45645</v>
      </c>
      <c r="B429" s="1" t="s">
        <v>1</v>
      </c>
      <c r="C429" s="3">
        <v>3014.65</v>
      </c>
      <c r="D429" s="2">
        <f t="shared" si="25"/>
        <v>-1.2051218658886434E-2</v>
      </c>
      <c r="E429" s="2">
        <f t="shared" si="24"/>
        <v>0.98794878134111352</v>
      </c>
      <c r="F429" s="27">
        <v>45645</v>
      </c>
      <c r="G429" s="1">
        <v>23951.7</v>
      </c>
      <c r="H429" s="2">
        <f t="shared" si="26"/>
        <v>-1.0265808823608006E-2</v>
      </c>
      <c r="I429" s="29">
        <f t="shared" si="27"/>
        <v>0.98973419117639194</v>
      </c>
      <c r="J429" s="8"/>
      <c r="K429" s="8"/>
      <c r="L429" s="8"/>
      <c r="M429" s="8"/>
      <c r="N429" s="8"/>
      <c r="O429" s="9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1:28" x14ac:dyDescent="0.3">
      <c r="A430" s="27">
        <v>45646</v>
      </c>
      <c r="B430" s="1" t="s">
        <v>1</v>
      </c>
      <c r="C430" s="3">
        <v>2906.35</v>
      </c>
      <c r="D430" s="2">
        <f t="shared" si="25"/>
        <v>-3.658573884141348E-2</v>
      </c>
      <c r="E430" s="2">
        <f t="shared" si="24"/>
        <v>0.96341426115858653</v>
      </c>
      <c r="F430" s="27">
        <v>45646</v>
      </c>
      <c r="G430" s="1">
        <v>23587.5</v>
      </c>
      <c r="H430" s="2">
        <f t="shared" si="26"/>
        <v>-1.5322391854064712E-2</v>
      </c>
      <c r="I430" s="29">
        <f t="shared" si="27"/>
        <v>0.9846776081459353</v>
      </c>
      <c r="J430" s="8"/>
      <c r="K430" s="8"/>
      <c r="L430" s="8"/>
      <c r="M430" s="8"/>
      <c r="N430" s="8"/>
      <c r="O430" s="9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1:28" x14ac:dyDescent="0.3">
      <c r="A431" s="27">
        <v>45649</v>
      </c>
      <c r="B431" s="1" t="s">
        <v>1</v>
      </c>
      <c r="C431" s="3">
        <v>2909.3</v>
      </c>
      <c r="D431" s="2">
        <f t="shared" si="25"/>
        <v>1.0145040547544543E-3</v>
      </c>
      <c r="E431" s="2">
        <f t="shared" si="24"/>
        <v>1.0010145040547545</v>
      </c>
      <c r="F431" s="27">
        <v>45649</v>
      </c>
      <c r="G431" s="1">
        <v>23753.45</v>
      </c>
      <c r="H431" s="2">
        <f t="shared" si="26"/>
        <v>7.0108723942055237E-3</v>
      </c>
      <c r="I431" s="29">
        <f t="shared" si="27"/>
        <v>1.0070108723942055</v>
      </c>
      <c r="J431" s="8"/>
      <c r="K431" s="8"/>
      <c r="L431" s="8"/>
      <c r="M431" s="8"/>
      <c r="N431" s="8"/>
      <c r="O431" s="9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1:28" x14ac:dyDescent="0.3">
      <c r="A432" s="27">
        <v>45650</v>
      </c>
      <c r="B432" s="1" t="s">
        <v>1</v>
      </c>
      <c r="C432" s="3">
        <v>2928.7</v>
      </c>
      <c r="D432" s="2">
        <f t="shared" si="25"/>
        <v>6.6461361459177175E-3</v>
      </c>
      <c r="E432" s="2">
        <f t="shared" si="24"/>
        <v>1.0066461361459178</v>
      </c>
      <c r="F432" s="27">
        <v>45650</v>
      </c>
      <c r="G432" s="1">
        <v>23727.65</v>
      </c>
      <c r="H432" s="2">
        <f t="shared" si="26"/>
        <v>-1.0867483078192092E-3</v>
      </c>
      <c r="I432" s="29">
        <f t="shared" si="27"/>
        <v>0.99891325169218081</v>
      </c>
      <c r="J432" s="8"/>
      <c r="K432" s="8"/>
      <c r="L432" s="8"/>
      <c r="M432" s="8"/>
      <c r="N432" s="8"/>
      <c r="O432" s="9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1:28" x14ac:dyDescent="0.3">
      <c r="A433" s="27">
        <v>45652</v>
      </c>
      <c r="B433" s="1" t="s">
        <v>1</v>
      </c>
      <c r="C433" s="3">
        <v>2975.65</v>
      </c>
      <c r="D433" s="2">
        <f t="shared" si="25"/>
        <v>1.5903863963266648E-2</v>
      </c>
      <c r="E433" s="2">
        <f t="shared" si="24"/>
        <v>1.0159038639632667</v>
      </c>
      <c r="F433" s="27">
        <v>45652</v>
      </c>
      <c r="G433" s="1">
        <v>23750.2</v>
      </c>
      <c r="H433" s="2">
        <f t="shared" si="26"/>
        <v>9.4991671677012402E-4</v>
      </c>
      <c r="I433" s="29">
        <f t="shared" si="27"/>
        <v>1.0009499167167701</v>
      </c>
      <c r="J433" s="8"/>
      <c r="K433" s="8"/>
      <c r="L433" s="8"/>
      <c r="M433" s="8"/>
      <c r="N433" s="8"/>
      <c r="O433" s="9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1:28" x14ac:dyDescent="0.3">
      <c r="A434" s="27">
        <v>45653</v>
      </c>
      <c r="B434" s="1" t="s">
        <v>1</v>
      </c>
      <c r="C434" s="3">
        <v>3049.45</v>
      </c>
      <c r="D434" s="2">
        <f t="shared" si="25"/>
        <v>2.4498743961786359E-2</v>
      </c>
      <c r="E434" s="2">
        <f t="shared" si="24"/>
        <v>1.0244987439617863</v>
      </c>
      <c r="F434" s="27">
        <v>45653</v>
      </c>
      <c r="G434" s="1">
        <v>23813.4</v>
      </c>
      <c r="H434" s="2">
        <f t="shared" si="26"/>
        <v>2.6574959504618452E-3</v>
      </c>
      <c r="I434" s="29">
        <f t="shared" si="27"/>
        <v>1.0026574959504619</v>
      </c>
      <c r="J434" s="8"/>
      <c r="K434" s="8"/>
      <c r="L434" s="8"/>
      <c r="M434" s="8"/>
      <c r="N434" s="8"/>
      <c r="O434" s="9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1:28" x14ac:dyDescent="0.3">
      <c r="A435" s="27">
        <v>45656</v>
      </c>
      <c r="B435" s="1" t="s">
        <v>1</v>
      </c>
      <c r="C435" s="3">
        <v>3002.9</v>
      </c>
      <c r="D435" s="2">
        <f t="shared" si="25"/>
        <v>-1.5382758076007837E-2</v>
      </c>
      <c r="E435" s="2">
        <f t="shared" si="24"/>
        <v>0.98461724192399214</v>
      </c>
      <c r="F435" s="27">
        <v>45656</v>
      </c>
      <c r="G435" s="1">
        <v>23644.9</v>
      </c>
      <c r="H435" s="2">
        <f t="shared" si="26"/>
        <v>-7.1010005853283714E-3</v>
      </c>
      <c r="I435" s="29">
        <f t="shared" si="27"/>
        <v>0.99289899941467163</v>
      </c>
      <c r="J435" s="8"/>
      <c r="K435" s="8"/>
      <c r="L435" s="8"/>
      <c r="M435" s="8"/>
      <c r="N435" s="8"/>
      <c r="O435" s="9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1:28" x14ac:dyDescent="0.3">
      <c r="A436" s="27">
        <v>45657</v>
      </c>
      <c r="B436" s="1" t="s">
        <v>1</v>
      </c>
      <c r="C436" s="3">
        <v>3007.1</v>
      </c>
      <c r="D436" s="2">
        <f t="shared" si="25"/>
        <v>1.3976707766119971E-3</v>
      </c>
      <c r="E436" s="2">
        <f t="shared" si="24"/>
        <v>1.0013976707766119</v>
      </c>
      <c r="F436" s="27">
        <v>45657</v>
      </c>
      <c r="G436" s="1">
        <v>23644.799999999999</v>
      </c>
      <c r="H436" s="2">
        <f t="shared" si="26"/>
        <v>-4.229250767129392E-6</v>
      </c>
      <c r="I436" s="29">
        <f t="shared" si="27"/>
        <v>0.99999577074923285</v>
      </c>
      <c r="J436" s="8"/>
      <c r="K436" s="8"/>
      <c r="L436" s="8"/>
      <c r="M436" s="8"/>
      <c r="N436" s="8"/>
      <c r="O436" s="9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1:28" x14ac:dyDescent="0.3">
      <c r="A437" s="27">
        <v>45658</v>
      </c>
      <c r="B437" s="1" t="s">
        <v>1</v>
      </c>
      <c r="C437" s="3">
        <v>3082</v>
      </c>
      <c r="D437" s="2">
        <f t="shared" si="25"/>
        <v>2.460257770787723E-2</v>
      </c>
      <c r="E437" s="2">
        <f t="shared" si="24"/>
        <v>1.0246025777078773</v>
      </c>
      <c r="F437" s="27">
        <v>45658</v>
      </c>
      <c r="G437" s="1">
        <v>23742.9</v>
      </c>
      <c r="H437" s="2">
        <f t="shared" si="26"/>
        <v>4.1403208063656048E-3</v>
      </c>
      <c r="I437" s="29">
        <f t="shared" si="27"/>
        <v>1.0041403208063655</v>
      </c>
      <c r="J437" s="8"/>
      <c r="K437" s="8"/>
      <c r="L437" s="8"/>
      <c r="M437" s="8"/>
      <c r="N437" s="8"/>
      <c r="O437" s="9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1:28" x14ac:dyDescent="0.3">
      <c r="A438" s="27">
        <v>45659</v>
      </c>
      <c r="B438" s="1" t="s">
        <v>1</v>
      </c>
      <c r="C438" s="3">
        <v>3211.1</v>
      </c>
      <c r="D438" s="2">
        <f t="shared" si="25"/>
        <v>4.1034820670644151E-2</v>
      </c>
      <c r="E438" s="2">
        <f t="shared" si="24"/>
        <v>1.0410348206706441</v>
      </c>
      <c r="F438" s="27">
        <v>45659</v>
      </c>
      <c r="G438" s="1">
        <v>24188.65</v>
      </c>
      <c r="H438" s="2">
        <f t="shared" si="26"/>
        <v>1.8599976460843735E-2</v>
      </c>
      <c r="I438" s="29">
        <f t="shared" si="27"/>
        <v>1.0185999764608438</v>
      </c>
      <c r="J438" s="8"/>
      <c r="K438" s="8"/>
      <c r="L438" s="8"/>
      <c r="M438" s="8"/>
      <c r="N438" s="8"/>
      <c r="O438" s="9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1:28" x14ac:dyDescent="0.3">
      <c r="A439" s="27">
        <v>45660</v>
      </c>
      <c r="B439" s="1" t="s">
        <v>1</v>
      </c>
      <c r="C439" s="3">
        <v>3190.55</v>
      </c>
      <c r="D439" s="2">
        <f t="shared" si="25"/>
        <v>-6.4202418402612036E-3</v>
      </c>
      <c r="E439" s="2">
        <f t="shared" si="24"/>
        <v>0.99357975815973876</v>
      </c>
      <c r="F439" s="27">
        <v>45660</v>
      </c>
      <c r="G439" s="1">
        <v>24004.75</v>
      </c>
      <c r="H439" s="2">
        <f t="shared" si="26"/>
        <v>-7.6317874477081537E-3</v>
      </c>
      <c r="I439" s="29">
        <f t="shared" si="27"/>
        <v>0.9923682125522918</v>
      </c>
      <c r="J439" s="8"/>
      <c r="K439" s="8"/>
      <c r="L439" s="8"/>
      <c r="M439" s="8"/>
      <c r="N439" s="8"/>
      <c r="O439" s="9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x14ac:dyDescent="0.3">
      <c r="A440" s="27">
        <v>45663</v>
      </c>
      <c r="B440" s="1" t="s">
        <v>1</v>
      </c>
      <c r="C440" s="3">
        <v>3105.7</v>
      </c>
      <c r="D440" s="2">
        <f t="shared" si="25"/>
        <v>-2.6954182917143351E-2</v>
      </c>
      <c r="E440" s="2">
        <f t="shared" si="24"/>
        <v>0.97304581708285665</v>
      </c>
      <c r="F440" s="27">
        <v>45663</v>
      </c>
      <c r="G440" s="1">
        <v>23616.05</v>
      </c>
      <c r="H440" s="2">
        <f t="shared" si="26"/>
        <v>-1.6325161807199819E-2</v>
      </c>
      <c r="I440" s="29">
        <f t="shared" si="27"/>
        <v>0.98367483819280022</v>
      </c>
      <c r="J440" s="8"/>
      <c r="K440" s="8"/>
      <c r="L440" s="8"/>
      <c r="M440" s="8"/>
      <c r="N440" s="8"/>
      <c r="O440" s="9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1:28" x14ac:dyDescent="0.3">
      <c r="A441" s="27">
        <v>45664</v>
      </c>
      <c r="B441" s="1" t="s">
        <v>1</v>
      </c>
      <c r="C441" s="3">
        <v>3108.85</v>
      </c>
      <c r="D441" s="2">
        <f t="shared" si="25"/>
        <v>1.0137500767612572E-3</v>
      </c>
      <c r="E441" s="2">
        <f t="shared" si="24"/>
        <v>1.0010137500767613</v>
      </c>
      <c r="F441" s="27">
        <v>45664</v>
      </c>
      <c r="G441" s="1">
        <v>23707.9</v>
      </c>
      <c r="H441" s="2">
        <f t="shared" si="26"/>
        <v>3.8817603067130878E-3</v>
      </c>
      <c r="I441" s="29">
        <f t="shared" si="27"/>
        <v>1.0038817603067132</v>
      </c>
      <c r="J441" s="8"/>
      <c r="K441" s="8"/>
      <c r="L441" s="8"/>
      <c r="M441" s="8"/>
      <c r="N441" s="8"/>
      <c r="O441" s="9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1:28" x14ac:dyDescent="0.3">
      <c r="A442" s="27">
        <v>45665</v>
      </c>
      <c r="B442" s="1" t="s">
        <v>1</v>
      </c>
      <c r="C442" s="3">
        <v>3086.1</v>
      </c>
      <c r="D442" s="2">
        <f t="shared" si="25"/>
        <v>-7.3447250649677767E-3</v>
      </c>
      <c r="E442" s="2">
        <f t="shared" si="24"/>
        <v>0.99265527493503225</v>
      </c>
      <c r="F442" s="27">
        <v>45665</v>
      </c>
      <c r="G442" s="1">
        <v>23688.95</v>
      </c>
      <c r="H442" s="2">
        <f t="shared" si="26"/>
        <v>-7.9963124172743882E-4</v>
      </c>
      <c r="I442" s="29">
        <f t="shared" si="27"/>
        <v>0.99920036875827256</v>
      </c>
      <c r="J442" s="8"/>
      <c r="K442" s="8"/>
      <c r="L442" s="8"/>
      <c r="M442" s="8"/>
      <c r="N442" s="8"/>
      <c r="O442" s="9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1:28" x14ac:dyDescent="0.3">
      <c r="A443" s="27">
        <v>45666</v>
      </c>
      <c r="B443" s="1" t="s">
        <v>1</v>
      </c>
      <c r="C443" s="3">
        <v>3126.5</v>
      </c>
      <c r="D443" s="2">
        <f t="shared" si="25"/>
        <v>1.3006010202258627E-2</v>
      </c>
      <c r="E443" s="2">
        <f t="shared" si="24"/>
        <v>1.0130060102022587</v>
      </c>
      <c r="F443" s="27">
        <v>45666</v>
      </c>
      <c r="G443" s="1">
        <v>23526.5</v>
      </c>
      <c r="H443" s="2">
        <f t="shared" si="26"/>
        <v>-6.8812492953755225E-3</v>
      </c>
      <c r="I443" s="29">
        <f t="shared" si="27"/>
        <v>0.99311875070462452</v>
      </c>
      <c r="J443" s="8"/>
      <c r="K443" s="8"/>
      <c r="L443" s="8"/>
      <c r="M443" s="8"/>
      <c r="N443" s="8"/>
      <c r="O443" s="9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1:28" x14ac:dyDescent="0.3">
      <c r="A444" s="27">
        <v>45667</v>
      </c>
      <c r="B444" s="1" t="s">
        <v>1</v>
      </c>
      <c r="C444" s="3">
        <v>3092.85</v>
      </c>
      <c r="D444" s="2">
        <f t="shared" si="25"/>
        <v>-1.0821172103519046E-2</v>
      </c>
      <c r="E444" s="2">
        <f t="shared" si="24"/>
        <v>0.98917882789648093</v>
      </c>
      <c r="F444" s="27">
        <v>45667</v>
      </c>
      <c r="G444" s="1">
        <v>23431.5</v>
      </c>
      <c r="H444" s="2">
        <f t="shared" si="26"/>
        <v>-4.0461744370668276E-3</v>
      </c>
      <c r="I444" s="29">
        <f t="shared" si="27"/>
        <v>0.99595382556293321</v>
      </c>
      <c r="J444" s="8"/>
      <c r="K444" s="8"/>
      <c r="L444" s="8"/>
      <c r="M444" s="8"/>
      <c r="N444" s="8"/>
      <c r="O444" s="9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1:28" x14ac:dyDescent="0.3">
      <c r="A445" s="27">
        <v>45670</v>
      </c>
      <c r="B445" s="1" t="s">
        <v>1</v>
      </c>
      <c r="C445" s="3">
        <v>2999.65</v>
      </c>
      <c r="D445" s="2">
        <f t="shared" si="25"/>
        <v>-3.0597380726338334E-2</v>
      </c>
      <c r="E445" s="2">
        <f t="shared" si="24"/>
        <v>0.96940261927366167</v>
      </c>
      <c r="F445" s="27">
        <v>45670</v>
      </c>
      <c r="G445" s="1">
        <v>23085.95</v>
      </c>
      <c r="H445" s="2">
        <f t="shared" si="26"/>
        <v>-1.4857063581440453E-2</v>
      </c>
      <c r="I445" s="29">
        <f t="shared" si="27"/>
        <v>0.98514293641855954</v>
      </c>
      <c r="J445" s="8"/>
      <c r="K445" s="8"/>
      <c r="L445" s="8"/>
      <c r="M445" s="8"/>
      <c r="N445" s="8"/>
      <c r="O445" s="9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1:28" x14ac:dyDescent="0.3">
      <c r="A446" s="27">
        <v>45671</v>
      </c>
      <c r="B446" s="1" t="s">
        <v>1</v>
      </c>
      <c r="C446" s="3">
        <v>3049.5</v>
      </c>
      <c r="D446" s="2">
        <f t="shared" si="25"/>
        <v>1.6482027559015823E-2</v>
      </c>
      <c r="E446" s="2">
        <f t="shared" si="24"/>
        <v>1.0164820275590158</v>
      </c>
      <c r="F446" s="27">
        <v>45671</v>
      </c>
      <c r="G446" s="1">
        <v>23176.05</v>
      </c>
      <c r="H446" s="2">
        <f t="shared" si="26"/>
        <v>3.8952104933376291E-3</v>
      </c>
      <c r="I446" s="29">
        <f t="shared" si="27"/>
        <v>1.0038952104933376</v>
      </c>
      <c r="J446" s="8"/>
      <c r="K446" s="8"/>
      <c r="L446" s="8"/>
      <c r="M446" s="8"/>
      <c r="N446" s="8"/>
      <c r="O446" s="9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1:28" x14ac:dyDescent="0.3">
      <c r="A447" s="27">
        <v>45672</v>
      </c>
      <c r="B447" s="1" t="s">
        <v>1</v>
      </c>
      <c r="C447" s="3">
        <v>2960.25</v>
      </c>
      <c r="D447" s="2">
        <f t="shared" si="25"/>
        <v>-2.9703918525444826E-2</v>
      </c>
      <c r="E447" s="2">
        <f t="shared" si="24"/>
        <v>0.97029608147455515</v>
      </c>
      <c r="F447" s="27">
        <v>45672</v>
      </c>
      <c r="G447" s="1">
        <v>23213.200000000001</v>
      </c>
      <c r="H447" s="2">
        <f t="shared" si="26"/>
        <v>1.6016645210618786E-3</v>
      </c>
      <c r="I447" s="29">
        <f t="shared" si="27"/>
        <v>1.0016016645210619</v>
      </c>
      <c r="J447" s="8"/>
      <c r="K447" s="8"/>
      <c r="L447" s="8"/>
      <c r="M447" s="8"/>
      <c r="N447" s="8"/>
      <c r="O447" s="9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1:28" x14ac:dyDescent="0.3">
      <c r="A448" s="27">
        <v>45673</v>
      </c>
      <c r="B448" s="1" t="s">
        <v>1</v>
      </c>
      <c r="C448" s="3">
        <v>2980.6</v>
      </c>
      <c r="D448" s="2">
        <f t="shared" si="25"/>
        <v>6.8508983036261427E-3</v>
      </c>
      <c r="E448" s="2">
        <f t="shared" si="24"/>
        <v>1.0068508983036262</v>
      </c>
      <c r="F448" s="27">
        <v>45673</v>
      </c>
      <c r="G448" s="1">
        <v>23311.8</v>
      </c>
      <c r="H448" s="2">
        <f t="shared" si="26"/>
        <v>4.2385877535739327E-3</v>
      </c>
      <c r="I448" s="29">
        <f t="shared" si="27"/>
        <v>1.004238587753574</v>
      </c>
      <c r="J448" s="8"/>
      <c r="K448" s="8"/>
      <c r="L448" s="8"/>
      <c r="M448" s="8"/>
      <c r="N448" s="8"/>
      <c r="O448" s="9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1:28" x14ac:dyDescent="0.3">
      <c r="A449" s="27">
        <v>45674</v>
      </c>
      <c r="B449" s="1" t="s">
        <v>1</v>
      </c>
      <c r="C449" s="3">
        <v>2917.35</v>
      </c>
      <c r="D449" s="2">
        <f t="shared" si="25"/>
        <v>-2.1448952557468367E-2</v>
      </c>
      <c r="E449" s="2">
        <f t="shared" si="24"/>
        <v>0.97855104744253163</v>
      </c>
      <c r="F449" s="27">
        <v>45674</v>
      </c>
      <c r="G449" s="1">
        <v>23203.200000000001</v>
      </c>
      <c r="H449" s="2">
        <f t="shared" si="26"/>
        <v>-4.6694699484325849E-3</v>
      </c>
      <c r="I449" s="29">
        <f t="shared" si="27"/>
        <v>0.99533053005156746</v>
      </c>
      <c r="J449" s="8"/>
      <c r="K449" s="8"/>
      <c r="L449" s="8"/>
      <c r="M449" s="8"/>
      <c r="N449" s="8"/>
      <c r="O449" s="9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1:28" x14ac:dyDescent="0.3">
      <c r="A450" s="27">
        <v>45677</v>
      </c>
      <c r="B450" s="1" t="s">
        <v>1</v>
      </c>
      <c r="C450" s="3">
        <v>2888.1</v>
      </c>
      <c r="D450" s="2">
        <f t="shared" si="25"/>
        <v>-1.0076823505193473E-2</v>
      </c>
      <c r="E450" s="2">
        <f t="shared" si="24"/>
        <v>0.98992317649480654</v>
      </c>
      <c r="F450" s="27">
        <v>45677</v>
      </c>
      <c r="G450" s="1">
        <v>23344.75</v>
      </c>
      <c r="H450" s="2">
        <f t="shared" si="26"/>
        <v>6.0819192391741118E-3</v>
      </c>
      <c r="I450" s="29">
        <f t="shared" si="27"/>
        <v>1.0060819192391741</v>
      </c>
      <c r="J450" s="8"/>
      <c r="K450" s="8"/>
      <c r="L450" s="8"/>
      <c r="M450" s="8"/>
      <c r="N450" s="8"/>
      <c r="O450" s="9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1:28" x14ac:dyDescent="0.3">
      <c r="A451" s="27">
        <v>45678</v>
      </c>
      <c r="B451" s="1" t="s">
        <v>1</v>
      </c>
      <c r="C451" s="3">
        <v>2821.3</v>
      </c>
      <c r="D451" s="2">
        <f t="shared" si="25"/>
        <v>-2.340107483665569E-2</v>
      </c>
      <c r="E451" s="2">
        <f t="shared" si="24"/>
        <v>0.97659892516334434</v>
      </c>
      <c r="F451" s="27">
        <v>45678</v>
      </c>
      <c r="G451" s="1">
        <v>23024.65</v>
      </c>
      <c r="H451" s="2">
        <f t="shared" si="26"/>
        <v>-1.3806738277095545E-2</v>
      </c>
      <c r="I451" s="29">
        <f t="shared" si="27"/>
        <v>0.98619326172290445</v>
      </c>
      <c r="J451" s="8"/>
      <c r="K451" s="8"/>
      <c r="L451" s="8"/>
      <c r="M451" s="8"/>
      <c r="N451" s="8"/>
      <c r="O451" s="9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1:28" x14ac:dyDescent="0.3">
      <c r="A452" s="27">
        <v>45679</v>
      </c>
      <c r="B452" s="1" t="s">
        <v>1</v>
      </c>
      <c r="C452" s="3">
        <v>2826.45</v>
      </c>
      <c r="D452" s="2">
        <f t="shared" si="25"/>
        <v>1.823735621234353E-3</v>
      </c>
      <c r="E452" s="2">
        <f t="shared" si="24"/>
        <v>1.0018237356212343</v>
      </c>
      <c r="F452" s="27">
        <v>45679</v>
      </c>
      <c r="G452" s="1">
        <v>23155.35</v>
      </c>
      <c r="H452" s="2">
        <f t="shared" si="26"/>
        <v>5.6604741870661156E-3</v>
      </c>
      <c r="I452" s="29">
        <f t="shared" si="27"/>
        <v>1.0056604741870661</v>
      </c>
      <c r="J452" s="8"/>
      <c r="K452" s="8"/>
      <c r="L452" s="8"/>
      <c r="M452" s="8"/>
      <c r="N452" s="8"/>
      <c r="O452" s="9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1:28" x14ac:dyDescent="0.3">
      <c r="A453" s="27">
        <v>45680</v>
      </c>
      <c r="B453" s="1" t="s">
        <v>1</v>
      </c>
      <c r="C453" s="3">
        <v>2886.45</v>
      </c>
      <c r="D453" s="2">
        <f t="shared" si="25"/>
        <v>2.1005866098068537E-2</v>
      </c>
      <c r="E453" s="2">
        <f t="shared" ref="E453:E498" si="28">1+D453</f>
        <v>1.0210058660980685</v>
      </c>
      <c r="F453" s="27">
        <v>45680</v>
      </c>
      <c r="G453" s="1">
        <v>23205.35</v>
      </c>
      <c r="H453" s="2">
        <f t="shared" si="26"/>
        <v>2.1570001913706685E-3</v>
      </c>
      <c r="I453" s="29">
        <f t="shared" si="27"/>
        <v>1.0021570001913707</v>
      </c>
      <c r="J453" s="8"/>
      <c r="K453" s="8"/>
      <c r="L453" s="8"/>
      <c r="M453" s="8"/>
      <c r="N453" s="8"/>
      <c r="O453" s="9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1:28" x14ac:dyDescent="0.3">
      <c r="A454" s="27">
        <v>45681</v>
      </c>
      <c r="B454" s="1" t="s">
        <v>1</v>
      </c>
      <c r="C454" s="3">
        <v>2801.4</v>
      </c>
      <c r="D454" s="2">
        <f t="shared" ref="D454:D497" si="29">LN(C454/C453)</f>
        <v>-2.990808112973125E-2</v>
      </c>
      <c r="E454" s="2">
        <f t="shared" si="28"/>
        <v>0.9700919188702688</v>
      </c>
      <c r="F454" s="27">
        <v>45681</v>
      </c>
      <c r="G454" s="1">
        <v>23092.2</v>
      </c>
      <c r="H454" s="2">
        <f t="shared" ref="H454:H498" si="30">LN(G454/G453)</f>
        <v>-4.8879573663295961E-3</v>
      </c>
      <c r="I454" s="29">
        <f t="shared" ref="I454:I498" si="31">1+H454</f>
        <v>0.99511204263367037</v>
      </c>
      <c r="J454" s="8"/>
      <c r="K454" s="8"/>
      <c r="L454" s="8"/>
      <c r="M454" s="8"/>
      <c r="N454" s="8"/>
      <c r="O454" s="9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1:28" x14ac:dyDescent="0.3">
      <c r="A455" s="27">
        <v>45684</v>
      </c>
      <c r="B455" s="1" t="s">
        <v>1</v>
      </c>
      <c r="C455" s="3">
        <v>2831.6</v>
      </c>
      <c r="D455" s="2">
        <f t="shared" si="29"/>
        <v>1.0722630695087757E-2</v>
      </c>
      <c r="E455" s="2">
        <f t="shared" si="28"/>
        <v>1.0107226306950878</v>
      </c>
      <c r="F455" s="27">
        <v>45684</v>
      </c>
      <c r="G455" s="1">
        <v>22829.15</v>
      </c>
      <c r="H455" s="2">
        <f t="shared" si="30"/>
        <v>-1.1456670033394137E-2</v>
      </c>
      <c r="I455" s="29">
        <f t="shared" si="31"/>
        <v>0.98854332996660588</v>
      </c>
      <c r="J455" s="8"/>
      <c r="K455" s="8"/>
      <c r="L455" s="8"/>
      <c r="M455" s="8"/>
      <c r="N455" s="8"/>
      <c r="O455" s="9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1:28" x14ac:dyDescent="0.3">
      <c r="A456" s="27">
        <v>45685</v>
      </c>
      <c r="B456" s="1" t="s">
        <v>1</v>
      </c>
      <c r="C456" s="3">
        <v>2870.6</v>
      </c>
      <c r="D456" s="2">
        <f t="shared" si="29"/>
        <v>1.3679144237245722E-2</v>
      </c>
      <c r="E456" s="2">
        <f t="shared" si="28"/>
        <v>1.0136791442372457</v>
      </c>
      <c r="F456" s="27">
        <v>45685</v>
      </c>
      <c r="G456" s="1">
        <v>22957.25</v>
      </c>
      <c r="H456" s="2">
        <f t="shared" si="30"/>
        <v>5.5955626228530505E-3</v>
      </c>
      <c r="I456" s="29">
        <f t="shared" si="31"/>
        <v>1.005595562622853</v>
      </c>
      <c r="J456" s="8"/>
      <c r="K456" s="8"/>
      <c r="L456" s="8"/>
      <c r="M456" s="8"/>
      <c r="N456" s="8"/>
      <c r="O456" s="9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1:28" x14ac:dyDescent="0.3">
      <c r="A457" s="27">
        <v>45686</v>
      </c>
      <c r="B457" s="1" t="s">
        <v>1</v>
      </c>
      <c r="C457" s="3">
        <v>2924.35</v>
      </c>
      <c r="D457" s="2">
        <f t="shared" si="29"/>
        <v>1.8551166611438144E-2</v>
      </c>
      <c r="E457" s="2">
        <f t="shared" si="28"/>
        <v>1.0185511666114382</v>
      </c>
      <c r="F457" s="27">
        <v>45686</v>
      </c>
      <c r="G457" s="1">
        <v>23163.1</v>
      </c>
      <c r="H457" s="2">
        <f t="shared" si="30"/>
        <v>8.9267044567532539E-3</v>
      </c>
      <c r="I457" s="29">
        <f t="shared" si="31"/>
        <v>1.0089267044567531</v>
      </c>
      <c r="J457" s="8"/>
      <c r="K457" s="8"/>
      <c r="L457" s="8"/>
      <c r="M457" s="8"/>
      <c r="N457" s="8"/>
      <c r="O457" s="9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1:28" x14ac:dyDescent="0.3">
      <c r="A458" s="27">
        <v>45687</v>
      </c>
      <c r="B458" s="1" t="s">
        <v>1</v>
      </c>
      <c r="C458" s="3">
        <v>2971.45</v>
      </c>
      <c r="D458" s="2">
        <f t="shared" si="29"/>
        <v>1.5977815397836388E-2</v>
      </c>
      <c r="E458" s="2">
        <f t="shared" si="28"/>
        <v>1.0159778153978365</v>
      </c>
      <c r="F458" s="27">
        <v>45687</v>
      </c>
      <c r="G458" s="1">
        <v>23249.5</v>
      </c>
      <c r="H458" s="2">
        <f t="shared" si="30"/>
        <v>3.7231312102430775E-3</v>
      </c>
      <c r="I458" s="29">
        <f t="shared" si="31"/>
        <v>1.003723131210243</v>
      </c>
      <c r="J458" s="8"/>
      <c r="K458" s="8"/>
      <c r="L458" s="8"/>
      <c r="M458" s="8"/>
      <c r="N458" s="8"/>
      <c r="O458" s="9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 x14ac:dyDescent="0.3">
      <c r="A459" s="27">
        <v>45688</v>
      </c>
      <c r="B459" s="1" t="s">
        <v>1</v>
      </c>
      <c r="C459" s="3">
        <v>2989.85</v>
      </c>
      <c r="D459" s="2">
        <f t="shared" si="29"/>
        <v>6.1731697556800993E-3</v>
      </c>
      <c r="E459" s="2">
        <f t="shared" si="28"/>
        <v>1.0061731697556802</v>
      </c>
      <c r="F459" s="27">
        <v>45688</v>
      </c>
      <c r="G459" s="1">
        <v>23508.400000000001</v>
      </c>
      <c r="H459" s="2">
        <f t="shared" si="30"/>
        <v>1.1074177663955638E-2</v>
      </c>
      <c r="I459" s="29">
        <f t="shared" si="31"/>
        <v>1.0110741776639556</v>
      </c>
      <c r="J459" s="8"/>
      <c r="K459" s="8"/>
      <c r="L459" s="8"/>
      <c r="M459" s="8"/>
      <c r="N459" s="8"/>
      <c r="O459" s="9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1:28" x14ac:dyDescent="0.3">
      <c r="A460" s="27">
        <v>45689</v>
      </c>
      <c r="B460" s="1" t="s">
        <v>1</v>
      </c>
      <c r="C460" s="3">
        <v>3076.75</v>
      </c>
      <c r="D460" s="2">
        <f t="shared" si="29"/>
        <v>2.8650626150211429E-2</v>
      </c>
      <c r="E460" s="2">
        <f t="shared" si="28"/>
        <v>1.0286506261502115</v>
      </c>
      <c r="F460" s="27">
        <v>45716</v>
      </c>
      <c r="G460" s="1">
        <v>23482.15</v>
      </c>
      <c r="H460" s="2">
        <f t="shared" si="30"/>
        <v>-1.1172460305538994E-3</v>
      </c>
      <c r="I460" s="29">
        <f t="shared" si="31"/>
        <v>0.99888275396944615</v>
      </c>
      <c r="J460" s="8"/>
      <c r="K460" s="8"/>
      <c r="L460" s="8"/>
      <c r="M460" s="8"/>
      <c r="N460" s="8"/>
      <c r="O460" s="9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1:28" x14ac:dyDescent="0.3">
      <c r="A461" s="27">
        <v>45691</v>
      </c>
      <c r="B461" s="1" t="s">
        <v>1</v>
      </c>
      <c r="C461" s="3">
        <v>3173.3</v>
      </c>
      <c r="D461" s="2">
        <f t="shared" si="29"/>
        <v>3.089821080800511E-2</v>
      </c>
      <c r="E461" s="2">
        <f t="shared" si="28"/>
        <v>1.0308982108080051</v>
      </c>
      <c r="F461" s="27">
        <v>45715</v>
      </c>
      <c r="G461" s="1">
        <v>23361.05</v>
      </c>
      <c r="H461" s="2">
        <f t="shared" si="30"/>
        <v>-5.1704524791751734E-3</v>
      </c>
      <c r="I461" s="29">
        <f t="shared" si="31"/>
        <v>0.99482954752082486</v>
      </c>
      <c r="J461" s="8"/>
      <c r="K461" s="8"/>
      <c r="L461" s="8"/>
      <c r="M461" s="8"/>
      <c r="N461" s="8"/>
      <c r="O461" s="9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1:28" x14ac:dyDescent="0.3">
      <c r="A462" s="27">
        <v>45692</v>
      </c>
      <c r="B462" s="1" t="s">
        <v>1</v>
      </c>
      <c r="C462" s="3">
        <v>3189.05</v>
      </c>
      <c r="D462" s="2">
        <f t="shared" si="29"/>
        <v>4.951010922899607E-3</v>
      </c>
      <c r="E462" s="2">
        <f t="shared" si="28"/>
        <v>1.0049510109228996</v>
      </c>
      <c r="F462" s="27">
        <v>45713</v>
      </c>
      <c r="G462" s="1">
        <v>23739.25</v>
      </c>
      <c r="H462" s="2">
        <f t="shared" si="30"/>
        <v>1.6059690853104273E-2</v>
      </c>
      <c r="I462" s="29">
        <f t="shared" si="31"/>
        <v>1.0160596908531043</v>
      </c>
      <c r="J462" s="8"/>
      <c r="K462" s="8"/>
      <c r="L462" s="8"/>
      <c r="M462" s="8"/>
      <c r="N462" s="8"/>
      <c r="O462" s="9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1:28" x14ac:dyDescent="0.3">
      <c r="A463" s="27">
        <v>45693</v>
      </c>
      <c r="B463" s="1" t="s">
        <v>1</v>
      </c>
      <c r="C463" s="3">
        <v>3178.75</v>
      </c>
      <c r="D463" s="2">
        <f t="shared" si="29"/>
        <v>-3.235029047021401E-3</v>
      </c>
      <c r="E463" s="2">
        <f t="shared" si="28"/>
        <v>0.99676497095297856</v>
      </c>
      <c r="F463" s="27">
        <v>45712</v>
      </c>
      <c r="G463" s="1">
        <v>23696.3</v>
      </c>
      <c r="H463" s="2">
        <f t="shared" si="30"/>
        <v>-1.8108786231885072E-3</v>
      </c>
      <c r="I463" s="29">
        <f t="shared" si="31"/>
        <v>0.99818912137681148</v>
      </c>
      <c r="J463" s="8"/>
      <c r="K463" s="8"/>
      <c r="L463" s="8"/>
      <c r="M463" s="8"/>
      <c r="N463" s="8"/>
      <c r="O463" s="9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1:28" x14ac:dyDescent="0.3">
      <c r="A464" s="27">
        <v>45694</v>
      </c>
      <c r="B464" s="1" t="s">
        <v>1</v>
      </c>
      <c r="C464" s="3">
        <v>3139.95</v>
      </c>
      <c r="D464" s="2">
        <f t="shared" si="29"/>
        <v>-1.2281161527690666E-2</v>
      </c>
      <c r="E464" s="2">
        <f t="shared" si="28"/>
        <v>0.98771883847230935</v>
      </c>
      <c r="F464" s="27">
        <v>45709</v>
      </c>
      <c r="G464" s="1">
        <v>23603.35</v>
      </c>
      <c r="H464" s="2">
        <f t="shared" si="30"/>
        <v>-3.9302666996406553E-3</v>
      </c>
      <c r="I464" s="29">
        <f t="shared" si="31"/>
        <v>0.99606973330035931</v>
      </c>
      <c r="J464" s="8"/>
      <c r="K464" s="8"/>
      <c r="L464" s="8"/>
      <c r="M464" s="8"/>
      <c r="N464" s="8"/>
      <c r="O464" s="9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1:28" x14ac:dyDescent="0.3">
      <c r="A465" s="27">
        <v>45695</v>
      </c>
      <c r="B465" s="1" t="s">
        <v>1</v>
      </c>
      <c r="C465" s="3">
        <v>3198.45</v>
      </c>
      <c r="D465" s="2">
        <f t="shared" si="29"/>
        <v>1.845944123171395E-2</v>
      </c>
      <c r="E465" s="2">
        <f t="shared" si="28"/>
        <v>1.0184594412317141</v>
      </c>
      <c r="F465" s="27">
        <v>45708</v>
      </c>
      <c r="G465" s="1">
        <v>23559.95</v>
      </c>
      <c r="H465" s="2">
        <f t="shared" si="30"/>
        <v>-1.8404145702315485E-3</v>
      </c>
      <c r="I465" s="29">
        <f t="shared" si="31"/>
        <v>0.99815958542976846</v>
      </c>
      <c r="J465" s="8"/>
      <c r="K465" s="8"/>
      <c r="L465" s="8"/>
      <c r="M465" s="8"/>
      <c r="N465" s="8"/>
      <c r="O465" s="9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1:28" x14ac:dyDescent="0.3">
      <c r="A466" s="27">
        <v>45698</v>
      </c>
      <c r="B466" s="1" t="s">
        <v>1</v>
      </c>
      <c r="C466" s="3">
        <v>3137.25</v>
      </c>
      <c r="D466" s="2">
        <f t="shared" si="29"/>
        <v>-1.9319697449935069E-2</v>
      </c>
      <c r="E466" s="2">
        <f t="shared" si="28"/>
        <v>0.98068030255006489</v>
      </c>
      <c r="F466" s="27">
        <v>45707</v>
      </c>
      <c r="G466" s="1">
        <v>23381.599999999999</v>
      </c>
      <c r="H466" s="2">
        <f t="shared" si="30"/>
        <v>-7.598848278210316E-3</v>
      </c>
      <c r="I466" s="29">
        <f t="shared" si="31"/>
        <v>0.99240115172178966</v>
      </c>
      <c r="J466" s="8"/>
      <c r="K466" s="8"/>
      <c r="L466" s="8"/>
      <c r="M466" s="8"/>
      <c r="N466" s="8"/>
      <c r="O466" s="9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1:28" x14ac:dyDescent="0.3">
      <c r="A467" s="27">
        <v>45699</v>
      </c>
      <c r="B467" s="1" t="s">
        <v>1</v>
      </c>
      <c r="C467" s="3">
        <v>3085.95</v>
      </c>
      <c r="D467" s="2">
        <f t="shared" si="29"/>
        <v>-1.6487068402068233E-2</v>
      </c>
      <c r="E467" s="2">
        <f t="shared" si="28"/>
        <v>0.98351293159793174</v>
      </c>
      <c r="F467" s="27">
        <v>45706</v>
      </c>
      <c r="G467" s="1">
        <v>23071.8</v>
      </c>
      <c r="H467" s="2">
        <f t="shared" si="30"/>
        <v>-1.3338295712820561E-2</v>
      </c>
      <c r="I467" s="29">
        <f t="shared" si="31"/>
        <v>0.98666170428717948</v>
      </c>
      <c r="J467" s="8"/>
      <c r="K467" s="8"/>
      <c r="L467" s="8"/>
      <c r="M467" s="8"/>
      <c r="N467" s="8"/>
      <c r="O467" s="9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1:28" x14ac:dyDescent="0.3">
      <c r="A468" s="27">
        <v>45700</v>
      </c>
      <c r="B468" s="1" t="s">
        <v>1</v>
      </c>
      <c r="C468" s="3">
        <v>2987.2</v>
      </c>
      <c r="D468" s="2">
        <f t="shared" si="29"/>
        <v>-3.2523057800891167E-2</v>
      </c>
      <c r="E468" s="2">
        <f t="shared" si="28"/>
        <v>0.96747694219910885</v>
      </c>
      <c r="F468" s="27">
        <v>45705</v>
      </c>
      <c r="G468" s="1">
        <v>23045.25</v>
      </c>
      <c r="H468" s="2">
        <f t="shared" si="30"/>
        <v>-1.1514180951839536E-3</v>
      </c>
      <c r="I468" s="29">
        <f t="shared" si="31"/>
        <v>0.99884858190481607</v>
      </c>
      <c r="J468" s="8"/>
      <c r="K468" s="8"/>
      <c r="L468" s="8"/>
      <c r="M468" s="8"/>
      <c r="N468" s="8"/>
      <c r="O468" s="9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1:28" x14ac:dyDescent="0.3">
      <c r="A469" s="27">
        <v>45701</v>
      </c>
      <c r="B469" s="1" t="s">
        <v>1</v>
      </c>
      <c r="C469" s="3">
        <v>2978</v>
      </c>
      <c r="D469" s="2">
        <f t="shared" si="29"/>
        <v>-3.084559543503832E-3</v>
      </c>
      <c r="E469" s="2">
        <f t="shared" si="28"/>
        <v>0.99691544045649616</v>
      </c>
      <c r="F469" s="27">
        <v>45702</v>
      </c>
      <c r="G469" s="1">
        <v>23031.4</v>
      </c>
      <c r="H469" s="2">
        <f t="shared" si="30"/>
        <v>-6.0117219533637628E-4</v>
      </c>
      <c r="I469" s="29">
        <f t="shared" si="31"/>
        <v>0.9993988278046636</v>
      </c>
      <c r="J469" s="8"/>
      <c r="K469" s="8"/>
      <c r="L469" s="8"/>
      <c r="M469" s="8"/>
      <c r="N469" s="8"/>
      <c r="O469" s="9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 x14ac:dyDescent="0.3">
      <c r="A470" s="27">
        <v>45702</v>
      </c>
      <c r="B470" s="1" t="s">
        <v>1</v>
      </c>
      <c r="C470" s="3">
        <v>2942.6</v>
      </c>
      <c r="D470" s="2">
        <f t="shared" si="29"/>
        <v>-1.1958389980107708E-2</v>
      </c>
      <c r="E470" s="2">
        <f t="shared" si="28"/>
        <v>0.98804161001989232</v>
      </c>
      <c r="F470" s="27">
        <v>45701</v>
      </c>
      <c r="G470" s="1">
        <v>22929.25</v>
      </c>
      <c r="H470" s="2">
        <f t="shared" si="30"/>
        <v>-4.4451141660866375E-3</v>
      </c>
      <c r="I470" s="29">
        <f t="shared" si="31"/>
        <v>0.99555488583391338</v>
      </c>
      <c r="J470" s="8"/>
      <c r="K470" s="8"/>
      <c r="L470" s="8"/>
      <c r="M470" s="8"/>
      <c r="N470" s="8"/>
      <c r="O470" s="9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 x14ac:dyDescent="0.3">
      <c r="A471" s="27">
        <v>45705</v>
      </c>
      <c r="B471" s="1" t="s">
        <v>1</v>
      </c>
      <c r="C471" s="3">
        <v>2831.95</v>
      </c>
      <c r="D471" s="2">
        <f t="shared" si="29"/>
        <v>-3.8328023973325791E-2</v>
      </c>
      <c r="E471" s="2">
        <f t="shared" si="28"/>
        <v>0.9616719760266742</v>
      </c>
      <c r="F471" s="27">
        <v>45700</v>
      </c>
      <c r="G471" s="1">
        <v>22959.5</v>
      </c>
      <c r="H471" s="2">
        <f t="shared" si="30"/>
        <v>1.318406118349223E-3</v>
      </c>
      <c r="I471" s="29">
        <f t="shared" si="31"/>
        <v>1.0013184061183493</v>
      </c>
      <c r="J471" s="8"/>
      <c r="K471" s="8"/>
      <c r="L471" s="8"/>
      <c r="M471" s="8"/>
      <c r="N471" s="8"/>
      <c r="O471" s="9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x14ac:dyDescent="0.3">
      <c r="A472" s="27">
        <v>45706</v>
      </c>
      <c r="B472" s="1" t="s">
        <v>1</v>
      </c>
      <c r="C472" s="3">
        <v>2790.05</v>
      </c>
      <c r="D472" s="2">
        <f t="shared" si="29"/>
        <v>-1.4906003488737919E-2</v>
      </c>
      <c r="E472" s="2">
        <f t="shared" si="28"/>
        <v>0.98509399651126206</v>
      </c>
      <c r="F472" s="27">
        <v>45699</v>
      </c>
      <c r="G472" s="1">
        <v>22945.3</v>
      </c>
      <c r="H472" s="2">
        <f t="shared" si="30"/>
        <v>-6.1867170548291742E-4</v>
      </c>
      <c r="I472" s="29">
        <f t="shared" si="31"/>
        <v>0.99938132829451709</v>
      </c>
      <c r="J472" s="8"/>
      <c r="K472" s="8"/>
      <c r="L472" s="8"/>
      <c r="M472" s="8"/>
      <c r="N472" s="8"/>
      <c r="O472" s="9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1:28" x14ac:dyDescent="0.3">
      <c r="A473" s="27">
        <v>45707</v>
      </c>
      <c r="B473" s="1" t="s">
        <v>1</v>
      </c>
      <c r="C473" s="3">
        <v>2757.4</v>
      </c>
      <c r="D473" s="2">
        <f t="shared" si="29"/>
        <v>-1.1771310064254286E-2</v>
      </c>
      <c r="E473" s="2">
        <f t="shared" si="28"/>
        <v>0.98822868993574575</v>
      </c>
      <c r="F473" s="27">
        <v>45698</v>
      </c>
      <c r="G473" s="1">
        <v>22932.9</v>
      </c>
      <c r="H473" s="2">
        <f t="shared" si="30"/>
        <v>-5.4056176144420191E-4</v>
      </c>
      <c r="I473" s="29">
        <f t="shared" si="31"/>
        <v>0.99945943823855576</v>
      </c>
      <c r="J473" s="8"/>
      <c r="K473" s="8"/>
      <c r="L473" s="8"/>
      <c r="M473" s="8"/>
      <c r="N473" s="8"/>
      <c r="O473" s="9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1:28" x14ac:dyDescent="0.3">
      <c r="A474" s="27">
        <v>45708</v>
      </c>
      <c r="B474" s="1" t="s">
        <v>1</v>
      </c>
      <c r="C474" s="3">
        <v>2839.45</v>
      </c>
      <c r="D474" s="2">
        <f t="shared" si="29"/>
        <v>2.9322164690990957E-2</v>
      </c>
      <c r="E474" s="2">
        <f t="shared" si="28"/>
        <v>1.0293221646909909</v>
      </c>
      <c r="F474" s="27">
        <v>45695</v>
      </c>
      <c r="G474" s="1">
        <v>22913.15</v>
      </c>
      <c r="H474" s="2">
        <f t="shared" si="30"/>
        <v>-8.615791860687675E-4</v>
      </c>
      <c r="I474" s="29">
        <f t="shared" si="31"/>
        <v>0.99913842081393123</v>
      </c>
      <c r="J474" s="8"/>
      <c r="K474" s="8"/>
      <c r="L474" s="8"/>
      <c r="M474" s="8"/>
      <c r="N474" s="8"/>
      <c r="O474" s="9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1:28" x14ac:dyDescent="0.3">
      <c r="A475" s="27">
        <v>45709</v>
      </c>
      <c r="B475" s="1" t="s">
        <v>1</v>
      </c>
      <c r="C475" s="3">
        <v>2669.35</v>
      </c>
      <c r="D475" s="2">
        <f t="shared" si="29"/>
        <v>-6.1775374364821133E-2</v>
      </c>
      <c r="E475" s="2">
        <f t="shared" si="28"/>
        <v>0.93822462563517883</v>
      </c>
      <c r="F475" s="27">
        <v>45694</v>
      </c>
      <c r="G475" s="1">
        <v>22795.9</v>
      </c>
      <c r="H475" s="2">
        <f t="shared" si="30"/>
        <v>-5.1302863291465021E-3</v>
      </c>
      <c r="I475" s="29">
        <f t="shared" si="31"/>
        <v>0.99486971367085353</v>
      </c>
      <c r="J475" s="8"/>
      <c r="K475" s="8"/>
      <c r="L475" s="8"/>
      <c r="M475" s="8"/>
      <c r="N475" s="8"/>
      <c r="O475" s="9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1:28" x14ac:dyDescent="0.3">
      <c r="A476" s="27">
        <v>45712</v>
      </c>
      <c r="B476" s="1" t="s">
        <v>1</v>
      </c>
      <c r="C476" s="3">
        <v>2709.2</v>
      </c>
      <c r="D476" s="2">
        <f t="shared" si="29"/>
        <v>1.4818391277050246E-2</v>
      </c>
      <c r="E476" s="2">
        <f t="shared" si="28"/>
        <v>1.0148183912770503</v>
      </c>
      <c r="F476" s="27">
        <v>45693</v>
      </c>
      <c r="G476" s="1">
        <v>22553.35</v>
      </c>
      <c r="H476" s="2">
        <f t="shared" si="30"/>
        <v>-1.069708155537406E-2</v>
      </c>
      <c r="I476" s="29">
        <f t="shared" si="31"/>
        <v>0.98930291844462592</v>
      </c>
      <c r="J476" s="8"/>
      <c r="K476" s="8"/>
      <c r="L476" s="8"/>
      <c r="M476" s="8"/>
      <c r="N476" s="8"/>
      <c r="O476" s="9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1:28" x14ac:dyDescent="0.3">
      <c r="A477" s="27">
        <v>45713</v>
      </c>
      <c r="B477" s="1" t="s">
        <v>1</v>
      </c>
      <c r="C477" s="3">
        <v>2777.85</v>
      </c>
      <c r="D477" s="2">
        <f t="shared" si="29"/>
        <v>2.5023858835375622E-2</v>
      </c>
      <c r="E477" s="2">
        <f t="shared" si="28"/>
        <v>1.0250238588353757</v>
      </c>
      <c r="F477" s="27">
        <v>45692</v>
      </c>
      <c r="G477" s="1">
        <v>22547.55</v>
      </c>
      <c r="H477" s="2">
        <f t="shared" si="30"/>
        <v>-2.5720107722782741E-4</v>
      </c>
      <c r="I477" s="29">
        <f t="shared" si="31"/>
        <v>0.99974279892277218</v>
      </c>
      <c r="J477" s="8"/>
      <c r="K477" s="8"/>
      <c r="L477" s="8"/>
      <c r="M477" s="8"/>
      <c r="N477" s="8"/>
      <c r="O477" s="9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1:28" x14ac:dyDescent="0.3">
      <c r="A478" s="27">
        <v>45715</v>
      </c>
      <c r="B478" s="1" t="s">
        <v>1</v>
      </c>
      <c r="C478" s="3">
        <v>2726.55</v>
      </c>
      <c r="D478" s="2">
        <f t="shared" si="29"/>
        <v>-1.8640173448906703E-2</v>
      </c>
      <c r="E478" s="2">
        <f t="shared" si="28"/>
        <v>0.98135982655109333</v>
      </c>
      <c r="F478" s="27">
        <v>45691</v>
      </c>
      <c r="G478" s="1">
        <v>22545.05</v>
      </c>
      <c r="H478" s="2">
        <f t="shared" si="30"/>
        <v>-1.108829387776427E-4</v>
      </c>
      <c r="I478" s="29">
        <f t="shared" si="31"/>
        <v>0.99988911706122241</v>
      </c>
      <c r="J478" s="8"/>
      <c r="K478" s="8"/>
      <c r="L478" s="8"/>
      <c r="M478" s="8"/>
      <c r="N478" s="8"/>
      <c r="O478" s="9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1:28" x14ac:dyDescent="0.3">
      <c r="A479" s="27">
        <v>45716</v>
      </c>
      <c r="B479" s="1" t="s">
        <v>1</v>
      </c>
      <c r="C479" s="3">
        <v>2585.1</v>
      </c>
      <c r="D479" s="2">
        <f t="shared" si="29"/>
        <v>-5.3272881813386692E-2</v>
      </c>
      <c r="E479" s="2">
        <f t="shared" si="28"/>
        <v>0.94672711818661326</v>
      </c>
      <c r="F479" s="27">
        <v>45689</v>
      </c>
      <c r="G479" s="1">
        <v>22124.7</v>
      </c>
      <c r="H479" s="2">
        <f t="shared" si="30"/>
        <v>-1.8820898177206152E-2</v>
      </c>
      <c r="I479" s="29">
        <f t="shared" si="31"/>
        <v>0.98117910182279389</v>
      </c>
      <c r="J479" s="8"/>
      <c r="K479" s="8"/>
      <c r="L479" s="8"/>
      <c r="M479" s="8"/>
      <c r="N479" s="8"/>
      <c r="O479" s="9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1:28" x14ac:dyDescent="0.3">
      <c r="A480" s="27">
        <v>45719</v>
      </c>
      <c r="B480" s="1" t="s">
        <v>1</v>
      </c>
      <c r="C480" s="3">
        <v>2611.9</v>
      </c>
      <c r="D480" s="2">
        <f t="shared" si="29"/>
        <v>1.0313733910404086E-2</v>
      </c>
      <c r="E480" s="2">
        <f t="shared" si="28"/>
        <v>1.010313733910404</v>
      </c>
      <c r="F480" s="27">
        <v>45744</v>
      </c>
      <c r="G480" s="1">
        <v>22119.3</v>
      </c>
      <c r="H480" s="2">
        <f t="shared" si="30"/>
        <v>-2.4410089624874701E-4</v>
      </c>
      <c r="I480" s="29">
        <f t="shared" si="31"/>
        <v>0.99975589910375129</v>
      </c>
      <c r="J480" s="8"/>
      <c r="K480" s="8"/>
      <c r="L480" s="8"/>
      <c r="M480" s="8"/>
      <c r="N480" s="8"/>
      <c r="O480" s="9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1:28" x14ac:dyDescent="0.3">
      <c r="A481" s="27">
        <v>45720</v>
      </c>
      <c r="B481" s="1" t="s">
        <v>1</v>
      </c>
      <c r="C481" s="3">
        <v>2613.35</v>
      </c>
      <c r="D481" s="2">
        <f t="shared" si="29"/>
        <v>5.5499738279277003E-4</v>
      </c>
      <c r="E481" s="2">
        <f t="shared" si="28"/>
        <v>1.0005549973827927</v>
      </c>
      <c r="F481" s="27">
        <v>45743</v>
      </c>
      <c r="G481" s="1">
        <v>22082.65</v>
      </c>
      <c r="H481" s="2">
        <f t="shared" si="30"/>
        <v>-1.6582982605433554E-3</v>
      </c>
      <c r="I481" s="29">
        <f t="shared" si="31"/>
        <v>0.99834170173945669</v>
      </c>
      <c r="J481" s="8"/>
      <c r="K481" s="8"/>
      <c r="L481" s="8"/>
      <c r="M481" s="8"/>
      <c r="N481" s="8"/>
      <c r="O481" s="9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1:28" x14ac:dyDescent="0.3">
      <c r="A482" s="27">
        <v>45721</v>
      </c>
      <c r="B482" s="1" t="s">
        <v>1</v>
      </c>
      <c r="C482" s="3">
        <v>2726.6</v>
      </c>
      <c r="D482" s="2">
        <f t="shared" si="29"/>
        <v>4.2422488545001628E-2</v>
      </c>
      <c r="E482" s="2">
        <f t="shared" si="28"/>
        <v>1.0424224885450015</v>
      </c>
      <c r="F482" s="27">
        <v>45742</v>
      </c>
      <c r="G482" s="1">
        <v>22337.3</v>
      </c>
      <c r="H482" s="2">
        <f t="shared" si="30"/>
        <v>1.1465694568782813E-2</v>
      </c>
      <c r="I482" s="29">
        <f t="shared" si="31"/>
        <v>1.0114656945687828</v>
      </c>
      <c r="J482" s="8"/>
      <c r="K482" s="8"/>
      <c r="L482" s="8"/>
      <c r="M482" s="8"/>
      <c r="N482" s="8"/>
      <c r="O482" s="9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1:28" x14ac:dyDescent="0.3">
      <c r="A483" s="27">
        <v>45722</v>
      </c>
      <c r="B483" s="1" t="s">
        <v>1</v>
      </c>
      <c r="C483" s="3">
        <v>2742.4</v>
      </c>
      <c r="D483" s="2">
        <f t="shared" si="29"/>
        <v>5.7780376514314016E-3</v>
      </c>
      <c r="E483" s="2">
        <f t="shared" si="28"/>
        <v>1.0057780376514314</v>
      </c>
      <c r="F483" s="27">
        <v>45741</v>
      </c>
      <c r="G483" s="1">
        <v>22544.7</v>
      </c>
      <c r="H483" s="2">
        <f t="shared" si="30"/>
        <v>9.2420781725971422E-3</v>
      </c>
      <c r="I483" s="29">
        <f t="shared" si="31"/>
        <v>1.009242078172597</v>
      </c>
      <c r="J483" s="8"/>
      <c r="K483" s="8"/>
      <c r="L483" s="8"/>
      <c r="M483" s="8"/>
      <c r="N483" s="8"/>
      <c r="O483" s="9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1:28" x14ac:dyDescent="0.3">
      <c r="A484" s="27">
        <v>45723</v>
      </c>
      <c r="B484" s="1" t="s">
        <v>1</v>
      </c>
      <c r="C484" s="3">
        <v>2727.85</v>
      </c>
      <c r="D484" s="2">
        <f t="shared" si="29"/>
        <v>-5.3196962891005305E-3</v>
      </c>
      <c r="E484" s="2">
        <f t="shared" si="28"/>
        <v>0.99468030371089944</v>
      </c>
      <c r="F484" s="27">
        <v>45740</v>
      </c>
      <c r="G484" s="1">
        <v>22552.5</v>
      </c>
      <c r="H484" s="2">
        <f t="shared" si="30"/>
        <v>3.4591948403792664E-4</v>
      </c>
      <c r="I484" s="29">
        <f t="shared" si="31"/>
        <v>1.0003459194840378</v>
      </c>
      <c r="J484" s="8"/>
      <c r="K484" s="8"/>
      <c r="L484" s="8"/>
      <c r="M484" s="8"/>
      <c r="N484" s="8"/>
      <c r="O484" s="9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1:28" x14ac:dyDescent="0.3">
      <c r="A485" s="27">
        <v>45726</v>
      </c>
      <c r="B485" s="1" t="s">
        <v>1</v>
      </c>
      <c r="C485" s="3">
        <v>2702.6</v>
      </c>
      <c r="D485" s="2">
        <f t="shared" si="29"/>
        <v>-9.2994805103745366E-3</v>
      </c>
      <c r="E485" s="2">
        <f t="shared" si="28"/>
        <v>0.99070051948962545</v>
      </c>
      <c r="F485" s="27">
        <v>45737</v>
      </c>
      <c r="G485" s="1">
        <v>22460.3</v>
      </c>
      <c r="H485" s="2">
        <f t="shared" si="30"/>
        <v>-4.0966182483126905E-3</v>
      </c>
      <c r="I485" s="29">
        <f t="shared" si="31"/>
        <v>0.99590338175168736</v>
      </c>
      <c r="J485" s="8"/>
      <c r="K485" s="8"/>
      <c r="L485" s="8"/>
      <c r="M485" s="8"/>
      <c r="N485" s="8"/>
      <c r="O485" s="9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x14ac:dyDescent="0.3">
      <c r="A486" s="27">
        <v>45727</v>
      </c>
      <c r="B486" s="1" t="s">
        <v>1</v>
      </c>
      <c r="C486" s="3">
        <v>2645.6</v>
      </c>
      <c r="D486" s="2">
        <f t="shared" si="29"/>
        <v>-2.1316389936402707E-2</v>
      </c>
      <c r="E486" s="2">
        <f t="shared" si="28"/>
        <v>0.97868361006359728</v>
      </c>
      <c r="F486" s="27">
        <v>45736</v>
      </c>
      <c r="G486" s="1">
        <v>22497.9</v>
      </c>
      <c r="H486" s="2">
        <f t="shared" si="30"/>
        <v>1.6726652208703832E-3</v>
      </c>
      <c r="I486" s="29">
        <f t="shared" si="31"/>
        <v>1.0016726652208703</v>
      </c>
      <c r="J486" s="8"/>
      <c r="K486" s="8"/>
      <c r="L486" s="8"/>
      <c r="M486" s="8"/>
      <c r="N486" s="8"/>
      <c r="O486" s="9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1:28" x14ac:dyDescent="0.3">
      <c r="A487" s="27">
        <v>45728</v>
      </c>
      <c r="B487" s="1" t="s">
        <v>1</v>
      </c>
      <c r="C487" s="3">
        <v>2653.3</v>
      </c>
      <c r="D487" s="2">
        <f t="shared" si="29"/>
        <v>2.9062656097530058E-3</v>
      </c>
      <c r="E487" s="2">
        <f t="shared" si="28"/>
        <v>1.0029062656097529</v>
      </c>
      <c r="F487" s="27">
        <v>45735</v>
      </c>
      <c r="G487" s="1">
        <v>22470.5</v>
      </c>
      <c r="H487" s="2">
        <f t="shared" si="30"/>
        <v>-1.2186336801356743E-3</v>
      </c>
      <c r="I487" s="29">
        <f t="shared" si="31"/>
        <v>0.99878136631986436</v>
      </c>
      <c r="J487" s="8"/>
      <c r="K487" s="8"/>
      <c r="L487" s="8"/>
      <c r="M487" s="8"/>
      <c r="N487" s="8"/>
      <c r="O487" s="9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1:28" x14ac:dyDescent="0.3">
      <c r="A488" s="27">
        <v>45729</v>
      </c>
      <c r="B488" s="1" t="s">
        <v>1</v>
      </c>
      <c r="C488" s="3">
        <v>2643.5</v>
      </c>
      <c r="D488" s="2">
        <f t="shared" si="29"/>
        <v>-3.7003516018310153E-3</v>
      </c>
      <c r="E488" s="2">
        <f t="shared" si="28"/>
        <v>0.99629964839816898</v>
      </c>
      <c r="F488" s="27">
        <v>45734</v>
      </c>
      <c r="G488" s="1">
        <v>22397.200000000001</v>
      </c>
      <c r="H488" s="2">
        <f t="shared" si="30"/>
        <v>-3.2673867932358361E-3</v>
      </c>
      <c r="I488" s="29">
        <f t="shared" si="31"/>
        <v>0.99673261320676421</v>
      </c>
      <c r="J488" s="8"/>
      <c r="K488" s="8"/>
      <c r="L488" s="8"/>
      <c r="M488" s="8"/>
      <c r="N488" s="8"/>
      <c r="O488" s="9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x14ac:dyDescent="0.3">
      <c r="A489" s="27">
        <v>45733</v>
      </c>
      <c r="B489" s="1" t="s">
        <v>1</v>
      </c>
      <c r="C489" s="3">
        <v>2705.15</v>
      </c>
      <c r="D489" s="2">
        <f t="shared" si="29"/>
        <v>2.3053566932688337E-2</v>
      </c>
      <c r="E489" s="2">
        <f t="shared" si="28"/>
        <v>1.0230535669326883</v>
      </c>
      <c r="F489" s="27">
        <v>45733</v>
      </c>
      <c r="G489" s="1">
        <v>22508.75</v>
      </c>
      <c r="H489" s="2">
        <f t="shared" si="30"/>
        <v>4.9681714537350846E-3</v>
      </c>
      <c r="I489" s="29">
        <f t="shared" si="31"/>
        <v>1.0049681714537351</v>
      </c>
      <c r="J489" s="8"/>
      <c r="K489" s="8"/>
      <c r="L489" s="8"/>
      <c r="M489" s="8"/>
      <c r="N489" s="8"/>
      <c r="O489" s="9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1:28" x14ac:dyDescent="0.3">
      <c r="A490" s="27">
        <v>45734</v>
      </c>
      <c r="B490" s="1" t="s">
        <v>1</v>
      </c>
      <c r="C490" s="3">
        <v>2791.4</v>
      </c>
      <c r="D490" s="2">
        <f t="shared" si="29"/>
        <v>3.1385898466350648E-2</v>
      </c>
      <c r="E490" s="2">
        <f t="shared" si="28"/>
        <v>1.0313858984663506</v>
      </c>
      <c r="F490" s="27">
        <v>45729</v>
      </c>
      <c r="G490" s="1">
        <v>22834.3</v>
      </c>
      <c r="H490" s="2">
        <f t="shared" si="30"/>
        <v>1.4359668968781786E-2</v>
      </c>
      <c r="I490" s="29">
        <f t="shared" si="31"/>
        <v>1.0143596689687817</v>
      </c>
      <c r="J490" s="8"/>
      <c r="K490" s="8"/>
      <c r="L490" s="8"/>
      <c r="M490" s="8"/>
      <c r="N490" s="8"/>
      <c r="O490" s="9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1:28" x14ac:dyDescent="0.3">
      <c r="A491" s="27">
        <v>45735</v>
      </c>
      <c r="B491" s="1" t="s">
        <v>1</v>
      </c>
      <c r="C491" s="3">
        <v>2789.1</v>
      </c>
      <c r="D491" s="2">
        <f t="shared" si="29"/>
        <v>-8.2429894462209593E-4</v>
      </c>
      <c r="E491" s="2">
        <f t="shared" si="28"/>
        <v>0.9991757010553779</v>
      </c>
      <c r="F491" s="27">
        <v>45728</v>
      </c>
      <c r="G491" s="1">
        <v>22907.599999999999</v>
      </c>
      <c r="H491" s="2">
        <f t="shared" si="30"/>
        <v>3.2049417598595076E-3</v>
      </c>
      <c r="I491" s="29">
        <f t="shared" si="31"/>
        <v>1.0032049417598594</v>
      </c>
      <c r="J491" s="8"/>
      <c r="K491" s="8"/>
      <c r="L491" s="8"/>
      <c r="M491" s="8"/>
      <c r="N491" s="8"/>
      <c r="O491" s="9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1:28" x14ac:dyDescent="0.3">
      <c r="A492" s="27">
        <v>45736</v>
      </c>
      <c r="B492" s="1" t="s">
        <v>1</v>
      </c>
      <c r="C492" s="3">
        <v>2828.1</v>
      </c>
      <c r="D492" s="2">
        <f t="shared" si="29"/>
        <v>1.3886144940292467E-2</v>
      </c>
      <c r="E492" s="2">
        <f t="shared" si="28"/>
        <v>1.0138861449402925</v>
      </c>
      <c r="F492" s="27">
        <v>45727</v>
      </c>
      <c r="G492" s="1">
        <v>23190.65</v>
      </c>
      <c r="H492" s="2">
        <f t="shared" si="30"/>
        <v>1.228044696739064E-2</v>
      </c>
      <c r="I492" s="29">
        <f t="shared" si="31"/>
        <v>1.0122804469673907</v>
      </c>
      <c r="J492" s="8"/>
      <c r="K492" s="8"/>
      <c r="L492" s="8"/>
      <c r="M492" s="8"/>
      <c r="N492" s="8"/>
      <c r="O492" s="9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1:28" x14ac:dyDescent="0.3">
      <c r="A493" s="27">
        <v>45737</v>
      </c>
      <c r="B493" s="1" t="s">
        <v>1</v>
      </c>
      <c r="C493" s="3">
        <v>2801.85</v>
      </c>
      <c r="D493" s="2">
        <f t="shared" si="29"/>
        <v>-9.3251947967925644E-3</v>
      </c>
      <c r="E493" s="2">
        <f t="shared" si="28"/>
        <v>0.99067480520320739</v>
      </c>
      <c r="F493" s="27">
        <v>45726</v>
      </c>
      <c r="G493" s="1">
        <v>23350.400000000001</v>
      </c>
      <c r="H493" s="2">
        <f t="shared" si="30"/>
        <v>6.8649343915537933E-3</v>
      </c>
      <c r="I493" s="29">
        <f t="shared" si="31"/>
        <v>1.0068649343915539</v>
      </c>
      <c r="J493" s="8"/>
      <c r="K493" s="8"/>
      <c r="L493" s="8"/>
      <c r="M493" s="8"/>
      <c r="N493" s="8"/>
      <c r="O493" s="9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1:28" x14ac:dyDescent="0.3">
      <c r="A494" s="27">
        <v>45740</v>
      </c>
      <c r="B494" s="1" t="s">
        <v>1</v>
      </c>
      <c r="C494" s="3">
        <v>2774.7</v>
      </c>
      <c r="D494" s="2">
        <f t="shared" si="29"/>
        <v>-9.7372800450976887E-3</v>
      </c>
      <c r="E494" s="2">
        <f t="shared" si="28"/>
        <v>0.99026271995490234</v>
      </c>
      <c r="F494" s="27">
        <v>45723</v>
      </c>
      <c r="G494" s="1">
        <v>23658.35</v>
      </c>
      <c r="H494" s="2">
        <f t="shared" si="30"/>
        <v>1.310200357491904E-2</v>
      </c>
      <c r="I494" s="29">
        <f t="shared" si="31"/>
        <v>1.013102003574919</v>
      </c>
      <c r="J494" s="8"/>
      <c r="K494" s="8"/>
      <c r="L494" s="8"/>
      <c r="M494" s="8"/>
      <c r="N494" s="8"/>
      <c r="O494" s="9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1:28" x14ac:dyDescent="0.3">
      <c r="A495" s="27">
        <v>45741</v>
      </c>
      <c r="B495" s="1" t="s">
        <v>1</v>
      </c>
      <c r="C495" s="3">
        <v>2736</v>
      </c>
      <c r="D495" s="2">
        <f t="shared" si="29"/>
        <v>-1.4045633485882891E-2</v>
      </c>
      <c r="E495" s="2">
        <f t="shared" si="28"/>
        <v>0.98595436651411705</v>
      </c>
      <c r="F495" s="27">
        <v>45722</v>
      </c>
      <c r="G495" s="1">
        <v>23668.65</v>
      </c>
      <c r="H495" s="2">
        <f t="shared" si="30"/>
        <v>4.3526951476421065E-4</v>
      </c>
      <c r="I495" s="29">
        <f t="shared" si="31"/>
        <v>1.0004352695147642</v>
      </c>
      <c r="J495" s="8"/>
      <c r="K495" s="8"/>
      <c r="L495" s="8"/>
      <c r="M495" s="8"/>
      <c r="N495" s="8"/>
      <c r="O495" s="9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 x14ac:dyDescent="0.3">
      <c r="A496" s="27">
        <v>45742</v>
      </c>
      <c r="B496" s="1" t="s">
        <v>1</v>
      </c>
      <c r="C496" s="3">
        <v>2742.25</v>
      </c>
      <c r="D496" s="2">
        <f t="shared" si="29"/>
        <v>2.2817515490024987E-3</v>
      </c>
      <c r="E496" s="2">
        <f t="shared" si="28"/>
        <v>1.0022817515490026</v>
      </c>
      <c r="F496" s="27">
        <v>45721</v>
      </c>
      <c r="G496" s="1">
        <v>23486.85</v>
      </c>
      <c r="H496" s="2">
        <f t="shared" si="30"/>
        <v>-7.710697617041672E-3</v>
      </c>
      <c r="I496" s="29">
        <f t="shared" si="31"/>
        <v>0.99228930238295832</v>
      </c>
      <c r="J496" s="8"/>
      <c r="K496" s="8"/>
      <c r="L496" s="8"/>
      <c r="M496" s="8"/>
      <c r="N496" s="8"/>
      <c r="O496" s="9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1:28" x14ac:dyDescent="0.3">
      <c r="A497" s="27">
        <v>45743</v>
      </c>
      <c r="B497" s="1" t="s">
        <v>1</v>
      </c>
      <c r="C497" s="3">
        <v>2733</v>
      </c>
      <c r="D497" s="2">
        <f t="shared" si="29"/>
        <v>-3.3788443633754736E-3</v>
      </c>
      <c r="E497" s="2">
        <f t="shared" si="28"/>
        <v>0.99662115563662457</v>
      </c>
      <c r="F497" s="27">
        <v>45720</v>
      </c>
      <c r="G497" s="1">
        <v>23591.95</v>
      </c>
      <c r="H497" s="2">
        <f t="shared" si="30"/>
        <v>4.4648620864278519E-3</v>
      </c>
      <c r="I497" s="29">
        <f t="shared" si="31"/>
        <v>1.0044648620864278</v>
      </c>
      <c r="J497" s="8"/>
      <c r="K497" s="8"/>
      <c r="L497" s="8"/>
      <c r="M497" s="8"/>
      <c r="N497" s="8"/>
      <c r="O497" s="9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1:28" x14ac:dyDescent="0.3">
      <c r="A498" s="27">
        <v>45744</v>
      </c>
      <c r="B498" s="1" t="s">
        <v>1</v>
      </c>
      <c r="C498" s="3">
        <v>2665.8</v>
      </c>
      <c r="D498" s="2">
        <f>LN(C498/C497)</f>
        <v>-2.4895706758150098E-2</v>
      </c>
      <c r="E498" s="2">
        <f t="shared" si="28"/>
        <v>0.97510429324184988</v>
      </c>
      <c r="F498" s="27">
        <v>45719</v>
      </c>
      <c r="G498" s="1">
        <v>23519.35</v>
      </c>
      <c r="H498" s="2">
        <f t="shared" si="30"/>
        <v>-3.0820655541120134E-3</v>
      </c>
      <c r="I498" s="29">
        <f t="shared" si="31"/>
        <v>0.99691793444588794</v>
      </c>
      <c r="J498" s="8"/>
      <c r="K498" s="8"/>
      <c r="L498" s="8"/>
      <c r="M498" s="8"/>
      <c r="N498" s="8"/>
      <c r="O498" s="9"/>
      <c r="P498" s="8"/>
      <c r="Q498" s="8"/>
      <c r="R498" s="8"/>
      <c r="S498" s="8"/>
      <c r="T498" s="8"/>
      <c r="U498" s="8"/>
      <c r="V498" s="8"/>
    </row>
    <row r="499" spans="1:28" x14ac:dyDescent="0.3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9"/>
      <c r="P499" s="8"/>
      <c r="Q499" s="8"/>
      <c r="R499" s="8"/>
      <c r="S499" s="8"/>
      <c r="T499" s="8"/>
      <c r="U499" s="8"/>
      <c r="V499" s="8"/>
    </row>
    <row r="500" spans="1:28" x14ac:dyDescent="0.3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9"/>
      <c r="P500" s="8"/>
      <c r="Q500" s="8"/>
      <c r="R500" s="8"/>
      <c r="S500" s="8"/>
      <c r="T500" s="8"/>
      <c r="U500" s="8"/>
      <c r="V500" s="8"/>
    </row>
    <row r="501" spans="1:28" x14ac:dyDescent="0.3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9"/>
      <c r="P501" s="8"/>
      <c r="Q501" s="8"/>
      <c r="R501" s="8"/>
      <c r="S501" s="8"/>
      <c r="T501" s="8"/>
      <c r="U501" s="8"/>
      <c r="V501" s="8"/>
    </row>
    <row r="502" spans="1:28" x14ac:dyDescent="0.3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9"/>
      <c r="P502" s="8"/>
      <c r="Q502" s="8"/>
      <c r="R502" s="8"/>
      <c r="S502" s="8"/>
      <c r="T502" s="8"/>
      <c r="U502" s="8"/>
      <c r="V502" s="8"/>
    </row>
    <row r="503" spans="1:28" x14ac:dyDescent="0.3">
      <c r="P503" s="8"/>
      <c r="Q503" s="8"/>
      <c r="R503" s="8"/>
      <c r="S503" s="8"/>
      <c r="T503" s="8"/>
      <c r="U503" s="8"/>
      <c r="V503" s="8"/>
    </row>
  </sheetData>
  <autoFilter ref="A3:I3" xr:uid="{77EB8C74-8374-4EF0-A636-8087A361920B}"/>
  <sortState xmlns:xlrd2="http://schemas.microsoft.com/office/spreadsheetml/2017/richdata2" ref="A43:A65">
    <sortCondition descending="1" ref="A43:A65"/>
  </sortState>
  <mergeCells count="2">
    <mergeCell ref="K8:L8"/>
    <mergeCell ref="A1:I2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97E48-A77B-4DB9-BAC4-62AFC23CF40D}">
  <dimension ref="A1:Z498"/>
  <sheetViews>
    <sheetView tabSelected="1" topLeftCell="F19" zoomScale="65" workbookViewId="0">
      <selection activeCell="L33" sqref="L33"/>
    </sheetView>
  </sheetViews>
  <sheetFormatPr defaultRowHeight="14.4" x14ac:dyDescent="0.3"/>
  <cols>
    <col min="1" max="1" width="12.21875" bestFit="1" customWidth="1"/>
    <col min="4" max="4" width="13.109375" bestFit="1" customWidth="1"/>
    <col min="5" max="5" width="13.109375" customWidth="1"/>
    <col min="6" max="6" width="12.21875" bestFit="1" customWidth="1"/>
    <col min="8" max="8" width="13.109375" bestFit="1" customWidth="1"/>
    <col min="9" max="9" width="10.88671875" bestFit="1" customWidth="1"/>
    <col min="10" max="10" width="12" bestFit="1" customWidth="1"/>
    <col min="11" max="11" width="19.6640625" bestFit="1" customWidth="1"/>
    <col min="12" max="12" width="12.6640625" bestFit="1" customWidth="1"/>
    <col min="15" max="15" width="24.21875" bestFit="1" customWidth="1"/>
    <col min="16" max="16" width="12" bestFit="1" customWidth="1"/>
    <col min="17" max="17" width="16.88671875" bestFit="1" customWidth="1"/>
    <col min="18" max="18" width="8.6640625" bestFit="1" customWidth="1"/>
    <col min="25" max="25" width="19.6640625" bestFit="1" customWidth="1"/>
    <col min="26" max="26" width="16" bestFit="1" customWidth="1"/>
  </cols>
  <sheetData>
    <row r="1" spans="1:26" x14ac:dyDescent="0.3">
      <c r="A1" s="55" t="s">
        <v>10</v>
      </c>
      <c r="B1" s="55"/>
      <c r="C1" s="55"/>
      <c r="D1" s="55"/>
      <c r="E1" s="55"/>
      <c r="F1" s="55"/>
      <c r="G1" s="55"/>
      <c r="H1" s="55"/>
      <c r="I1" s="55"/>
    </row>
    <row r="2" spans="1:26" x14ac:dyDescent="0.3">
      <c r="A2" s="57"/>
      <c r="B2" s="57"/>
      <c r="C2" s="57"/>
      <c r="D2" s="57"/>
      <c r="E2" s="57"/>
      <c r="F2" s="57"/>
      <c r="G2" s="57"/>
      <c r="H2" s="57"/>
      <c r="I2" s="57"/>
    </row>
    <row r="3" spans="1:26" x14ac:dyDescent="0.3">
      <c r="A3" s="27" t="s">
        <v>0</v>
      </c>
      <c r="B3" s="1" t="s">
        <v>5</v>
      </c>
      <c r="C3" s="1" t="s">
        <v>2</v>
      </c>
      <c r="D3" s="1" t="s">
        <v>6</v>
      </c>
      <c r="E3" s="1" t="s">
        <v>52</v>
      </c>
      <c r="F3" s="27" t="s">
        <v>0</v>
      </c>
      <c r="G3" s="1" t="s">
        <v>7</v>
      </c>
      <c r="H3" s="1" t="s">
        <v>6</v>
      </c>
      <c r="I3" s="1" t="s">
        <v>52</v>
      </c>
    </row>
    <row r="4" spans="1:26" x14ac:dyDescent="0.3">
      <c r="A4" s="27">
        <v>45019</v>
      </c>
      <c r="B4" s="1" t="s">
        <v>1</v>
      </c>
      <c r="C4" s="1">
        <v>154.25</v>
      </c>
      <c r="D4" s="1"/>
      <c r="E4" s="1"/>
      <c r="F4" s="27">
        <v>45019</v>
      </c>
      <c r="G4" s="1">
        <v>17398.05</v>
      </c>
      <c r="H4" s="35"/>
      <c r="I4" s="1"/>
      <c r="J4" s="8"/>
    </row>
    <row r="5" spans="1:26" x14ac:dyDescent="0.3">
      <c r="A5" s="27">
        <v>45021</v>
      </c>
      <c r="B5" s="1" t="s">
        <v>1</v>
      </c>
      <c r="C5" s="1">
        <v>163.44999999999999</v>
      </c>
      <c r="D5" s="2">
        <f>LN(C5/C4)</f>
        <v>5.7932470384722268E-2</v>
      </c>
      <c r="E5" s="2">
        <f>D5+1</f>
        <v>1.0579324703847224</v>
      </c>
      <c r="F5" s="27">
        <v>45021</v>
      </c>
      <c r="G5" s="1">
        <v>17557.05</v>
      </c>
      <c r="H5" s="2">
        <f>LN(G5/G4)</f>
        <v>9.0974476751935936E-3</v>
      </c>
      <c r="I5" s="35">
        <f>1+H5</f>
        <v>1.0090974476751935</v>
      </c>
      <c r="J5" s="8"/>
      <c r="K5" s="53" t="s">
        <v>91</v>
      </c>
      <c r="L5" s="53"/>
      <c r="O5" s="22" t="s">
        <v>53</v>
      </c>
      <c r="P5" s="22"/>
      <c r="Q5" s="22" t="s">
        <v>37</v>
      </c>
      <c r="R5" s="22"/>
    </row>
    <row r="6" spans="1:26" x14ac:dyDescent="0.3">
      <c r="A6" s="27">
        <v>45022</v>
      </c>
      <c r="B6" s="1" t="s">
        <v>1</v>
      </c>
      <c r="C6" s="1">
        <v>166.1</v>
      </c>
      <c r="D6" s="2">
        <f t="shared" ref="D6:D69" si="0">LN(C6/C5)</f>
        <v>1.6082883449029532E-2</v>
      </c>
      <c r="E6" s="2">
        <f t="shared" ref="E6:E69" si="1">D6+1</f>
        <v>1.0160828834490296</v>
      </c>
      <c r="F6" s="27">
        <v>45022</v>
      </c>
      <c r="G6" s="1">
        <v>17599.150000000001</v>
      </c>
      <c r="H6" s="2">
        <f t="shared" ref="H6:H69" si="2">LN(G6/G5)</f>
        <v>2.3950267733336621E-3</v>
      </c>
      <c r="I6" s="35">
        <f t="shared" ref="I6:I69" si="3">1+H6</f>
        <v>1.0023950267733337</v>
      </c>
      <c r="J6" s="8"/>
      <c r="K6" s="1"/>
      <c r="L6" s="1"/>
      <c r="O6" s="23" t="s">
        <v>8</v>
      </c>
      <c r="P6" s="13">
        <f>SLOPE(D5:D498,H5:H498)</f>
        <v>1.1644639650741646</v>
      </c>
      <c r="Q6" s="22"/>
      <c r="R6" s="22"/>
    </row>
    <row r="7" spans="1:26" x14ac:dyDescent="0.3">
      <c r="A7" s="27">
        <v>45026</v>
      </c>
      <c r="B7" s="1" t="s">
        <v>1</v>
      </c>
      <c r="C7" s="1">
        <v>161.94999999999999</v>
      </c>
      <c r="D7" s="2">
        <f t="shared" si="0"/>
        <v>-2.5302371001910892E-2</v>
      </c>
      <c r="E7" s="2">
        <f t="shared" si="1"/>
        <v>0.97469762899808909</v>
      </c>
      <c r="F7" s="27">
        <v>45026</v>
      </c>
      <c r="G7" s="1">
        <v>17624.05</v>
      </c>
      <c r="H7" s="2">
        <f t="shared" si="2"/>
        <v>1.4138411131193697E-3</v>
      </c>
      <c r="I7" s="35">
        <f t="shared" si="3"/>
        <v>1.0014138411131193</v>
      </c>
      <c r="K7" s="1" t="s">
        <v>11</v>
      </c>
      <c r="L7" s="1">
        <v>1.1883928623206751E-3</v>
      </c>
      <c r="O7" s="23" t="s">
        <v>38</v>
      </c>
      <c r="P7" s="24">
        <f>AVERAGE(D5:D498)</f>
        <v>1.1883928623206751E-3</v>
      </c>
      <c r="Q7" s="23" t="s">
        <v>38</v>
      </c>
      <c r="R7" s="24">
        <f>AVERAGE(H5:H498)</f>
        <v>6.1025375631447833E-4</v>
      </c>
    </row>
    <row r="8" spans="1:26" x14ac:dyDescent="0.3">
      <c r="A8" s="27">
        <v>45027</v>
      </c>
      <c r="B8" s="1" t="s">
        <v>1</v>
      </c>
      <c r="C8" s="1">
        <v>164.9</v>
      </c>
      <c r="D8" s="2">
        <f t="shared" si="0"/>
        <v>1.8051583948214992E-2</v>
      </c>
      <c r="E8" s="2">
        <f t="shared" si="1"/>
        <v>1.0180515839482149</v>
      </c>
      <c r="F8" s="27">
        <v>45027</v>
      </c>
      <c r="G8" s="1">
        <v>17722.3</v>
      </c>
      <c r="H8" s="2">
        <f t="shared" si="2"/>
        <v>5.5592870573658824E-3</v>
      </c>
      <c r="I8" s="35">
        <f t="shared" si="3"/>
        <v>1.005559287057366</v>
      </c>
      <c r="K8" s="1" t="s">
        <v>12</v>
      </c>
      <c r="L8" s="1">
        <v>1.1237320576360599E-3</v>
      </c>
      <c r="O8" s="23" t="s">
        <v>39</v>
      </c>
      <c r="P8" s="24">
        <f>GEOMEAN(E5:E498)-1</f>
        <v>8.8106991366121434E-4</v>
      </c>
      <c r="Q8" s="23" t="s">
        <v>39</v>
      </c>
      <c r="R8" s="24">
        <f>GEOMEAN(I5:I498)-1</f>
        <v>5.8074537957786276E-4</v>
      </c>
    </row>
    <row r="9" spans="1:26" x14ac:dyDescent="0.3">
      <c r="A9" s="27">
        <v>45028</v>
      </c>
      <c r="B9" s="1" t="s">
        <v>1</v>
      </c>
      <c r="C9" s="1">
        <v>162.94999999999999</v>
      </c>
      <c r="D9" s="2">
        <f t="shared" si="0"/>
        <v>-1.189582428198274E-2</v>
      </c>
      <c r="E9" s="2">
        <f t="shared" si="1"/>
        <v>0.98810417571801723</v>
      </c>
      <c r="F9" s="27">
        <v>45028</v>
      </c>
      <c r="G9" s="1">
        <v>17812.400000000001</v>
      </c>
      <c r="H9" s="2">
        <f t="shared" si="2"/>
        <v>5.0711103842399786E-3</v>
      </c>
      <c r="I9" s="35">
        <f t="shared" si="3"/>
        <v>1.00507111038424</v>
      </c>
      <c r="K9" s="1" t="s">
        <v>13</v>
      </c>
      <c r="L9" s="1">
        <v>-2.3222459235728522E-4</v>
      </c>
      <c r="O9" s="23" t="s">
        <v>40</v>
      </c>
      <c r="P9" s="26">
        <f>C498/C479-1</f>
        <v>4.7574098546346866E-2</v>
      </c>
      <c r="Q9" s="23" t="s">
        <v>40</v>
      </c>
      <c r="R9" s="24">
        <f>G498/G479-1</f>
        <v>6.3035882972424462E-2</v>
      </c>
    </row>
    <row r="10" spans="1:26" x14ac:dyDescent="0.3">
      <c r="A10" s="27">
        <v>45029</v>
      </c>
      <c r="B10" s="1" t="s">
        <v>1</v>
      </c>
      <c r="C10" s="1">
        <v>162.44999999999999</v>
      </c>
      <c r="D10" s="2">
        <f t="shared" si="0"/>
        <v>-3.0731431684612128E-3</v>
      </c>
      <c r="E10" s="2">
        <f t="shared" si="1"/>
        <v>0.99692685683153881</v>
      </c>
      <c r="F10" s="27">
        <v>45029</v>
      </c>
      <c r="G10" s="1">
        <v>17828</v>
      </c>
      <c r="H10" s="2">
        <f t="shared" si="2"/>
        <v>8.7541110628643569E-4</v>
      </c>
      <c r="I10" s="35">
        <f t="shared" si="3"/>
        <v>1.0008754111062865</v>
      </c>
      <c r="K10" s="1" t="s">
        <v>14</v>
      </c>
      <c r="L10" s="1" t="e">
        <v>#N/A</v>
      </c>
      <c r="O10" s="23" t="s">
        <v>41</v>
      </c>
      <c r="P10" s="24">
        <f>C498/C435-1</f>
        <v>-0.29131545338441889</v>
      </c>
      <c r="Q10" s="23" t="s">
        <v>41</v>
      </c>
      <c r="R10" s="24">
        <v>-5.3098131098039403E-3</v>
      </c>
    </row>
    <row r="11" spans="1:26" x14ac:dyDescent="0.3">
      <c r="A11" s="27">
        <v>45033</v>
      </c>
      <c r="B11" s="1" t="s">
        <v>1</v>
      </c>
      <c r="C11" s="1">
        <v>163.19999999999999</v>
      </c>
      <c r="D11" s="2">
        <f t="shared" si="0"/>
        <v>4.6061804148972811E-3</v>
      </c>
      <c r="E11" s="2">
        <f t="shared" si="1"/>
        <v>1.0046061804148974</v>
      </c>
      <c r="F11" s="27">
        <v>45033</v>
      </c>
      <c r="G11" s="1">
        <v>17706.849999999999</v>
      </c>
      <c r="H11" s="2">
        <f t="shared" si="2"/>
        <v>-6.8186847221795004E-3</v>
      </c>
      <c r="I11" s="35">
        <f t="shared" si="3"/>
        <v>0.9931813152778205</v>
      </c>
      <c r="K11" s="1" t="s">
        <v>15</v>
      </c>
      <c r="L11" s="1">
        <v>2.4976193189822436E-2</v>
      </c>
      <c r="O11" s="23" t="s">
        <v>42</v>
      </c>
      <c r="P11" s="24">
        <f>C498/C374-1</f>
        <v>-0.35574132125856261</v>
      </c>
      <c r="Q11" s="23" t="s">
        <v>42</v>
      </c>
      <c r="R11" s="24">
        <v>-8.8780493474643452E-2</v>
      </c>
    </row>
    <row r="12" spans="1:26" x14ac:dyDescent="0.3">
      <c r="A12" s="27">
        <v>45034</v>
      </c>
      <c r="B12" s="1" t="s">
        <v>1</v>
      </c>
      <c r="C12" s="1">
        <v>166.55</v>
      </c>
      <c r="D12" s="2">
        <f t="shared" si="0"/>
        <v>2.0319122109682224E-2</v>
      </c>
      <c r="E12" s="2">
        <f t="shared" si="1"/>
        <v>1.0203191221096821</v>
      </c>
      <c r="F12" s="27">
        <v>45034</v>
      </c>
      <c r="G12" s="1">
        <v>17660.150000000001</v>
      </c>
      <c r="H12" s="2">
        <f t="shared" si="2"/>
        <v>-2.6408814511533168E-3</v>
      </c>
      <c r="I12" s="35">
        <f t="shared" si="3"/>
        <v>0.99735911854884673</v>
      </c>
      <c r="K12" s="1" t="s">
        <v>16</v>
      </c>
      <c r="L12" s="1">
        <v>6.2381022625533264E-4</v>
      </c>
      <c r="O12" s="23" t="s">
        <v>43</v>
      </c>
      <c r="P12" s="24">
        <f>C498/C250-1</f>
        <v>-0.3531880172514279</v>
      </c>
      <c r="Q12" s="23" t="s">
        <v>43</v>
      </c>
      <c r="R12" s="24">
        <v>4.7072834119846751E-2</v>
      </c>
    </row>
    <row r="13" spans="1:26" x14ac:dyDescent="0.3">
      <c r="A13" s="27">
        <v>45035</v>
      </c>
      <c r="B13" s="1" t="s">
        <v>1</v>
      </c>
      <c r="C13" s="1">
        <v>169.6</v>
      </c>
      <c r="D13" s="2">
        <f t="shared" si="0"/>
        <v>1.8147158718114037E-2</v>
      </c>
      <c r="E13" s="2">
        <f t="shared" si="1"/>
        <v>1.0181471587181141</v>
      </c>
      <c r="F13" s="27">
        <v>45035</v>
      </c>
      <c r="G13" s="1">
        <v>17618.75</v>
      </c>
      <c r="H13" s="2">
        <f t="shared" si="2"/>
        <v>-2.3470130306909674E-3</v>
      </c>
      <c r="I13" s="35">
        <f t="shared" si="3"/>
        <v>0.99765298696930904</v>
      </c>
      <c r="K13" s="1" t="s">
        <v>17</v>
      </c>
      <c r="L13" s="1">
        <v>4.885299261584322</v>
      </c>
      <c r="O13" s="23" t="s">
        <v>44</v>
      </c>
      <c r="P13" s="24">
        <f>C498/C4-1</f>
        <v>0.79870340356564018</v>
      </c>
      <c r="Q13" s="23" t="s">
        <v>44</v>
      </c>
      <c r="R13" s="24">
        <v>0.35183828072686296</v>
      </c>
    </row>
    <row r="14" spans="1:26" x14ac:dyDescent="0.3">
      <c r="A14" s="27">
        <v>45036</v>
      </c>
      <c r="B14" s="1" t="s">
        <v>1</v>
      </c>
      <c r="C14" s="1">
        <v>167.45</v>
      </c>
      <c r="D14" s="2">
        <f t="shared" si="0"/>
        <v>-1.2757924117589097E-2</v>
      </c>
      <c r="E14" s="2">
        <f t="shared" si="1"/>
        <v>0.98724207588241086</v>
      </c>
      <c r="F14" s="27">
        <v>45036</v>
      </c>
      <c r="G14" s="1">
        <v>17624.45</v>
      </c>
      <c r="H14" s="2">
        <f t="shared" si="2"/>
        <v>3.2346665738081727E-4</v>
      </c>
      <c r="I14" s="35">
        <f t="shared" si="3"/>
        <v>1.0003234666573808</v>
      </c>
      <c r="K14" s="1" t="s">
        <v>18</v>
      </c>
      <c r="L14" s="1">
        <v>0.82608041096898643</v>
      </c>
      <c r="O14" s="25" t="s">
        <v>45</v>
      </c>
      <c r="P14" s="24">
        <f>STDEV(D5:D498)</f>
        <v>2.4976193189822436E-2</v>
      </c>
      <c r="Q14" s="25" t="s">
        <v>45</v>
      </c>
      <c r="R14" s="24">
        <v>7.6725710152530345E-3</v>
      </c>
      <c r="Y14" s="45"/>
      <c r="Z14" s="45"/>
    </row>
    <row r="15" spans="1:26" x14ac:dyDescent="0.3">
      <c r="A15" s="27">
        <v>45037</v>
      </c>
      <c r="B15" s="1" t="s">
        <v>1</v>
      </c>
      <c r="C15" s="1">
        <v>164.15</v>
      </c>
      <c r="D15" s="2">
        <f t="shared" si="0"/>
        <v>-1.9904155292611785E-2</v>
      </c>
      <c r="E15" s="2">
        <f t="shared" si="1"/>
        <v>0.9800958447073882</v>
      </c>
      <c r="F15" s="27">
        <v>45037</v>
      </c>
      <c r="G15" s="1">
        <v>17624.05</v>
      </c>
      <c r="H15" s="2">
        <f t="shared" si="2"/>
        <v>-2.2696001249353279E-5</v>
      </c>
      <c r="I15" s="35">
        <f t="shared" si="3"/>
        <v>0.99997730399875062</v>
      </c>
      <c r="K15" s="1" t="s">
        <v>19</v>
      </c>
      <c r="L15" s="1">
        <v>0.23987433102509992</v>
      </c>
      <c r="O15" s="23" t="s">
        <v>46</v>
      </c>
      <c r="P15" s="24">
        <f>VAR(D5:D498)</f>
        <v>6.2381022625533264E-4</v>
      </c>
      <c r="Q15" s="23" t="s">
        <v>46</v>
      </c>
      <c r="R15" s="24">
        <v>5.8868345984100981E-5</v>
      </c>
    </row>
    <row r="16" spans="1:26" x14ac:dyDescent="0.3">
      <c r="A16" s="27">
        <v>45040</v>
      </c>
      <c r="B16" s="1" t="s">
        <v>1</v>
      </c>
      <c r="C16" s="1">
        <v>164.7</v>
      </c>
      <c r="D16" s="2">
        <f t="shared" si="0"/>
        <v>3.3449932359927779E-3</v>
      </c>
      <c r="E16" s="2">
        <f t="shared" si="1"/>
        <v>1.0033449932359928</v>
      </c>
      <c r="F16" s="27">
        <v>45040</v>
      </c>
      <c r="G16" s="1">
        <v>17743.400000000001</v>
      </c>
      <c r="H16" s="2">
        <f t="shared" si="2"/>
        <v>6.7491692528103258E-3</v>
      </c>
      <c r="I16" s="35">
        <f t="shared" si="3"/>
        <v>1.0067491692528103</v>
      </c>
      <c r="K16" s="1" t="s">
        <v>20</v>
      </c>
      <c r="L16" s="1">
        <v>-9.809461386761216E-2</v>
      </c>
    </row>
    <row r="17" spans="1:12" x14ac:dyDescent="0.3">
      <c r="A17" s="27">
        <v>45041</v>
      </c>
      <c r="B17" s="1" t="s">
        <v>1</v>
      </c>
      <c r="C17" s="1">
        <v>165.7</v>
      </c>
      <c r="D17" s="2">
        <f t="shared" si="0"/>
        <v>6.0532872489226447E-3</v>
      </c>
      <c r="E17" s="2">
        <f t="shared" si="1"/>
        <v>1.0060532872489227</v>
      </c>
      <c r="F17" s="27">
        <v>45041</v>
      </c>
      <c r="G17" s="1">
        <v>17769.25</v>
      </c>
      <c r="H17" s="2">
        <f t="shared" si="2"/>
        <v>1.4558195215261978E-3</v>
      </c>
      <c r="I17" s="35">
        <f t="shared" si="3"/>
        <v>1.0014558195215262</v>
      </c>
      <c r="K17" s="1" t="s">
        <v>21</v>
      </c>
      <c r="L17" s="1">
        <v>0.14177971715748777</v>
      </c>
    </row>
    <row r="18" spans="1:12" x14ac:dyDescent="0.3">
      <c r="A18" s="27">
        <v>45042</v>
      </c>
      <c r="B18" s="1" t="s">
        <v>1</v>
      </c>
      <c r="C18" s="1">
        <v>165.8</v>
      </c>
      <c r="D18" s="2">
        <f t="shared" si="0"/>
        <v>6.0331826867760256E-4</v>
      </c>
      <c r="E18" s="2">
        <f t="shared" si="1"/>
        <v>1.0006033182686775</v>
      </c>
      <c r="F18" s="27">
        <v>45042</v>
      </c>
      <c r="G18" s="1">
        <v>17813.599999999999</v>
      </c>
      <c r="H18" s="2">
        <f t="shared" si="2"/>
        <v>2.4927751973571103E-3</v>
      </c>
      <c r="I18" s="35">
        <f t="shared" si="3"/>
        <v>1.0024927751973571</v>
      </c>
      <c r="K18" s="1" t="s">
        <v>22</v>
      </c>
      <c r="L18" s="1">
        <v>0.58706607398641353</v>
      </c>
    </row>
    <row r="19" spans="1:12" x14ac:dyDescent="0.3">
      <c r="A19" s="27">
        <v>45043</v>
      </c>
      <c r="B19" s="1" t="s">
        <v>1</v>
      </c>
      <c r="C19" s="1">
        <v>170.9</v>
      </c>
      <c r="D19" s="2">
        <f t="shared" si="0"/>
        <v>3.0296347420350603E-2</v>
      </c>
      <c r="E19" s="2">
        <f t="shared" si="1"/>
        <v>1.0302963474203506</v>
      </c>
      <c r="F19" s="27">
        <v>45043</v>
      </c>
      <c r="G19" s="1">
        <v>17915.05</v>
      </c>
      <c r="H19" s="2">
        <f t="shared" si="2"/>
        <v>5.6789312022102979E-3</v>
      </c>
      <c r="I19" s="35">
        <f t="shared" si="3"/>
        <v>1.0056789312022103</v>
      </c>
      <c r="K19" s="1" t="s">
        <v>23</v>
      </c>
      <c r="L19" s="1">
        <v>494</v>
      </c>
    </row>
    <row r="20" spans="1:12" x14ac:dyDescent="0.3">
      <c r="A20" s="27">
        <v>45044</v>
      </c>
      <c r="B20" s="1" t="s">
        <v>1</v>
      </c>
      <c r="C20" s="1">
        <v>178.6</v>
      </c>
      <c r="D20" s="2">
        <f t="shared" si="0"/>
        <v>4.4070078320853488E-2</v>
      </c>
      <c r="E20" s="2">
        <f t="shared" si="1"/>
        <v>1.0440700783208534</v>
      </c>
      <c r="F20" s="27">
        <v>45044</v>
      </c>
      <c r="G20" s="1">
        <v>18065</v>
      </c>
      <c r="H20" s="2">
        <f t="shared" si="2"/>
        <v>8.3352228892828832E-3</v>
      </c>
      <c r="I20" s="35">
        <f t="shared" si="3"/>
        <v>1.0083352228892828</v>
      </c>
      <c r="K20" s="1" t="s">
        <v>24</v>
      </c>
      <c r="L20" s="1">
        <v>0.14177971715748777</v>
      </c>
    </row>
    <row r="21" spans="1:12" x14ac:dyDescent="0.3">
      <c r="A21" s="27">
        <v>45048</v>
      </c>
      <c r="B21" s="1" t="s">
        <v>1</v>
      </c>
      <c r="C21" s="1">
        <v>181.45</v>
      </c>
      <c r="D21" s="2">
        <f t="shared" si="0"/>
        <v>1.5831465216680662E-2</v>
      </c>
      <c r="E21" s="2">
        <f t="shared" si="1"/>
        <v>1.0158314652166807</v>
      </c>
      <c r="F21" s="27">
        <v>45048</v>
      </c>
      <c r="G21" s="1">
        <v>18147.650000000001</v>
      </c>
      <c r="H21" s="2">
        <f t="shared" si="2"/>
        <v>4.564711144417706E-3</v>
      </c>
      <c r="I21" s="35">
        <f t="shared" si="3"/>
        <v>1.0045647111444178</v>
      </c>
      <c r="K21" s="1"/>
      <c r="L21" s="1">
        <v>1</v>
      </c>
    </row>
    <row r="22" spans="1:12" x14ac:dyDescent="0.3">
      <c r="A22" s="27">
        <v>45049</v>
      </c>
      <c r="B22" s="1" t="s">
        <v>1</v>
      </c>
      <c r="C22" s="1">
        <v>194.6</v>
      </c>
      <c r="D22" s="2">
        <f t="shared" si="0"/>
        <v>6.9966036092825326E-2</v>
      </c>
      <c r="E22" s="2">
        <f t="shared" si="1"/>
        <v>1.0699660360928254</v>
      </c>
      <c r="F22" s="27">
        <v>45049</v>
      </c>
      <c r="G22" s="1">
        <v>18089.849999999999</v>
      </c>
      <c r="H22" s="2">
        <f t="shared" si="2"/>
        <v>-3.190068245158949E-3</v>
      </c>
      <c r="I22" s="35">
        <f t="shared" si="3"/>
        <v>0.99680993175484101</v>
      </c>
    </row>
    <row r="23" spans="1:12" x14ac:dyDescent="0.3">
      <c r="A23" s="27">
        <v>45050</v>
      </c>
      <c r="B23" s="1" t="s">
        <v>1</v>
      </c>
      <c r="C23" s="1">
        <v>194.95</v>
      </c>
      <c r="D23" s="2">
        <f t="shared" si="0"/>
        <v>1.7969456767016347E-3</v>
      </c>
      <c r="E23" s="2">
        <f t="shared" si="1"/>
        <v>1.0017969456767017</v>
      </c>
      <c r="F23" s="27">
        <v>45050</v>
      </c>
      <c r="G23" s="1">
        <v>18255.8</v>
      </c>
      <c r="H23" s="2">
        <f t="shared" si="2"/>
        <v>9.1318302584812369E-3</v>
      </c>
      <c r="I23" s="35">
        <f t="shared" si="3"/>
        <v>1.0091318302584813</v>
      </c>
    </row>
    <row r="24" spans="1:12" x14ac:dyDescent="0.3">
      <c r="A24" s="27">
        <v>45051</v>
      </c>
      <c r="B24" s="1" t="s">
        <v>1</v>
      </c>
      <c r="C24" s="1">
        <v>205.05</v>
      </c>
      <c r="D24" s="2">
        <f t="shared" si="0"/>
        <v>5.0510736409462013E-2</v>
      </c>
      <c r="E24" s="2">
        <f t="shared" si="1"/>
        <v>1.0505107364094619</v>
      </c>
      <c r="F24" s="27">
        <v>45051</v>
      </c>
      <c r="G24" s="1">
        <v>18069</v>
      </c>
      <c r="H24" s="2">
        <f t="shared" si="2"/>
        <v>-1.0285075027649962E-2</v>
      </c>
      <c r="I24" s="35">
        <f t="shared" si="3"/>
        <v>0.98971492497235003</v>
      </c>
    </row>
    <row r="25" spans="1:12" x14ac:dyDescent="0.3">
      <c r="A25" s="27">
        <v>45054</v>
      </c>
      <c r="B25" s="1" t="s">
        <v>1</v>
      </c>
      <c r="C25" s="1">
        <v>201.55</v>
      </c>
      <c r="D25" s="2">
        <f t="shared" si="0"/>
        <v>-1.7216362274893423E-2</v>
      </c>
      <c r="E25" s="2">
        <f t="shared" si="1"/>
        <v>0.98278363772510657</v>
      </c>
      <c r="F25" s="27">
        <v>45054</v>
      </c>
      <c r="G25" s="1">
        <v>18264.400000000001</v>
      </c>
      <c r="H25" s="2">
        <f t="shared" si="2"/>
        <v>1.075604726542361E-2</v>
      </c>
      <c r="I25" s="35">
        <f t="shared" si="3"/>
        <v>1.0107560472654236</v>
      </c>
    </row>
    <row r="26" spans="1:12" x14ac:dyDescent="0.3">
      <c r="A26" s="27">
        <v>45055</v>
      </c>
      <c r="B26" s="1" t="s">
        <v>1</v>
      </c>
      <c r="C26" s="1">
        <v>197.2</v>
      </c>
      <c r="D26" s="2">
        <f t="shared" si="0"/>
        <v>-2.1819047394639839E-2</v>
      </c>
      <c r="E26" s="2">
        <f t="shared" si="1"/>
        <v>0.9781809526053602</v>
      </c>
      <c r="F26" s="27">
        <v>45055</v>
      </c>
      <c r="G26" s="1">
        <v>18265.95</v>
      </c>
      <c r="H26" s="2">
        <f t="shared" si="2"/>
        <v>8.4860944443795967E-5</v>
      </c>
      <c r="I26" s="35">
        <f t="shared" si="3"/>
        <v>1.0000848609444437</v>
      </c>
    </row>
    <row r="27" spans="1:12" x14ac:dyDescent="0.3">
      <c r="A27" s="27">
        <v>45056</v>
      </c>
      <c r="B27" s="1" t="s">
        <v>1</v>
      </c>
      <c r="C27" s="1">
        <v>196.4</v>
      </c>
      <c r="D27" s="2">
        <f t="shared" si="0"/>
        <v>-4.0650462481694452E-3</v>
      </c>
      <c r="E27" s="2">
        <f t="shared" si="1"/>
        <v>0.99593495375183061</v>
      </c>
      <c r="F27" s="27">
        <v>45056</v>
      </c>
      <c r="G27" s="1">
        <v>18315.099999999999</v>
      </c>
      <c r="H27" s="2">
        <f t="shared" si="2"/>
        <v>2.6871852817707963E-3</v>
      </c>
      <c r="I27" s="35">
        <f t="shared" si="3"/>
        <v>1.0026871852817707</v>
      </c>
    </row>
    <row r="28" spans="1:12" x14ac:dyDescent="0.3">
      <c r="A28" s="27">
        <v>45057</v>
      </c>
      <c r="B28" s="1" t="s">
        <v>1</v>
      </c>
      <c r="C28" s="1">
        <v>198.2</v>
      </c>
      <c r="D28" s="2">
        <f t="shared" si="0"/>
        <v>9.1232259755219709E-3</v>
      </c>
      <c r="E28" s="2">
        <f t="shared" si="1"/>
        <v>1.0091232259755221</v>
      </c>
      <c r="F28" s="27">
        <v>45057</v>
      </c>
      <c r="G28" s="1">
        <v>18297</v>
      </c>
      <c r="H28" s="2">
        <f t="shared" si="2"/>
        <v>-9.8874423890292907E-4</v>
      </c>
      <c r="I28" s="35">
        <f t="shared" si="3"/>
        <v>0.99901125576109706</v>
      </c>
    </row>
    <row r="29" spans="1:12" x14ac:dyDescent="0.3">
      <c r="A29" s="27">
        <v>45058</v>
      </c>
      <c r="B29" s="1" t="s">
        <v>1</v>
      </c>
      <c r="C29" s="1">
        <v>201.45</v>
      </c>
      <c r="D29" s="2">
        <f t="shared" si="0"/>
        <v>1.626458974146873E-2</v>
      </c>
      <c r="E29" s="2">
        <f t="shared" si="1"/>
        <v>1.0162645897414688</v>
      </c>
      <c r="F29" s="27">
        <v>45058</v>
      </c>
      <c r="G29" s="1">
        <v>18314.8</v>
      </c>
      <c r="H29" s="2">
        <f t="shared" si="2"/>
        <v>9.723641778049823E-4</v>
      </c>
      <c r="I29" s="35">
        <f t="shared" si="3"/>
        <v>1.000972364177805</v>
      </c>
    </row>
    <row r="30" spans="1:12" x14ac:dyDescent="0.3">
      <c r="A30" s="27">
        <v>45061</v>
      </c>
      <c r="B30" s="1" t="s">
        <v>1</v>
      </c>
      <c r="C30" s="1">
        <v>196.25</v>
      </c>
      <c r="D30" s="2">
        <f t="shared" si="0"/>
        <v>-2.6151854974838459E-2</v>
      </c>
      <c r="E30" s="2">
        <f t="shared" si="1"/>
        <v>0.97384814502516159</v>
      </c>
      <c r="F30" s="27">
        <v>45061</v>
      </c>
      <c r="G30" s="1">
        <v>18398.849999999999</v>
      </c>
      <c r="H30" s="2">
        <f t="shared" si="2"/>
        <v>4.5786865014996328E-3</v>
      </c>
      <c r="I30" s="35">
        <f t="shared" si="3"/>
        <v>1.0045786865014996</v>
      </c>
    </row>
    <row r="31" spans="1:12" x14ac:dyDescent="0.3">
      <c r="A31" s="27">
        <v>45062</v>
      </c>
      <c r="B31" s="1" t="s">
        <v>1</v>
      </c>
      <c r="C31" s="1">
        <v>198.75</v>
      </c>
      <c r="D31" s="2">
        <f t="shared" si="0"/>
        <v>1.2658396871923465E-2</v>
      </c>
      <c r="E31" s="2">
        <f t="shared" si="1"/>
        <v>1.0126583968719234</v>
      </c>
      <c r="F31" s="27">
        <v>45062</v>
      </c>
      <c r="G31" s="1">
        <v>18286.5</v>
      </c>
      <c r="H31" s="2">
        <f t="shared" si="2"/>
        <v>-6.1250799705598689E-3</v>
      </c>
      <c r="I31" s="35">
        <f t="shared" si="3"/>
        <v>0.99387492002944011</v>
      </c>
    </row>
    <row r="32" spans="1:12" x14ac:dyDescent="0.3">
      <c r="A32" s="27">
        <v>45063</v>
      </c>
      <c r="B32" s="1" t="s">
        <v>1</v>
      </c>
      <c r="C32" s="1">
        <v>199.6</v>
      </c>
      <c r="D32" s="2">
        <f t="shared" si="0"/>
        <v>4.2676103429222295E-3</v>
      </c>
      <c r="E32" s="2">
        <f t="shared" si="1"/>
        <v>1.0042676103429222</v>
      </c>
      <c r="F32" s="27">
        <v>45063</v>
      </c>
      <c r="G32" s="1">
        <v>18181.75</v>
      </c>
      <c r="H32" s="2">
        <f t="shared" si="2"/>
        <v>-5.7447389485387043E-3</v>
      </c>
      <c r="I32" s="35">
        <f t="shared" si="3"/>
        <v>0.99425526105146134</v>
      </c>
    </row>
    <row r="33" spans="1:9" x14ac:dyDescent="0.3">
      <c r="A33" s="27">
        <v>45064</v>
      </c>
      <c r="B33" s="1" t="s">
        <v>1</v>
      </c>
      <c r="C33" s="1">
        <v>180.95</v>
      </c>
      <c r="D33" s="2">
        <f t="shared" si="0"/>
        <v>-9.809461386761216E-2</v>
      </c>
      <c r="E33" s="2">
        <f t="shared" si="1"/>
        <v>0.9019053861323878</v>
      </c>
      <c r="F33" s="27">
        <v>45064</v>
      </c>
      <c r="G33" s="1">
        <v>18129.95</v>
      </c>
      <c r="H33" s="2">
        <f t="shared" si="2"/>
        <v>-2.8530768395788001E-3</v>
      </c>
      <c r="I33" s="35">
        <f t="shared" si="3"/>
        <v>0.99714692316042119</v>
      </c>
    </row>
    <row r="34" spans="1:9" x14ac:dyDescent="0.3">
      <c r="A34" s="27">
        <v>45065</v>
      </c>
      <c r="B34" s="1" t="s">
        <v>1</v>
      </c>
      <c r="C34" s="1">
        <v>174.05</v>
      </c>
      <c r="D34" s="2">
        <f t="shared" si="0"/>
        <v>-3.8878135752303429E-2</v>
      </c>
      <c r="E34" s="2">
        <f t="shared" si="1"/>
        <v>0.96112186424769652</v>
      </c>
      <c r="F34" s="27">
        <v>45065</v>
      </c>
      <c r="G34" s="1">
        <v>18203.400000000001</v>
      </c>
      <c r="H34" s="2">
        <f t="shared" si="2"/>
        <v>4.0431229190964193E-3</v>
      </c>
      <c r="I34" s="35">
        <f t="shared" si="3"/>
        <v>1.0040431229190965</v>
      </c>
    </row>
    <row r="35" spans="1:9" x14ac:dyDescent="0.3">
      <c r="A35" s="27">
        <v>45068</v>
      </c>
      <c r="B35" s="1" t="s">
        <v>1</v>
      </c>
      <c r="C35" s="1">
        <v>178.55</v>
      </c>
      <c r="D35" s="2">
        <f t="shared" si="0"/>
        <v>2.5526059783009588E-2</v>
      </c>
      <c r="E35" s="2">
        <f t="shared" si="1"/>
        <v>1.0255260597830096</v>
      </c>
      <c r="F35" s="27">
        <v>45068</v>
      </c>
      <c r="G35" s="1">
        <v>18314.400000000001</v>
      </c>
      <c r="H35" s="2">
        <f t="shared" si="2"/>
        <v>6.0792458392437739E-3</v>
      </c>
      <c r="I35" s="35">
        <f t="shared" si="3"/>
        <v>1.0060792458392438</v>
      </c>
    </row>
    <row r="36" spans="1:9" x14ac:dyDescent="0.3">
      <c r="A36" s="27">
        <v>45069</v>
      </c>
      <c r="B36" s="1" t="s">
        <v>1</v>
      </c>
      <c r="C36" s="1">
        <v>179.1</v>
      </c>
      <c r="D36" s="2">
        <f t="shared" si="0"/>
        <v>3.0756350262086374E-3</v>
      </c>
      <c r="E36" s="2">
        <f t="shared" si="1"/>
        <v>1.0030756350262087</v>
      </c>
      <c r="F36" s="27">
        <v>45069</v>
      </c>
      <c r="G36" s="1">
        <v>18348</v>
      </c>
      <c r="H36" s="2">
        <f t="shared" si="2"/>
        <v>1.8329410735294929E-3</v>
      </c>
      <c r="I36" s="35">
        <f t="shared" si="3"/>
        <v>1.0018329410735296</v>
      </c>
    </row>
    <row r="37" spans="1:9" x14ac:dyDescent="0.3">
      <c r="A37" s="27">
        <v>45070</v>
      </c>
      <c r="B37" s="1" t="s">
        <v>1</v>
      </c>
      <c r="C37" s="1">
        <v>181.8</v>
      </c>
      <c r="D37" s="2">
        <f t="shared" si="0"/>
        <v>1.4962872676712539E-2</v>
      </c>
      <c r="E37" s="2">
        <f t="shared" si="1"/>
        <v>1.0149628726767126</v>
      </c>
      <c r="F37" s="27">
        <v>45070</v>
      </c>
      <c r="G37" s="1">
        <v>18285.400000000001</v>
      </c>
      <c r="H37" s="2">
        <f t="shared" si="2"/>
        <v>-3.4176495183284154E-3</v>
      </c>
      <c r="I37" s="35">
        <f t="shared" si="3"/>
        <v>0.99658235048167154</v>
      </c>
    </row>
    <row r="38" spans="1:9" x14ac:dyDescent="0.3">
      <c r="A38" s="27">
        <v>45071</v>
      </c>
      <c r="B38" s="1" t="s">
        <v>1</v>
      </c>
      <c r="C38" s="1">
        <v>182.05</v>
      </c>
      <c r="D38" s="2">
        <f t="shared" si="0"/>
        <v>1.3741928780640182E-3</v>
      </c>
      <c r="E38" s="2">
        <f t="shared" si="1"/>
        <v>1.001374192878064</v>
      </c>
      <c r="F38" s="27">
        <v>45071</v>
      </c>
      <c r="G38" s="1">
        <v>18321.150000000001</v>
      </c>
      <c r="H38" s="2">
        <f t="shared" si="2"/>
        <v>1.953202985013659E-3</v>
      </c>
      <c r="I38" s="35">
        <f t="shared" si="3"/>
        <v>1.0019532029850136</v>
      </c>
    </row>
    <row r="39" spans="1:9" x14ac:dyDescent="0.3">
      <c r="A39" s="27">
        <v>45072</v>
      </c>
      <c r="B39" s="1" t="s">
        <v>1</v>
      </c>
      <c r="C39" s="1">
        <v>182.5</v>
      </c>
      <c r="D39" s="2">
        <f t="shared" si="0"/>
        <v>2.4687984011035917E-3</v>
      </c>
      <c r="E39" s="2">
        <f t="shared" si="1"/>
        <v>1.0024687984011036</v>
      </c>
      <c r="F39" s="27">
        <v>45072</v>
      </c>
      <c r="G39" s="1">
        <v>18499.349999999999</v>
      </c>
      <c r="H39" s="2">
        <f t="shared" si="2"/>
        <v>9.6794661302798419E-3</v>
      </c>
      <c r="I39" s="35">
        <f t="shared" si="3"/>
        <v>1.0096794661302799</v>
      </c>
    </row>
    <row r="40" spans="1:9" x14ac:dyDescent="0.3">
      <c r="A40" s="27">
        <v>45075</v>
      </c>
      <c r="B40" s="1" t="s">
        <v>1</v>
      </c>
      <c r="C40" s="1">
        <v>182.85</v>
      </c>
      <c r="D40" s="2">
        <f t="shared" si="0"/>
        <v>1.915971572843921E-3</v>
      </c>
      <c r="E40" s="2">
        <f t="shared" si="1"/>
        <v>1.0019159715728438</v>
      </c>
      <c r="F40" s="27">
        <v>45075</v>
      </c>
      <c r="G40" s="1">
        <v>18598.650000000001</v>
      </c>
      <c r="H40" s="2">
        <f t="shared" si="2"/>
        <v>5.3534011080012102E-3</v>
      </c>
      <c r="I40" s="35">
        <f t="shared" si="3"/>
        <v>1.0053534011080012</v>
      </c>
    </row>
    <row r="41" spans="1:9" x14ac:dyDescent="0.3">
      <c r="A41" s="27">
        <v>45076</v>
      </c>
      <c r="B41" s="1" t="s">
        <v>1</v>
      </c>
      <c r="C41" s="1">
        <v>180.9</v>
      </c>
      <c r="D41" s="2">
        <f t="shared" si="0"/>
        <v>-1.0721752194140703E-2</v>
      </c>
      <c r="E41" s="2">
        <f t="shared" si="1"/>
        <v>0.98927824780585927</v>
      </c>
      <c r="F41" s="27">
        <v>45076</v>
      </c>
      <c r="G41" s="1">
        <v>18633.849999999999</v>
      </c>
      <c r="H41" s="2">
        <f t="shared" si="2"/>
        <v>1.8908217545032591E-3</v>
      </c>
      <c r="I41" s="35">
        <f t="shared" si="3"/>
        <v>1.0018908217545033</v>
      </c>
    </row>
    <row r="42" spans="1:9" x14ac:dyDescent="0.3">
      <c r="A42" s="27">
        <v>45077</v>
      </c>
      <c r="B42" s="1" t="s">
        <v>1</v>
      </c>
      <c r="C42" s="1">
        <v>184.8</v>
      </c>
      <c r="D42" s="2">
        <f t="shared" si="0"/>
        <v>2.1329766806334347E-2</v>
      </c>
      <c r="E42" s="2">
        <f t="shared" si="1"/>
        <v>1.0213297668063344</v>
      </c>
      <c r="F42" s="27">
        <v>45077</v>
      </c>
      <c r="G42" s="1">
        <v>18534.400000000001</v>
      </c>
      <c r="H42" s="2">
        <f t="shared" si="2"/>
        <v>-5.3513543052989016E-3</v>
      </c>
      <c r="I42" s="35">
        <f t="shared" si="3"/>
        <v>0.99464864569470113</v>
      </c>
    </row>
    <row r="43" spans="1:9" x14ac:dyDescent="0.3">
      <c r="A43" s="27">
        <v>45078</v>
      </c>
      <c r="B43" s="1" t="s">
        <v>1</v>
      </c>
      <c r="C43" s="1">
        <v>187.85</v>
      </c>
      <c r="D43" s="2">
        <f t="shared" si="0"/>
        <v>1.6369612812394081E-2</v>
      </c>
      <c r="E43" s="2">
        <f t="shared" si="1"/>
        <v>1.016369612812394</v>
      </c>
      <c r="F43" s="27">
        <v>45078</v>
      </c>
      <c r="G43" s="1">
        <v>18487.75</v>
      </c>
      <c r="H43" s="2">
        <f t="shared" si="2"/>
        <v>-2.5201142931687418E-3</v>
      </c>
      <c r="I43" s="35">
        <f t="shared" si="3"/>
        <v>0.99747988570683122</v>
      </c>
    </row>
    <row r="44" spans="1:9" x14ac:dyDescent="0.3">
      <c r="A44" s="27">
        <v>45079</v>
      </c>
      <c r="B44" s="1" t="s">
        <v>1</v>
      </c>
      <c r="C44" s="1">
        <v>186.55</v>
      </c>
      <c r="D44" s="2">
        <f t="shared" si="0"/>
        <v>-6.9444723528109351E-3</v>
      </c>
      <c r="E44" s="2">
        <f t="shared" si="1"/>
        <v>0.99305552764718907</v>
      </c>
      <c r="F44" s="27">
        <v>45079</v>
      </c>
      <c r="G44" s="1">
        <v>18534.099999999999</v>
      </c>
      <c r="H44" s="2">
        <f t="shared" si="2"/>
        <v>2.5039280433874476E-3</v>
      </c>
      <c r="I44" s="35">
        <f t="shared" si="3"/>
        <v>1.0025039280433874</v>
      </c>
    </row>
    <row r="45" spans="1:9" x14ac:dyDescent="0.3">
      <c r="A45" s="27">
        <v>45082</v>
      </c>
      <c r="B45" s="1" t="s">
        <v>1</v>
      </c>
      <c r="C45" s="1">
        <v>184.7</v>
      </c>
      <c r="D45" s="2">
        <f t="shared" si="0"/>
        <v>-9.9664124619726641E-3</v>
      </c>
      <c r="E45" s="2">
        <f t="shared" si="1"/>
        <v>0.99003358753802728</v>
      </c>
      <c r="F45" s="27">
        <v>45082</v>
      </c>
      <c r="G45" s="1">
        <v>18593.849999999999</v>
      </c>
      <c r="H45" s="2">
        <f t="shared" si="2"/>
        <v>3.2186022433864751E-3</v>
      </c>
      <c r="I45" s="35">
        <f t="shared" si="3"/>
        <v>1.0032186022433864</v>
      </c>
    </row>
    <row r="46" spans="1:9" x14ac:dyDescent="0.3">
      <c r="A46" s="27">
        <v>45083</v>
      </c>
      <c r="B46" s="1" t="s">
        <v>1</v>
      </c>
      <c r="C46" s="1">
        <v>184.35</v>
      </c>
      <c r="D46" s="2">
        <f t="shared" si="0"/>
        <v>-1.896762525040716E-3</v>
      </c>
      <c r="E46" s="2">
        <f t="shared" si="1"/>
        <v>0.99810323747495933</v>
      </c>
      <c r="F46" s="27">
        <v>45083</v>
      </c>
      <c r="G46" s="1">
        <v>18599</v>
      </c>
      <c r="H46" s="2">
        <f t="shared" si="2"/>
        <v>2.7693495028842678E-4</v>
      </c>
      <c r="I46" s="35">
        <f t="shared" si="3"/>
        <v>1.0002769349502885</v>
      </c>
    </row>
    <row r="47" spans="1:9" x14ac:dyDescent="0.3">
      <c r="A47" s="27">
        <v>45084</v>
      </c>
      <c r="B47" s="1" t="s">
        <v>1</v>
      </c>
      <c r="C47" s="1">
        <v>185.25</v>
      </c>
      <c r="D47" s="2">
        <f t="shared" si="0"/>
        <v>4.8701394960427302E-3</v>
      </c>
      <c r="E47" s="2">
        <f t="shared" si="1"/>
        <v>1.0048701394960426</v>
      </c>
      <c r="F47" s="27">
        <v>45084</v>
      </c>
      <c r="G47" s="1">
        <v>18726.400000000001</v>
      </c>
      <c r="H47" s="2">
        <f t="shared" si="2"/>
        <v>6.826477130569099E-3</v>
      </c>
      <c r="I47" s="35">
        <f t="shared" si="3"/>
        <v>1.0068264771305691</v>
      </c>
    </row>
    <row r="48" spans="1:9" x14ac:dyDescent="0.3">
      <c r="A48" s="27">
        <v>45085</v>
      </c>
      <c r="B48" s="1" t="s">
        <v>1</v>
      </c>
      <c r="C48" s="1">
        <v>185.9</v>
      </c>
      <c r="D48" s="2">
        <f t="shared" si="0"/>
        <v>3.5026305512020745E-3</v>
      </c>
      <c r="E48" s="2">
        <f t="shared" si="1"/>
        <v>1.003502630551202</v>
      </c>
      <c r="F48" s="27">
        <v>45085</v>
      </c>
      <c r="G48" s="1">
        <v>18634.55</v>
      </c>
      <c r="H48" s="2">
        <f t="shared" si="2"/>
        <v>-4.9169084323055657E-3</v>
      </c>
      <c r="I48" s="35">
        <f t="shared" si="3"/>
        <v>0.99508309156769448</v>
      </c>
    </row>
    <row r="49" spans="1:9" x14ac:dyDescent="0.3">
      <c r="A49" s="27">
        <v>45086</v>
      </c>
      <c r="B49" s="1" t="s">
        <v>1</v>
      </c>
      <c r="C49" s="1">
        <v>187.4</v>
      </c>
      <c r="D49" s="2">
        <f t="shared" si="0"/>
        <v>8.036475076923422E-3</v>
      </c>
      <c r="E49" s="2">
        <f t="shared" si="1"/>
        <v>1.0080364750769235</v>
      </c>
      <c r="F49" s="27">
        <v>45086</v>
      </c>
      <c r="G49" s="1">
        <v>18563.400000000001</v>
      </c>
      <c r="H49" s="2">
        <f t="shared" si="2"/>
        <v>-3.8254842952022451E-3</v>
      </c>
      <c r="I49" s="35">
        <f t="shared" si="3"/>
        <v>0.99617451570479776</v>
      </c>
    </row>
    <row r="50" spans="1:9" x14ac:dyDescent="0.3">
      <c r="A50" s="27">
        <v>45089</v>
      </c>
      <c r="B50" s="1" t="s">
        <v>1</v>
      </c>
      <c r="C50" s="1">
        <v>189.7</v>
      </c>
      <c r="D50" s="2">
        <f t="shared" si="0"/>
        <v>1.2198507136646582E-2</v>
      </c>
      <c r="E50" s="2">
        <f t="shared" si="1"/>
        <v>1.0121985071366466</v>
      </c>
      <c r="F50" s="27">
        <v>45089</v>
      </c>
      <c r="G50" s="1">
        <v>18601.5</v>
      </c>
      <c r="H50" s="2">
        <f t="shared" si="2"/>
        <v>2.0503223927487504E-3</v>
      </c>
      <c r="I50" s="35">
        <f t="shared" si="3"/>
        <v>1.0020503223927488</v>
      </c>
    </row>
    <row r="51" spans="1:9" x14ac:dyDescent="0.3">
      <c r="A51" s="27">
        <v>45090</v>
      </c>
      <c r="B51" s="1" t="s">
        <v>1</v>
      </c>
      <c r="C51" s="1">
        <v>190.85</v>
      </c>
      <c r="D51" s="2">
        <f t="shared" si="0"/>
        <v>6.0439022502703135E-3</v>
      </c>
      <c r="E51" s="2">
        <f t="shared" si="1"/>
        <v>1.0060439022502703</v>
      </c>
      <c r="F51" s="27">
        <v>45090</v>
      </c>
      <c r="G51" s="1">
        <v>18716.150000000001</v>
      </c>
      <c r="H51" s="2">
        <f t="shared" si="2"/>
        <v>6.1445648760739416E-3</v>
      </c>
      <c r="I51" s="35">
        <f t="shared" si="3"/>
        <v>1.0061445648760738</v>
      </c>
    </row>
    <row r="52" spans="1:9" x14ac:dyDescent="0.3">
      <c r="A52" s="27">
        <v>45091</v>
      </c>
      <c r="B52" s="1" t="s">
        <v>1</v>
      </c>
      <c r="C52" s="1">
        <v>189.1</v>
      </c>
      <c r="D52" s="2">
        <f t="shared" si="0"/>
        <v>-9.2118035268269425E-3</v>
      </c>
      <c r="E52" s="2">
        <f t="shared" si="1"/>
        <v>0.99078819647317307</v>
      </c>
      <c r="F52" s="27">
        <v>45091</v>
      </c>
      <c r="G52" s="1">
        <v>18755.900000000001</v>
      </c>
      <c r="H52" s="2">
        <f t="shared" si="2"/>
        <v>2.1215820810404676E-3</v>
      </c>
      <c r="I52" s="35">
        <f t="shared" si="3"/>
        <v>1.0021215820810405</v>
      </c>
    </row>
    <row r="53" spans="1:9" x14ac:dyDescent="0.3">
      <c r="A53" s="27">
        <v>45092</v>
      </c>
      <c r="B53" s="1" t="s">
        <v>1</v>
      </c>
      <c r="C53" s="1">
        <v>190.1</v>
      </c>
      <c r="D53" s="2">
        <f t="shared" si="0"/>
        <v>5.2742738299716516E-3</v>
      </c>
      <c r="E53" s="2">
        <f t="shared" si="1"/>
        <v>1.0052742738299716</v>
      </c>
      <c r="F53" s="27">
        <v>45092</v>
      </c>
      <c r="G53" s="1">
        <v>18688.099999999999</v>
      </c>
      <c r="H53" s="2">
        <f t="shared" si="2"/>
        <v>-3.6214119270170913E-3</v>
      </c>
      <c r="I53" s="35">
        <f t="shared" si="3"/>
        <v>0.99637858807298296</v>
      </c>
    </row>
    <row r="54" spans="1:9" x14ac:dyDescent="0.3">
      <c r="A54" s="27">
        <v>45093</v>
      </c>
      <c r="B54" s="1" t="s">
        <v>1</v>
      </c>
      <c r="C54" s="1">
        <v>189.5</v>
      </c>
      <c r="D54" s="2">
        <f t="shared" si="0"/>
        <v>-3.1612249719023761E-3</v>
      </c>
      <c r="E54" s="2">
        <f t="shared" si="1"/>
        <v>0.99683877502809759</v>
      </c>
      <c r="F54" s="27">
        <v>45093</v>
      </c>
      <c r="G54" s="1">
        <v>18826</v>
      </c>
      <c r="H54" s="2">
        <f t="shared" si="2"/>
        <v>7.3519354661314941E-3</v>
      </c>
      <c r="I54" s="35">
        <f t="shared" si="3"/>
        <v>1.0073519354661316</v>
      </c>
    </row>
    <row r="55" spans="1:9" x14ac:dyDescent="0.3">
      <c r="A55" s="27">
        <v>45096</v>
      </c>
      <c r="B55" s="1" t="s">
        <v>1</v>
      </c>
      <c r="C55" s="1">
        <v>190.8</v>
      </c>
      <c r="D55" s="2">
        <f t="shared" si="0"/>
        <v>6.8367344917051433E-3</v>
      </c>
      <c r="E55" s="2">
        <f t="shared" si="1"/>
        <v>1.0068367344917051</v>
      </c>
      <c r="F55" s="27">
        <v>45096</v>
      </c>
      <c r="G55" s="1">
        <v>18755.45</v>
      </c>
      <c r="H55" s="2">
        <f t="shared" si="2"/>
        <v>-3.7545162773133895E-3</v>
      </c>
      <c r="I55" s="35">
        <f t="shared" si="3"/>
        <v>0.99624548372268662</v>
      </c>
    </row>
    <row r="56" spans="1:9" x14ac:dyDescent="0.3">
      <c r="A56" s="27">
        <v>45097</v>
      </c>
      <c r="B56" s="1" t="s">
        <v>1</v>
      </c>
      <c r="C56" s="1">
        <v>190.6</v>
      </c>
      <c r="D56" s="2">
        <f t="shared" si="0"/>
        <v>-1.048767794084488E-3</v>
      </c>
      <c r="E56" s="2">
        <f t="shared" si="1"/>
        <v>0.99895123220591553</v>
      </c>
      <c r="F56" s="27">
        <v>45097</v>
      </c>
      <c r="G56" s="1">
        <v>18816.7</v>
      </c>
      <c r="H56" s="2">
        <f t="shared" si="2"/>
        <v>3.2603965574623172E-3</v>
      </c>
      <c r="I56" s="35">
        <f t="shared" si="3"/>
        <v>1.0032603965574622</v>
      </c>
    </row>
    <row r="57" spans="1:9" x14ac:dyDescent="0.3">
      <c r="A57" s="27">
        <v>45098</v>
      </c>
      <c r="B57" s="1" t="s">
        <v>1</v>
      </c>
      <c r="C57" s="1">
        <v>195.45</v>
      </c>
      <c r="D57" s="2">
        <f t="shared" si="0"/>
        <v>2.512760101886197E-2</v>
      </c>
      <c r="E57" s="2">
        <f t="shared" si="1"/>
        <v>1.0251276010188619</v>
      </c>
      <c r="F57" s="27">
        <v>45098</v>
      </c>
      <c r="G57" s="1">
        <v>18856.849999999999</v>
      </c>
      <c r="H57" s="2">
        <f t="shared" si="2"/>
        <v>2.1314697022533084E-3</v>
      </c>
      <c r="I57" s="35">
        <f t="shared" si="3"/>
        <v>1.0021314697022534</v>
      </c>
    </row>
    <row r="58" spans="1:9" x14ac:dyDescent="0.3">
      <c r="A58" s="27">
        <v>45099</v>
      </c>
      <c r="B58" s="1" t="s">
        <v>1</v>
      </c>
      <c r="C58" s="1">
        <v>195.6</v>
      </c>
      <c r="D58" s="2">
        <f t="shared" si="0"/>
        <v>7.6716536175317038E-4</v>
      </c>
      <c r="E58" s="2">
        <f t="shared" si="1"/>
        <v>1.0007671653617531</v>
      </c>
      <c r="F58" s="27">
        <v>45099</v>
      </c>
      <c r="G58" s="1">
        <v>18771.25</v>
      </c>
      <c r="H58" s="2">
        <f t="shared" si="2"/>
        <v>-4.5497990950773125E-3</v>
      </c>
      <c r="I58" s="35">
        <f t="shared" si="3"/>
        <v>0.99545020090492264</v>
      </c>
    </row>
    <row r="59" spans="1:9" x14ac:dyDescent="0.3">
      <c r="A59" s="27">
        <v>45100</v>
      </c>
      <c r="B59" s="1" t="s">
        <v>1</v>
      </c>
      <c r="C59" s="1">
        <v>193.6</v>
      </c>
      <c r="D59" s="2">
        <f t="shared" si="0"/>
        <v>-1.0277582758240296E-2</v>
      </c>
      <c r="E59" s="2">
        <f t="shared" si="1"/>
        <v>0.98972241724175969</v>
      </c>
      <c r="F59" s="27">
        <v>45100</v>
      </c>
      <c r="G59" s="1">
        <v>18665.5</v>
      </c>
      <c r="H59" s="2">
        <f t="shared" si="2"/>
        <v>-5.6495438985202338E-3</v>
      </c>
      <c r="I59" s="35">
        <f t="shared" si="3"/>
        <v>0.99435045610147976</v>
      </c>
    </row>
    <row r="60" spans="1:9" x14ac:dyDescent="0.3">
      <c r="A60" s="27">
        <v>45103</v>
      </c>
      <c r="B60" s="1" t="s">
        <v>1</v>
      </c>
      <c r="C60" s="1">
        <v>201.2</v>
      </c>
      <c r="D60" s="2">
        <f t="shared" si="0"/>
        <v>3.8505263383107426E-2</v>
      </c>
      <c r="E60" s="2">
        <f t="shared" si="1"/>
        <v>1.0385052633831073</v>
      </c>
      <c r="F60" s="27">
        <v>45103</v>
      </c>
      <c r="G60" s="1">
        <v>18691.2</v>
      </c>
      <c r="H60" s="2">
        <f t="shared" si="2"/>
        <v>1.3759247500199831E-3</v>
      </c>
      <c r="I60" s="35">
        <f t="shared" si="3"/>
        <v>1.00137592475002</v>
      </c>
    </row>
    <row r="61" spans="1:9" x14ac:dyDescent="0.3">
      <c r="A61" s="27">
        <v>45104</v>
      </c>
      <c r="B61" s="1" t="s">
        <v>1</v>
      </c>
      <c r="C61" s="1">
        <v>209.35</v>
      </c>
      <c r="D61" s="2">
        <f t="shared" si="0"/>
        <v>3.9708054239568275E-2</v>
      </c>
      <c r="E61" s="2">
        <f t="shared" si="1"/>
        <v>1.0397080542395682</v>
      </c>
      <c r="F61" s="27">
        <v>45104</v>
      </c>
      <c r="G61" s="1">
        <v>18817.400000000001</v>
      </c>
      <c r="H61" s="2">
        <f t="shared" si="2"/>
        <v>6.729148846371014E-3</v>
      </c>
      <c r="I61" s="35">
        <f t="shared" si="3"/>
        <v>1.006729148846371</v>
      </c>
    </row>
    <row r="62" spans="1:9" x14ac:dyDescent="0.3">
      <c r="A62" s="27">
        <v>45105</v>
      </c>
      <c r="B62" s="1" t="s">
        <v>1</v>
      </c>
      <c r="C62" s="1">
        <v>207.35</v>
      </c>
      <c r="D62" s="2">
        <f t="shared" si="0"/>
        <v>-9.5993057727620131E-3</v>
      </c>
      <c r="E62" s="2">
        <f t="shared" si="1"/>
        <v>0.99040069422723798</v>
      </c>
      <c r="F62" s="27">
        <v>45105</v>
      </c>
      <c r="G62" s="1">
        <v>18972.099999999999</v>
      </c>
      <c r="H62" s="2">
        <f t="shared" si="2"/>
        <v>8.1875052167941238E-3</v>
      </c>
      <c r="I62" s="35">
        <f t="shared" si="3"/>
        <v>1.0081875052167941</v>
      </c>
    </row>
    <row r="63" spans="1:9" x14ac:dyDescent="0.3">
      <c r="A63" s="27">
        <v>45107</v>
      </c>
      <c r="B63" s="1" t="s">
        <v>1</v>
      </c>
      <c r="C63" s="1">
        <v>236.75</v>
      </c>
      <c r="D63" s="2">
        <f t="shared" si="0"/>
        <v>0.13259654537379734</v>
      </c>
      <c r="E63" s="2">
        <f t="shared" si="1"/>
        <v>1.1325965453737974</v>
      </c>
      <c r="F63" s="27">
        <v>45107</v>
      </c>
      <c r="G63" s="1">
        <v>19189.05</v>
      </c>
      <c r="H63" s="2">
        <f t="shared" si="2"/>
        <v>1.1370324916684512E-2</v>
      </c>
      <c r="I63" s="35">
        <f t="shared" si="3"/>
        <v>1.0113703249166845</v>
      </c>
    </row>
    <row r="64" spans="1:9" x14ac:dyDescent="0.3">
      <c r="A64" s="27">
        <v>45110</v>
      </c>
      <c r="B64" s="1" t="s">
        <v>1</v>
      </c>
      <c r="C64" s="1">
        <v>235.4</v>
      </c>
      <c r="D64" s="2">
        <f t="shared" si="0"/>
        <v>-5.7185372400113113E-3</v>
      </c>
      <c r="E64" s="2">
        <f t="shared" si="1"/>
        <v>0.99428146275998874</v>
      </c>
      <c r="F64" s="27">
        <v>45110</v>
      </c>
      <c r="G64" s="1">
        <v>19322.55</v>
      </c>
      <c r="H64" s="2">
        <f t="shared" si="2"/>
        <v>6.9330038087148356E-3</v>
      </c>
      <c r="I64" s="35">
        <f t="shared" si="3"/>
        <v>1.0069330038087148</v>
      </c>
    </row>
    <row r="65" spans="1:9" x14ac:dyDescent="0.3">
      <c r="A65" s="27">
        <v>45111</v>
      </c>
      <c r="B65" s="1" t="s">
        <v>1</v>
      </c>
      <c r="C65" s="1">
        <v>234.65</v>
      </c>
      <c r="D65" s="2">
        <f t="shared" si="0"/>
        <v>-3.1911525857496272E-3</v>
      </c>
      <c r="E65" s="2">
        <f t="shared" si="1"/>
        <v>0.99680884741425035</v>
      </c>
      <c r="F65" s="27">
        <v>45111</v>
      </c>
      <c r="G65" s="1">
        <v>19389</v>
      </c>
      <c r="H65" s="2">
        <f t="shared" si="2"/>
        <v>3.4330872964505156E-3</v>
      </c>
      <c r="I65" s="35">
        <f t="shared" si="3"/>
        <v>1.0034330872964505</v>
      </c>
    </row>
    <row r="66" spans="1:9" x14ac:dyDescent="0.3">
      <c r="A66" s="27">
        <v>45112</v>
      </c>
      <c r="B66" s="1" t="s">
        <v>1</v>
      </c>
      <c r="C66" s="1">
        <v>241.3</v>
      </c>
      <c r="D66" s="2">
        <f t="shared" si="0"/>
        <v>2.7945930390559322E-2</v>
      </c>
      <c r="E66" s="2">
        <f t="shared" si="1"/>
        <v>1.0279459303905594</v>
      </c>
      <c r="F66" s="27">
        <v>45112</v>
      </c>
      <c r="G66" s="1">
        <v>19398.5</v>
      </c>
      <c r="H66" s="2">
        <f t="shared" si="2"/>
        <v>4.8984854347202441E-4</v>
      </c>
      <c r="I66" s="35">
        <f t="shared" si="3"/>
        <v>1.0004898485434721</v>
      </c>
    </row>
    <row r="67" spans="1:9" x14ac:dyDescent="0.3">
      <c r="A67" s="27">
        <v>45113</v>
      </c>
      <c r="B67" s="1" t="s">
        <v>1</v>
      </c>
      <c r="C67" s="1">
        <v>256.45</v>
      </c>
      <c r="D67" s="2">
        <f t="shared" si="0"/>
        <v>6.0892741204291355E-2</v>
      </c>
      <c r="E67" s="2">
        <f t="shared" si="1"/>
        <v>1.0608927412042914</v>
      </c>
      <c r="F67" s="27">
        <v>45113</v>
      </c>
      <c r="G67" s="1">
        <v>19497.3</v>
      </c>
      <c r="H67" s="2">
        <f t="shared" si="2"/>
        <v>5.0802509522156619E-3</v>
      </c>
      <c r="I67" s="35">
        <f t="shared" si="3"/>
        <v>1.0050802509522156</v>
      </c>
    </row>
    <row r="68" spans="1:9" x14ac:dyDescent="0.3">
      <c r="A68" s="27">
        <v>45114</v>
      </c>
      <c r="B68" s="1" t="s">
        <v>1</v>
      </c>
      <c r="C68" s="1">
        <v>247</v>
      </c>
      <c r="D68" s="2">
        <f t="shared" si="0"/>
        <v>-3.7545377207300203E-2</v>
      </c>
      <c r="E68" s="2">
        <f t="shared" si="1"/>
        <v>0.96245462279269978</v>
      </c>
      <c r="F68" s="27">
        <v>45114</v>
      </c>
      <c r="G68" s="1">
        <v>19331.8</v>
      </c>
      <c r="H68" s="2">
        <f t="shared" si="2"/>
        <v>-8.524586056305487E-3</v>
      </c>
      <c r="I68" s="35">
        <f t="shared" si="3"/>
        <v>0.99147541394369454</v>
      </c>
    </row>
    <row r="69" spans="1:9" x14ac:dyDescent="0.3">
      <c r="A69" s="27">
        <v>45117</v>
      </c>
      <c r="B69" s="1" t="s">
        <v>1</v>
      </c>
      <c r="C69" s="1">
        <v>249.4</v>
      </c>
      <c r="D69" s="2">
        <f t="shared" si="0"/>
        <v>9.6696966179589273E-3</v>
      </c>
      <c r="E69" s="2">
        <f t="shared" si="1"/>
        <v>1.009669696617959</v>
      </c>
      <c r="F69" s="27">
        <v>45117</v>
      </c>
      <c r="G69" s="1">
        <v>19355.900000000001</v>
      </c>
      <c r="H69" s="2">
        <f t="shared" si="2"/>
        <v>1.2458741727910268E-3</v>
      </c>
      <c r="I69" s="35">
        <f t="shared" si="3"/>
        <v>1.001245874172791</v>
      </c>
    </row>
    <row r="70" spans="1:9" x14ac:dyDescent="0.3">
      <c r="A70" s="27">
        <v>45118</v>
      </c>
      <c r="B70" s="1" t="s">
        <v>1</v>
      </c>
      <c r="C70" s="1">
        <v>250</v>
      </c>
      <c r="D70" s="2">
        <f t="shared" ref="D70:D133" si="4">LN(C70/C69)</f>
        <v>2.4028846163103158E-3</v>
      </c>
      <c r="E70" s="2">
        <f t="shared" ref="E70:E133" si="5">D70+1</f>
        <v>1.0024028846163102</v>
      </c>
      <c r="F70" s="27">
        <v>45118</v>
      </c>
      <c r="G70" s="1">
        <v>19439.400000000001</v>
      </c>
      <c r="H70" s="2">
        <f t="shared" ref="H70:H133" si="6">LN(G70/G69)</f>
        <v>4.3046517974119156E-3</v>
      </c>
      <c r="I70" s="35">
        <f t="shared" ref="I70:I133" si="7">1+H70</f>
        <v>1.0043046517974119</v>
      </c>
    </row>
    <row r="71" spans="1:9" x14ac:dyDescent="0.3">
      <c r="A71" s="27">
        <v>45119</v>
      </c>
      <c r="B71" s="1" t="s">
        <v>1</v>
      </c>
      <c r="C71" s="1">
        <v>252.55</v>
      </c>
      <c r="D71" s="2">
        <f t="shared" si="4"/>
        <v>1.0148331051815136E-2</v>
      </c>
      <c r="E71" s="2">
        <f t="shared" si="5"/>
        <v>1.0101483310518151</v>
      </c>
      <c r="F71" s="27">
        <v>45119</v>
      </c>
      <c r="G71" s="1">
        <v>19384.3</v>
      </c>
      <c r="H71" s="2">
        <f t="shared" si="6"/>
        <v>-2.8384742821917232E-3</v>
      </c>
      <c r="I71" s="35">
        <f t="shared" si="7"/>
        <v>0.99716152571780825</v>
      </c>
    </row>
    <row r="72" spans="1:9" x14ac:dyDescent="0.3">
      <c r="A72" s="27">
        <v>45120</v>
      </c>
      <c r="B72" s="1" t="s">
        <v>1</v>
      </c>
      <c r="C72" s="1">
        <v>243.65</v>
      </c>
      <c r="D72" s="2">
        <f t="shared" si="4"/>
        <v>-3.5876479624546431E-2</v>
      </c>
      <c r="E72" s="2">
        <f t="shared" si="5"/>
        <v>0.96412352037545357</v>
      </c>
      <c r="F72" s="27">
        <v>45120</v>
      </c>
      <c r="G72" s="1">
        <v>19413.75</v>
      </c>
      <c r="H72" s="2">
        <f t="shared" si="6"/>
        <v>1.5181178258223326E-3</v>
      </c>
      <c r="I72" s="35">
        <f t="shared" si="7"/>
        <v>1.0015181178258223</v>
      </c>
    </row>
    <row r="73" spans="1:9" x14ac:dyDescent="0.3">
      <c r="A73" s="27">
        <v>45121</v>
      </c>
      <c r="B73" s="1" t="s">
        <v>1</v>
      </c>
      <c r="C73" s="1">
        <v>250.25</v>
      </c>
      <c r="D73" s="2">
        <f t="shared" si="4"/>
        <v>2.6727648905814819E-2</v>
      </c>
      <c r="E73" s="2">
        <f t="shared" si="5"/>
        <v>1.0267276489058148</v>
      </c>
      <c r="F73" s="27">
        <v>45121</v>
      </c>
      <c r="G73" s="1">
        <v>19564.5</v>
      </c>
      <c r="H73" s="2">
        <f t="shared" si="6"/>
        <v>7.735121594226721E-3</v>
      </c>
      <c r="I73" s="35">
        <f t="shared" si="7"/>
        <v>1.0077351215942267</v>
      </c>
    </row>
    <row r="74" spans="1:9" x14ac:dyDescent="0.3">
      <c r="A74" s="27">
        <v>45124</v>
      </c>
      <c r="B74" s="1" t="s">
        <v>1</v>
      </c>
      <c r="C74" s="1">
        <v>247.45</v>
      </c>
      <c r="D74" s="2">
        <f t="shared" si="4"/>
        <v>-1.1251876797434919E-2</v>
      </c>
      <c r="E74" s="2">
        <f t="shared" si="5"/>
        <v>0.98874812320256511</v>
      </c>
      <c r="F74" s="27">
        <v>45124</v>
      </c>
      <c r="G74" s="1">
        <v>19711.45</v>
      </c>
      <c r="H74" s="2">
        <f t="shared" si="6"/>
        <v>7.4829856798224494E-3</v>
      </c>
      <c r="I74" s="35">
        <f t="shared" si="7"/>
        <v>1.0074829856798224</v>
      </c>
    </row>
    <row r="75" spans="1:9" x14ac:dyDescent="0.3">
      <c r="A75" s="27">
        <v>45125</v>
      </c>
      <c r="B75" s="1" t="s">
        <v>1</v>
      </c>
      <c r="C75" s="1">
        <v>245.25</v>
      </c>
      <c r="D75" s="2">
        <f t="shared" si="4"/>
        <v>-8.9304429524225282E-3</v>
      </c>
      <c r="E75" s="2">
        <f t="shared" si="5"/>
        <v>0.99106955704757749</v>
      </c>
      <c r="F75" s="27">
        <v>45125</v>
      </c>
      <c r="G75" s="1">
        <v>19749.25</v>
      </c>
      <c r="H75" s="2">
        <f t="shared" si="6"/>
        <v>1.9158307663970271E-3</v>
      </c>
      <c r="I75" s="35">
        <f t="shared" si="7"/>
        <v>1.0019158307663971</v>
      </c>
    </row>
    <row r="76" spans="1:9" x14ac:dyDescent="0.3">
      <c r="A76" s="27">
        <v>45126</v>
      </c>
      <c r="B76" s="1" t="s">
        <v>1</v>
      </c>
      <c r="C76" s="1">
        <v>244.3</v>
      </c>
      <c r="D76" s="2">
        <f t="shared" si="4"/>
        <v>-3.8811201817776E-3</v>
      </c>
      <c r="E76" s="2">
        <f t="shared" si="5"/>
        <v>0.99611887981822245</v>
      </c>
      <c r="F76" s="27">
        <v>45126</v>
      </c>
      <c r="G76" s="1">
        <v>19833.150000000001</v>
      </c>
      <c r="H76" s="2">
        <f t="shared" si="6"/>
        <v>4.2392642007422158E-3</v>
      </c>
      <c r="I76" s="35">
        <f t="shared" si="7"/>
        <v>1.0042392642007423</v>
      </c>
    </row>
    <row r="77" spans="1:9" x14ac:dyDescent="0.3">
      <c r="A77" s="27">
        <v>45127</v>
      </c>
      <c r="B77" s="1" t="s">
        <v>1</v>
      </c>
      <c r="C77" s="1">
        <v>247.95</v>
      </c>
      <c r="D77" s="2">
        <f t="shared" si="4"/>
        <v>1.4830134671447953E-2</v>
      </c>
      <c r="E77" s="2">
        <f t="shared" si="5"/>
        <v>1.0148301346714479</v>
      </c>
      <c r="F77" s="27">
        <v>45127</v>
      </c>
      <c r="G77" s="1">
        <v>19979.150000000001</v>
      </c>
      <c r="H77" s="2">
        <f t="shared" si="6"/>
        <v>7.3344496296331371E-3</v>
      </c>
      <c r="I77" s="35">
        <f t="shared" si="7"/>
        <v>1.007334449629633</v>
      </c>
    </row>
    <row r="78" spans="1:9" x14ac:dyDescent="0.3">
      <c r="A78" s="27">
        <v>45128</v>
      </c>
      <c r="B78" s="1" t="s">
        <v>1</v>
      </c>
      <c r="C78" s="1">
        <v>245.1</v>
      </c>
      <c r="D78" s="2">
        <f t="shared" si="4"/>
        <v>-1.1560822401075971E-2</v>
      </c>
      <c r="E78" s="2">
        <f t="shared" si="5"/>
        <v>0.98843917759892408</v>
      </c>
      <c r="F78" s="27">
        <v>45128</v>
      </c>
      <c r="G78" s="1">
        <v>19745</v>
      </c>
      <c r="H78" s="2">
        <f t="shared" si="6"/>
        <v>-1.1788935034292592E-2</v>
      </c>
      <c r="I78" s="35">
        <f t="shared" si="7"/>
        <v>0.98821106496570743</v>
      </c>
    </row>
    <row r="79" spans="1:9" x14ac:dyDescent="0.3">
      <c r="A79" s="27">
        <v>45131</v>
      </c>
      <c r="B79" s="1" t="s">
        <v>1</v>
      </c>
      <c r="C79" s="1">
        <v>242.75</v>
      </c>
      <c r="D79" s="2">
        <f t="shared" si="4"/>
        <v>-9.6341833626325916E-3</v>
      </c>
      <c r="E79" s="2">
        <f t="shared" si="5"/>
        <v>0.99036581663736745</v>
      </c>
      <c r="F79" s="27">
        <v>45131</v>
      </c>
      <c r="G79" s="1">
        <v>19672.349999999999</v>
      </c>
      <c r="H79" s="2">
        <f t="shared" si="6"/>
        <v>-3.6861981977146939E-3</v>
      </c>
      <c r="I79" s="35">
        <f t="shared" si="7"/>
        <v>0.99631380180228535</v>
      </c>
    </row>
    <row r="80" spans="1:9" x14ac:dyDescent="0.3">
      <c r="A80" s="27">
        <v>45132</v>
      </c>
      <c r="B80" s="1" t="s">
        <v>1</v>
      </c>
      <c r="C80" s="1">
        <v>241.95</v>
      </c>
      <c r="D80" s="2">
        <f t="shared" si="4"/>
        <v>-3.3010139321067288E-3</v>
      </c>
      <c r="E80" s="2">
        <f t="shared" si="5"/>
        <v>0.99669898606789331</v>
      </c>
      <c r="F80" s="27">
        <v>45132</v>
      </c>
      <c r="G80" s="1">
        <v>19680.599999999999</v>
      </c>
      <c r="H80" s="2">
        <f t="shared" si="6"/>
        <v>4.1928242334364116E-4</v>
      </c>
      <c r="I80" s="35">
        <f t="shared" si="7"/>
        <v>1.0004192824233435</v>
      </c>
    </row>
    <row r="81" spans="1:9" x14ac:dyDescent="0.3">
      <c r="A81" s="27">
        <v>45133</v>
      </c>
      <c r="B81" s="1" t="s">
        <v>1</v>
      </c>
      <c r="C81" s="1">
        <v>252.15</v>
      </c>
      <c r="D81" s="2">
        <f t="shared" si="4"/>
        <v>4.1293055283406738E-2</v>
      </c>
      <c r="E81" s="2">
        <f t="shared" si="5"/>
        <v>1.0412930552834068</v>
      </c>
      <c r="F81" s="27">
        <v>45133</v>
      </c>
      <c r="G81" s="1">
        <v>19778.3</v>
      </c>
      <c r="H81" s="2">
        <f t="shared" si="6"/>
        <v>4.9519981374134591E-3</v>
      </c>
      <c r="I81" s="35">
        <f t="shared" si="7"/>
        <v>1.0049519981374135</v>
      </c>
    </row>
    <row r="82" spans="1:9" x14ac:dyDescent="0.3">
      <c r="A82" s="27">
        <v>45134</v>
      </c>
      <c r="B82" s="1" t="s">
        <v>1</v>
      </c>
      <c r="C82" s="1">
        <v>248.85</v>
      </c>
      <c r="D82" s="2">
        <f t="shared" si="4"/>
        <v>-1.3173843218171175E-2</v>
      </c>
      <c r="E82" s="2">
        <f t="shared" si="5"/>
        <v>0.98682615678182883</v>
      </c>
      <c r="F82" s="27">
        <v>45134</v>
      </c>
      <c r="G82" s="1">
        <v>19659.900000000001</v>
      </c>
      <c r="H82" s="2">
        <f t="shared" si="6"/>
        <v>-6.0043488655605838E-3</v>
      </c>
      <c r="I82" s="35">
        <f t="shared" si="7"/>
        <v>0.99399565113443944</v>
      </c>
    </row>
    <row r="83" spans="1:9" x14ac:dyDescent="0.3">
      <c r="A83" s="27">
        <v>45135</v>
      </c>
      <c r="B83" s="1" t="s">
        <v>1</v>
      </c>
      <c r="C83" s="1">
        <v>263.3</v>
      </c>
      <c r="D83" s="2">
        <f t="shared" si="4"/>
        <v>5.6443761197700622E-2</v>
      </c>
      <c r="E83" s="2">
        <f t="shared" si="5"/>
        <v>1.0564437611977007</v>
      </c>
      <c r="F83" s="27">
        <v>45135</v>
      </c>
      <c r="G83" s="1">
        <v>19646.05</v>
      </c>
      <c r="H83" s="2">
        <f t="shared" si="6"/>
        <v>-7.0472793931755033E-4</v>
      </c>
      <c r="I83" s="35">
        <f t="shared" si="7"/>
        <v>0.99929527206068247</v>
      </c>
    </row>
    <row r="84" spans="1:9" x14ac:dyDescent="0.3">
      <c r="A84" s="27">
        <v>45138</v>
      </c>
      <c r="B84" s="1" t="s">
        <v>1</v>
      </c>
      <c r="C84" s="1">
        <v>266.14999999999998</v>
      </c>
      <c r="D84" s="2">
        <f t="shared" si="4"/>
        <v>1.0765993116502589E-2</v>
      </c>
      <c r="E84" s="2">
        <f t="shared" si="5"/>
        <v>1.0107659931165025</v>
      </c>
      <c r="F84" s="27">
        <v>45138</v>
      </c>
      <c r="G84" s="1">
        <v>19753.8</v>
      </c>
      <c r="H84" s="2">
        <f t="shared" si="6"/>
        <v>5.4695776061646278E-3</v>
      </c>
      <c r="I84" s="35">
        <f t="shared" si="7"/>
        <v>1.0054695776061646</v>
      </c>
    </row>
    <row r="85" spans="1:9" x14ac:dyDescent="0.3">
      <c r="A85" s="27">
        <v>45139</v>
      </c>
      <c r="B85" s="1" t="s">
        <v>1</v>
      </c>
      <c r="C85" s="1">
        <v>263.2</v>
      </c>
      <c r="D85" s="2">
        <f t="shared" si="4"/>
        <v>-1.1145860167604172E-2</v>
      </c>
      <c r="E85" s="2">
        <f t="shared" si="5"/>
        <v>0.98885413983239578</v>
      </c>
      <c r="F85" s="27">
        <v>45139</v>
      </c>
      <c r="G85" s="1">
        <v>19733.55</v>
      </c>
      <c r="H85" s="2">
        <f t="shared" si="6"/>
        <v>-1.0256450116385468E-3</v>
      </c>
      <c r="I85" s="35">
        <f t="shared" si="7"/>
        <v>0.9989743549883614</v>
      </c>
    </row>
    <row r="86" spans="1:9" x14ac:dyDescent="0.3">
      <c r="A86" s="27">
        <v>45140</v>
      </c>
      <c r="B86" s="1" t="s">
        <v>1</v>
      </c>
      <c r="C86" s="1">
        <v>254</v>
      </c>
      <c r="D86" s="2">
        <f t="shared" si="4"/>
        <v>-3.5579932432625513E-2</v>
      </c>
      <c r="E86" s="2">
        <f t="shared" si="5"/>
        <v>0.96442006756737453</v>
      </c>
      <c r="F86" s="27">
        <v>45140</v>
      </c>
      <c r="G86" s="1">
        <v>19526.55</v>
      </c>
      <c r="H86" s="2">
        <f t="shared" si="6"/>
        <v>-1.0545154913078857E-2</v>
      </c>
      <c r="I86" s="35">
        <f t="shared" si="7"/>
        <v>0.98945484508692116</v>
      </c>
    </row>
    <row r="87" spans="1:9" x14ac:dyDescent="0.3">
      <c r="A87" s="27">
        <v>45141</v>
      </c>
      <c r="B87" s="1" t="s">
        <v>1</v>
      </c>
      <c r="C87" s="1">
        <v>265</v>
      </c>
      <c r="D87" s="2">
        <f t="shared" si="4"/>
        <v>4.239555896768555E-2</v>
      </c>
      <c r="E87" s="2">
        <f t="shared" si="5"/>
        <v>1.0423955589676857</v>
      </c>
      <c r="F87" s="27">
        <v>45141</v>
      </c>
      <c r="G87" s="1">
        <v>19381.650000000001</v>
      </c>
      <c r="H87" s="2">
        <f t="shared" si="6"/>
        <v>-7.4483358208647541E-3</v>
      </c>
      <c r="I87" s="35">
        <f t="shared" si="7"/>
        <v>0.99255166417913521</v>
      </c>
    </row>
    <row r="88" spans="1:9" x14ac:dyDescent="0.3">
      <c r="A88" s="27">
        <v>45142</v>
      </c>
      <c r="B88" s="1" t="s">
        <v>1</v>
      </c>
      <c r="C88" s="1">
        <v>283.2</v>
      </c>
      <c r="D88" s="2">
        <f t="shared" si="4"/>
        <v>6.6423535833342345E-2</v>
      </c>
      <c r="E88" s="2">
        <f t="shared" si="5"/>
        <v>1.0664235358333423</v>
      </c>
      <c r="F88" s="27">
        <v>45142</v>
      </c>
      <c r="G88" s="1">
        <v>19517</v>
      </c>
      <c r="H88" s="2">
        <f t="shared" si="6"/>
        <v>6.9591384917051941E-3</v>
      </c>
      <c r="I88" s="35">
        <f t="shared" si="7"/>
        <v>1.0069591384917052</v>
      </c>
    </row>
    <row r="89" spans="1:9" x14ac:dyDescent="0.3">
      <c r="A89" s="27">
        <v>45145</v>
      </c>
      <c r="B89" s="1" t="s">
        <v>1</v>
      </c>
      <c r="C89" s="1">
        <v>269.7</v>
      </c>
      <c r="D89" s="2">
        <f t="shared" si="4"/>
        <v>-4.8843131673880456E-2</v>
      </c>
      <c r="E89" s="2">
        <f t="shared" si="5"/>
        <v>0.95115686832611956</v>
      </c>
      <c r="F89" s="27">
        <v>45145</v>
      </c>
      <c r="G89" s="1">
        <v>19597.3</v>
      </c>
      <c r="H89" s="2">
        <f t="shared" si="6"/>
        <v>4.1059209962603233E-3</v>
      </c>
      <c r="I89" s="35">
        <f t="shared" si="7"/>
        <v>1.0041059209962604</v>
      </c>
    </row>
    <row r="90" spans="1:9" x14ac:dyDescent="0.3">
      <c r="A90" s="27">
        <v>45146</v>
      </c>
      <c r="B90" s="1" t="s">
        <v>1</v>
      </c>
      <c r="C90" s="1">
        <v>269.35000000000002</v>
      </c>
      <c r="D90" s="2">
        <f t="shared" si="4"/>
        <v>-1.2985810191413723E-3</v>
      </c>
      <c r="E90" s="2">
        <f t="shared" si="5"/>
        <v>0.99870141898085862</v>
      </c>
      <c r="F90" s="27">
        <v>45146</v>
      </c>
      <c r="G90" s="1">
        <v>19570.849999999999</v>
      </c>
      <c r="H90" s="2">
        <f t="shared" si="6"/>
        <v>-1.3505873532751007E-3</v>
      </c>
      <c r="I90" s="35">
        <f t="shared" si="7"/>
        <v>0.99864941264672491</v>
      </c>
    </row>
    <row r="91" spans="1:9" x14ac:dyDescent="0.3">
      <c r="A91" s="27">
        <v>45147</v>
      </c>
      <c r="B91" s="1" t="s">
        <v>1</v>
      </c>
      <c r="C91" s="1">
        <v>271.3</v>
      </c>
      <c r="D91" s="2">
        <f t="shared" si="4"/>
        <v>7.2135705383432483E-3</v>
      </c>
      <c r="E91" s="2">
        <f t="shared" si="5"/>
        <v>1.0072135705383432</v>
      </c>
      <c r="F91" s="27">
        <v>45147</v>
      </c>
      <c r="G91" s="1">
        <v>19632.55</v>
      </c>
      <c r="H91" s="2">
        <f t="shared" si="6"/>
        <v>3.1476887690017655E-3</v>
      </c>
      <c r="I91" s="35">
        <f t="shared" si="7"/>
        <v>1.0031476887690018</v>
      </c>
    </row>
    <row r="92" spans="1:9" x14ac:dyDescent="0.3">
      <c r="A92" s="27">
        <v>45148</v>
      </c>
      <c r="B92" s="1" t="s">
        <v>1</v>
      </c>
      <c r="C92" s="1">
        <v>272.2</v>
      </c>
      <c r="D92" s="2">
        <f t="shared" si="4"/>
        <v>3.3118705524795102E-3</v>
      </c>
      <c r="E92" s="2">
        <f t="shared" si="5"/>
        <v>1.0033118705524795</v>
      </c>
      <c r="F92" s="27">
        <v>45148</v>
      </c>
      <c r="G92" s="1">
        <v>19543.099999999999</v>
      </c>
      <c r="H92" s="2">
        <f t="shared" si="6"/>
        <v>-4.5666201045435747E-3</v>
      </c>
      <c r="I92" s="35">
        <f t="shared" si="7"/>
        <v>0.99543337989545644</v>
      </c>
    </row>
    <row r="93" spans="1:9" x14ac:dyDescent="0.3">
      <c r="A93" s="27">
        <v>45149</v>
      </c>
      <c r="B93" s="1" t="s">
        <v>1</v>
      </c>
      <c r="C93" s="1">
        <v>268.8</v>
      </c>
      <c r="D93" s="2">
        <f t="shared" si="4"/>
        <v>-1.2569481568371106E-2</v>
      </c>
      <c r="E93" s="2">
        <f t="shared" si="5"/>
        <v>0.98743051843162888</v>
      </c>
      <c r="F93" s="27">
        <v>45149</v>
      </c>
      <c r="G93" s="1">
        <v>19428.3</v>
      </c>
      <c r="H93" s="2">
        <f t="shared" si="6"/>
        <v>-5.8915169615944563E-3</v>
      </c>
      <c r="I93" s="35">
        <f t="shared" si="7"/>
        <v>0.99410848303840549</v>
      </c>
    </row>
    <row r="94" spans="1:9" x14ac:dyDescent="0.3">
      <c r="A94" s="27">
        <v>45152</v>
      </c>
      <c r="B94" s="1" t="s">
        <v>1</v>
      </c>
      <c r="C94" s="1">
        <v>265.45</v>
      </c>
      <c r="D94" s="2">
        <f t="shared" si="4"/>
        <v>-1.2541109619314041E-2</v>
      </c>
      <c r="E94" s="2">
        <f t="shared" si="5"/>
        <v>0.98745889038068591</v>
      </c>
      <c r="F94" s="27">
        <v>45152</v>
      </c>
      <c r="G94" s="1">
        <v>19434.55</v>
      </c>
      <c r="H94" s="2">
        <f t="shared" si="6"/>
        <v>3.2164393779061565E-4</v>
      </c>
      <c r="I94" s="35">
        <f t="shared" si="7"/>
        <v>1.0003216439377907</v>
      </c>
    </row>
    <row r="95" spans="1:9" x14ac:dyDescent="0.3">
      <c r="A95" s="27">
        <v>45154</v>
      </c>
      <c r="B95" s="1" t="s">
        <v>1</v>
      </c>
      <c r="C95" s="1">
        <v>273.39999999999998</v>
      </c>
      <c r="D95" s="2">
        <f t="shared" si="4"/>
        <v>2.950942526016859E-2</v>
      </c>
      <c r="E95" s="2">
        <f t="shared" si="5"/>
        <v>1.0295094252601686</v>
      </c>
      <c r="F95" s="27">
        <v>45154</v>
      </c>
      <c r="G95" s="1">
        <v>19465</v>
      </c>
      <c r="H95" s="2">
        <f t="shared" si="6"/>
        <v>1.5655711297147335E-3</v>
      </c>
      <c r="I95" s="35">
        <f t="shared" si="7"/>
        <v>1.0015655711297147</v>
      </c>
    </row>
    <row r="96" spans="1:9" x14ac:dyDescent="0.3">
      <c r="A96" s="27">
        <v>45155</v>
      </c>
      <c r="B96" s="1" t="s">
        <v>1</v>
      </c>
      <c r="C96" s="1">
        <v>272.2</v>
      </c>
      <c r="D96" s="2">
        <f t="shared" si="4"/>
        <v>-4.3988340724834011E-3</v>
      </c>
      <c r="E96" s="2">
        <f t="shared" si="5"/>
        <v>0.99560116592751657</v>
      </c>
      <c r="F96" s="27">
        <v>45155</v>
      </c>
      <c r="G96" s="1">
        <v>19365.25</v>
      </c>
      <c r="H96" s="2">
        <f t="shared" si="6"/>
        <v>-5.137758290060533E-3</v>
      </c>
      <c r="I96" s="35">
        <f t="shared" si="7"/>
        <v>0.99486224170993942</v>
      </c>
    </row>
    <row r="97" spans="1:9" x14ac:dyDescent="0.3">
      <c r="A97" s="27">
        <v>45156</v>
      </c>
      <c r="B97" s="1" t="s">
        <v>1</v>
      </c>
      <c r="C97" s="1">
        <v>266.35000000000002</v>
      </c>
      <c r="D97" s="2">
        <f t="shared" si="4"/>
        <v>-2.1725856854357409E-2</v>
      </c>
      <c r="E97" s="2">
        <f t="shared" si="5"/>
        <v>0.97827414314564254</v>
      </c>
      <c r="F97" s="27">
        <v>45156</v>
      </c>
      <c r="G97" s="1">
        <v>19310.150000000001</v>
      </c>
      <c r="H97" s="2">
        <f t="shared" si="6"/>
        <v>-2.8493583662490217E-3</v>
      </c>
      <c r="I97" s="35">
        <f t="shared" si="7"/>
        <v>0.997150641633751</v>
      </c>
    </row>
    <row r="98" spans="1:9" x14ac:dyDescent="0.3">
      <c r="A98" s="27">
        <v>45159</v>
      </c>
      <c r="B98" s="1" t="s">
        <v>1</v>
      </c>
      <c r="C98" s="1">
        <v>270.89999999999998</v>
      </c>
      <c r="D98" s="2">
        <f t="shared" si="4"/>
        <v>1.6938515728041146E-2</v>
      </c>
      <c r="E98" s="2">
        <f t="shared" si="5"/>
        <v>1.0169385157280411</v>
      </c>
      <c r="F98" s="27">
        <v>45159</v>
      </c>
      <c r="G98" s="1">
        <v>19393.599999999999</v>
      </c>
      <c r="H98" s="2">
        <f t="shared" si="6"/>
        <v>4.3122503280009121E-3</v>
      </c>
      <c r="I98" s="35">
        <f t="shared" si="7"/>
        <v>1.0043122503280009</v>
      </c>
    </row>
    <row r="99" spans="1:9" x14ac:dyDescent="0.3">
      <c r="A99" s="27">
        <v>45160</v>
      </c>
      <c r="B99" s="1" t="s">
        <v>1</v>
      </c>
      <c r="C99" s="1">
        <v>271.45</v>
      </c>
      <c r="D99" s="2">
        <f t="shared" si="4"/>
        <v>2.0282112604106486E-3</v>
      </c>
      <c r="E99" s="2">
        <f t="shared" si="5"/>
        <v>1.0020282112604106</v>
      </c>
      <c r="F99" s="27">
        <v>45160</v>
      </c>
      <c r="G99" s="1">
        <v>19396.45</v>
      </c>
      <c r="H99" s="2">
        <f t="shared" si="6"/>
        <v>1.4694489979421606E-4</v>
      </c>
      <c r="I99" s="35">
        <f t="shared" si="7"/>
        <v>1.0001469448997942</v>
      </c>
    </row>
    <row r="100" spans="1:9" x14ac:dyDescent="0.3">
      <c r="A100" s="27">
        <v>45161</v>
      </c>
      <c r="B100" s="1" t="s">
        <v>1</v>
      </c>
      <c r="C100" s="1">
        <v>267.7</v>
      </c>
      <c r="D100" s="2">
        <f t="shared" si="4"/>
        <v>-1.3911009825153293E-2</v>
      </c>
      <c r="E100" s="2">
        <f t="shared" si="5"/>
        <v>0.98608899017484675</v>
      </c>
      <c r="F100" s="27">
        <v>45161</v>
      </c>
      <c r="G100" s="1">
        <v>19444</v>
      </c>
      <c r="H100" s="2">
        <f t="shared" si="6"/>
        <v>2.4484795493044608E-3</v>
      </c>
      <c r="I100" s="35">
        <f t="shared" si="7"/>
        <v>1.0024484795493045</v>
      </c>
    </row>
    <row r="101" spans="1:9" x14ac:dyDescent="0.3">
      <c r="A101" s="27">
        <v>45162</v>
      </c>
      <c r="B101" s="1" t="s">
        <v>1</v>
      </c>
      <c r="C101" s="1">
        <v>266.35000000000002</v>
      </c>
      <c r="D101" s="2">
        <f t="shared" si="4"/>
        <v>-5.0557171632985712E-3</v>
      </c>
      <c r="E101" s="2">
        <f t="shared" si="5"/>
        <v>0.99494428283670144</v>
      </c>
      <c r="F101" s="27">
        <v>45162</v>
      </c>
      <c r="G101" s="1">
        <v>19386.7</v>
      </c>
      <c r="H101" s="2">
        <f t="shared" si="6"/>
        <v>-2.9512752327599183E-3</v>
      </c>
      <c r="I101" s="35">
        <f t="shared" si="7"/>
        <v>0.99704872476724005</v>
      </c>
    </row>
    <row r="102" spans="1:9" x14ac:dyDescent="0.3">
      <c r="A102" s="27">
        <v>45163</v>
      </c>
      <c r="B102" s="1" t="s">
        <v>1</v>
      </c>
      <c r="C102" s="1">
        <v>264.75</v>
      </c>
      <c r="D102" s="2">
        <f t="shared" si="4"/>
        <v>-6.0252488814924055E-3</v>
      </c>
      <c r="E102" s="2">
        <f t="shared" si="5"/>
        <v>0.99397475111850764</v>
      </c>
      <c r="F102" s="27">
        <v>45163</v>
      </c>
      <c r="G102" s="1">
        <v>19265.8</v>
      </c>
      <c r="H102" s="2">
        <f t="shared" si="6"/>
        <v>-6.2557606509410085E-3</v>
      </c>
      <c r="I102" s="35">
        <f t="shared" si="7"/>
        <v>0.99374423934905898</v>
      </c>
    </row>
    <row r="103" spans="1:9" x14ac:dyDescent="0.3">
      <c r="A103" s="27">
        <v>45166</v>
      </c>
      <c r="B103" s="1" t="s">
        <v>1</v>
      </c>
      <c r="C103" s="1">
        <v>262.39999999999998</v>
      </c>
      <c r="D103" s="2">
        <f t="shared" si="4"/>
        <v>-8.9159274115819167E-3</v>
      </c>
      <c r="E103" s="2">
        <f t="shared" si="5"/>
        <v>0.99108407258841813</v>
      </c>
      <c r="F103" s="27">
        <v>45166</v>
      </c>
      <c r="G103" s="1">
        <v>19306.05</v>
      </c>
      <c r="H103" s="2">
        <f t="shared" si="6"/>
        <v>2.0870149919961396E-3</v>
      </c>
      <c r="I103" s="35">
        <f t="shared" si="7"/>
        <v>1.002087014991996</v>
      </c>
    </row>
    <row r="104" spans="1:9" x14ac:dyDescent="0.3">
      <c r="A104" s="27">
        <v>45167</v>
      </c>
      <c r="B104" s="1" t="s">
        <v>1</v>
      </c>
      <c r="C104" s="1">
        <v>264.14999999999998</v>
      </c>
      <c r="D104" s="2">
        <f t="shared" si="4"/>
        <v>6.6470665403907912E-3</v>
      </c>
      <c r="E104" s="2">
        <f t="shared" si="5"/>
        <v>1.0066470665403908</v>
      </c>
      <c r="F104" s="27">
        <v>45167</v>
      </c>
      <c r="G104" s="1">
        <v>19342.650000000001</v>
      </c>
      <c r="H104" s="2">
        <f t="shared" si="6"/>
        <v>1.8939840636754115E-3</v>
      </c>
      <c r="I104" s="35">
        <f t="shared" si="7"/>
        <v>1.0018939840636754</v>
      </c>
    </row>
    <row r="105" spans="1:9" x14ac:dyDescent="0.3">
      <c r="A105" s="27">
        <v>45168</v>
      </c>
      <c r="B105" s="1" t="s">
        <v>1</v>
      </c>
      <c r="C105" s="1">
        <v>268.14999999999998</v>
      </c>
      <c r="D105" s="2">
        <f t="shared" si="4"/>
        <v>1.5029401818609447E-2</v>
      </c>
      <c r="E105" s="2">
        <f t="shared" si="5"/>
        <v>1.0150294018186095</v>
      </c>
      <c r="F105" s="27">
        <v>45168</v>
      </c>
      <c r="G105" s="1">
        <v>19347.45</v>
      </c>
      <c r="H105" s="2">
        <f t="shared" si="6"/>
        <v>2.4812549073918429E-4</v>
      </c>
      <c r="I105" s="35">
        <f t="shared" si="7"/>
        <v>1.0002481254907392</v>
      </c>
    </row>
    <row r="106" spans="1:9" x14ac:dyDescent="0.3">
      <c r="A106" s="27">
        <v>45169</v>
      </c>
      <c r="B106" s="1" t="s">
        <v>1</v>
      </c>
      <c r="C106" s="1">
        <v>271.10000000000002</v>
      </c>
      <c r="D106" s="2">
        <f t="shared" si="4"/>
        <v>1.0941231075685905E-2</v>
      </c>
      <c r="E106" s="2">
        <f t="shared" si="5"/>
        <v>1.010941231075686</v>
      </c>
      <c r="F106" s="27">
        <v>45169</v>
      </c>
      <c r="G106" s="1">
        <v>19253.8</v>
      </c>
      <c r="H106" s="2">
        <f t="shared" si="6"/>
        <v>-4.8521839960522653E-3</v>
      </c>
      <c r="I106" s="35">
        <f t="shared" si="7"/>
        <v>0.99514781600394775</v>
      </c>
    </row>
    <row r="107" spans="1:9" x14ac:dyDescent="0.3">
      <c r="A107" s="27">
        <v>45170</v>
      </c>
      <c r="B107" s="1" t="s">
        <v>1</v>
      </c>
      <c r="C107" s="1">
        <v>267.64999999999998</v>
      </c>
      <c r="D107" s="2">
        <f t="shared" si="4"/>
        <v>-1.2807599665229728E-2</v>
      </c>
      <c r="E107" s="2">
        <f t="shared" si="5"/>
        <v>0.98719240033477029</v>
      </c>
      <c r="F107" s="27">
        <v>45170</v>
      </c>
      <c r="G107" s="1">
        <v>19435.3</v>
      </c>
      <c r="H107" s="2">
        <f t="shared" si="6"/>
        <v>9.3825564041325141E-3</v>
      </c>
      <c r="I107" s="35">
        <f t="shared" si="7"/>
        <v>1.0093825564041325</v>
      </c>
    </row>
    <row r="108" spans="1:9" x14ac:dyDescent="0.3">
      <c r="A108" s="27">
        <v>45173</v>
      </c>
      <c r="B108" s="1" t="s">
        <v>1</v>
      </c>
      <c r="C108" s="1">
        <v>265.25</v>
      </c>
      <c r="D108" s="2">
        <f t="shared" si="4"/>
        <v>-9.007379345297651E-3</v>
      </c>
      <c r="E108" s="2">
        <f t="shared" si="5"/>
        <v>0.99099262065470239</v>
      </c>
      <c r="F108" s="27">
        <v>45173</v>
      </c>
      <c r="G108" s="1">
        <v>19528.8</v>
      </c>
      <c r="H108" s="2">
        <f t="shared" si="6"/>
        <v>4.7992988144208368E-3</v>
      </c>
      <c r="I108" s="35">
        <f t="shared" si="7"/>
        <v>1.0047992988144208</v>
      </c>
    </row>
    <row r="109" spans="1:9" x14ac:dyDescent="0.3">
      <c r="A109" s="27">
        <v>45174</v>
      </c>
      <c r="B109" s="1" t="s">
        <v>1</v>
      </c>
      <c r="C109" s="1">
        <v>265.14999999999998</v>
      </c>
      <c r="D109" s="2">
        <f t="shared" si="4"/>
        <v>-3.7707391095359978E-4</v>
      </c>
      <c r="E109" s="2">
        <f t="shared" si="5"/>
        <v>0.99962292608904635</v>
      </c>
      <c r="F109" s="27">
        <v>45174</v>
      </c>
      <c r="G109" s="1">
        <v>19574.900000000001</v>
      </c>
      <c r="H109" s="2">
        <f t="shared" si="6"/>
        <v>2.3578342385654032E-3</v>
      </c>
      <c r="I109" s="35">
        <f t="shared" si="7"/>
        <v>1.0023578342385655</v>
      </c>
    </row>
    <row r="110" spans="1:9" x14ac:dyDescent="0.3">
      <c r="A110" s="27">
        <v>45175</v>
      </c>
      <c r="B110" s="1" t="s">
        <v>1</v>
      </c>
      <c r="C110" s="1">
        <v>264.60000000000002</v>
      </c>
      <c r="D110" s="2">
        <f t="shared" si="4"/>
        <v>-2.0764519022835248E-3</v>
      </c>
      <c r="E110" s="2">
        <f t="shared" si="5"/>
        <v>0.99792354809771644</v>
      </c>
      <c r="F110" s="27">
        <v>45175</v>
      </c>
      <c r="G110" s="1">
        <v>19611.05</v>
      </c>
      <c r="H110" s="2">
        <f t="shared" si="6"/>
        <v>1.8450495779825536E-3</v>
      </c>
      <c r="I110" s="35">
        <f t="shared" si="7"/>
        <v>1.0018450495779825</v>
      </c>
    </row>
    <row r="111" spans="1:9" x14ac:dyDescent="0.3">
      <c r="A111" s="27">
        <v>45176</v>
      </c>
      <c r="B111" s="1" t="s">
        <v>1</v>
      </c>
      <c r="C111" s="1">
        <v>264</v>
      </c>
      <c r="D111" s="2">
        <f t="shared" si="4"/>
        <v>-2.2701485345391855E-3</v>
      </c>
      <c r="E111" s="2">
        <f t="shared" si="5"/>
        <v>0.99772985146546078</v>
      </c>
      <c r="F111" s="27">
        <v>45176</v>
      </c>
      <c r="G111" s="1">
        <v>19727.05</v>
      </c>
      <c r="H111" s="2">
        <f t="shared" si="6"/>
        <v>5.8976074708040286E-3</v>
      </c>
      <c r="I111" s="35">
        <f t="shared" si="7"/>
        <v>1.0058976074708039</v>
      </c>
    </row>
    <row r="112" spans="1:9" x14ac:dyDescent="0.3">
      <c r="A112" s="27">
        <v>45177</v>
      </c>
      <c r="B112" s="1" t="s">
        <v>1</v>
      </c>
      <c r="C112" s="1">
        <v>261.8</v>
      </c>
      <c r="D112" s="2">
        <f t="shared" si="4"/>
        <v>-8.3682496705165792E-3</v>
      </c>
      <c r="E112" s="2">
        <f t="shared" si="5"/>
        <v>0.99163175032948347</v>
      </c>
      <c r="F112" s="27">
        <v>45177</v>
      </c>
      <c r="G112" s="1">
        <v>19819.95</v>
      </c>
      <c r="H112" s="2">
        <f t="shared" si="6"/>
        <v>4.6982158385487317E-3</v>
      </c>
      <c r="I112" s="35">
        <f t="shared" si="7"/>
        <v>1.0046982158385487</v>
      </c>
    </row>
    <row r="113" spans="1:9" x14ac:dyDescent="0.3">
      <c r="A113" s="27">
        <v>45180</v>
      </c>
      <c r="B113" s="1" t="s">
        <v>1</v>
      </c>
      <c r="C113" s="1">
        <v>259.35000000000002</v>
      </c>
      <c r="D113" s="2">
        <f t="shared" si="4"/>
        <v>-9.4023526783902807E-3</v>
      </c>
      <c r="E113" s="2">
        <f t="shared" si="5"/>
        <v>0.99059764732160971</v>
      </c>
      <c r="F113" s="27">
        <v>45180</v>
      </c>
      <c r="G113" s="1">
        <v>19996.349999999999</v>
      </c>
      <c r="H113" s="2">
        <f t="shared" si="6"/>
        <v>8.8607507045185847E-3</v>
      </c>
      <c r="I113" s="35">
        <f t="shared" si="7"/>
        <v>1.0088607507045186</v>
      </c>
    </row>
    <row r="114" spans="1:9" x14ac:dyDescent="0.3">
      <c r="A114" s="27">
        <v>45181</v>
      </c>
      <c r="B114" s="1" t="s">
        <v>1</v>
      </c>
      <c r="C114" s="1">
        <v>251.55</v>
      </c>
      <c r="D114" s="2">
        <f t="shared" si="4"/>
        <v>-3.053672386008165E-2</v>
      </c>
      <c r="E114" s="2">
        <f t="shared" si="5"/>
        <v>0.96946327613991834</v>
      </c>
      <c r="F114" s="27">
        <v>45181</v>
      </c>
      <c r="G114" s="1">
        <v>19993.2</v>
      </c>
      <c r="H114" s="2">
        <f t="shared" si="6"/>
        <v>-1.5754115795312492E-4</v>
      </c>
      <c r="I114" s="35">
        <f t="shared" si="7"/>
        <v>0.99984245884204692</v>
      </c>
    </row>
    <row r="115" spans="1:9" x14ac:dyDescent="0.3">
      <c r="A115" s="27">
        <v>45182</v>
      </c>
      <c r="B115" s="1" t="s">
        <v>1</v>
      </c>
      <c r="C115" s="1">
        <v>253.35</v>
      </c>
      <c r="D115" s="2">
        <f t="shared" si="4"/>
        <v>7.130154984591049E-3</v>
      </c>
      <c r="E115" s="2">
        <f t="shared" si="5"/>
        <v>1.007130154984591</v>
      </c>
      <c r="F115" s="27">
        <v>45182</v>
      </c>
      <c r="G115" s="1">
        <v>20070</v>
      </c>
      <c r="H115" s="2">
        <f t="shared" si="6"/>
        <v>3.833947067360447E-3</v>
      </c>
      <c r="I115" s="35">
        <f t="shared" si="7"/>
        <v>1.0038339470673605</v>
      </c>
    </row>
    <row r="116" spans="1:9" x14ac:dyDescent="0.3">
      <c r="A116" s="27">
        <v>45183</v>
      </c>
      <c r="B116" s="1" t="s">
        <v>1</v>
      </c>
      <c r="C116" s="1">
        <v>260.64999999999998</v>
      </c>
      <c r="D116" s="2">
        <f t="shared" si="4"/>
        <v>2.8406579292196005E-2</v>
      </c>
      <c r="E116" s="2">
        <f t="shared" si="5"/>
        <v>1.0284065792921959</v>
      </c>
      <c r="F116" s="27">
        <v>45183</v>
      </c>
      <c r="G116" s="1">
        <v>20103.099999999999</v>
      </c>
      <c r="H116" s="2">
        <f t="shared" si="6"/>
        <v>1.6478692204573958E-3</v>
      </c>
      <c r="I116" s="35">
        <f t="shared" si="7"/>
        <v>1.0016478692204573</v>
      </c>
    </row>
    <row r="117" spans="1:9" x14ac:dyDescent="0.3">
      <c r="A117" s="27">
        <v>45184</v>
      </c>
      <c r="B117" s="1" t="s">
        <v>1</v>
      </c>
      <c r="C117" s="1">
        <v>258.7</v>
      </c>
      <c r="D117" s="2">
        <f t="shared" si="4"/>
        <v>-7.509422022131459E-3</v>
      </c>
      <c r="E117" s="2">
        <f t="shared" si="5"/>
        <v>0.99249057797786855</v>
      </c>
      <c r="F117" s="27">
        <v>45184</v>
      </c>
      <c r="G117" s="1">
        <v>20192.349999999999</v>
      </c>
      <c r="H117" s="2">
        <f t="shared" si="6"/>
        <v>4.4297877773378114E-3</v>
      </c>
      <c r="I117" s="35">
        <f t="shared" si="7"/>
        <v>1.0044297877773378</v>
      </c>
    </row>
    <row r="118" spans="1:9" x14ac:dyDescent="0.3">
      <c r="A118" s="27">
        <v>45187</v>
      </c>
      <c r="B118" s="1" t="s">
        <v>1</v>
      </c>
      <c r="C118" s="1">
        <v>256.2</v>
      </c>
      <c r="D118" s="2">
        <f t="shared" si="4"/>
        <v>-9.7106997293495752E-3</v>
      </c>
      <c r="E118" s="2">
        <f t="shared" si="5"/>
        <v>0.99028930027065043</v>
      </c>
      <c r="F118" s="27">
        <v>45187</v>
      </c>
      <c r="G118" s="1">
        <v>20133.3</v>
      </c>
      <c r="H118" s="2">
        <f t="shared" si="6"/>
        <v>-2.9286591638919969E-3</v>
      </c>
      <c r="I118" s="35">
        <f t="shared" si="7"/>
        <v>0.99707134083610804</v>
      </c>
    </row>
    <row r="119" spans="1:9" x14ac:dyDescent="0.3">
      <c r="A119" s="27">
        <v>45189</v>
      </c>
      <c r="B119" s="1" t="s">
        <v>1</v>
      </c>
      <c r="C119" s="1">
        <v>272.2</v>
      </c>
      <c r="D119" s="2">
        <f t="shared" si="4"/>
        <v>6.0578700754731894E-2</v>
      </c>
      <c r="E119" s="2">
        <f t="shared" si="5"/>
        <v>1.0605787007547318</v>
      </c>
      <c r="F119" s="27">
        <v>45189</v>
      </c>
      <c r="G119" s="1">
        <v>19901.400000000001</v>
      </c>
      <c r="H119" s="2">
        <f t="shared" si="6"/>
        <v>-1.1585079627478101E-2</v>
      </c>
      <c r="I119" s="35">
        <f t="shared" si="7"/>
        <v>0.98841492037252188</v>
      </c>
    </row>
    <row r="120" spans="1:9" x14ac:dyDescent="0.3">
      <c r="A120" s="27">
        <v>45190</v>
      </c>
      <c r="B120" s="1" t="s">
        <v>1</v>
      </c>
      <c r="C120" s="1">
        <v>265.60000000000002</v>
      </c>
      <c r="D120" s="2">
        <f t="shared" si="4"/>
        <v>-2.4545672615086743E-2</v>
      </c>
      <c r="E120" s="2">
        <f t="shared" si="5"/>
        <v>0.97545432738491322</v>
      </c>
      <c r="F120" s="27">
        <v>45190</v>
      </c>
      <c r="G120" s="1">
        <v>19742.349999999999</v>
      </c>
      <c r="H120" s="2">
        <f t="shared" si="6"/>
        <v>-8.0240064758942062E-3</v>
      </c>
      <c r="I120" s="35">
        <f t="shared" si="7"/>
        <v>0.99197599352410581</v>
      </c>
    </row>
    <row r="121" spans="1:9" x14ac:dyDescent="0.3">
      <c r="A121" s="27">
        <v>45191</v>
      </c>
      <c r="B121" s="1" t="s">
        <v>1</v>
      </c>
      <c r="C121" s="1">
        <v>278.39999999999998</v>
      </c>
      <c r="D121" s="2">
        <f t="shared" si="4"/>
        <v>4.7067510857985731E-2</v>
      </c>
      <c r="E121" s="2">
        <f t="shared" si="5"/>
        <v>1.0470675108579857</v>
      </c>
      <c r="F121" s="27">
        <v>45191</v>
      </c>
      <c r="G121" s="1">
        <v>19674.25</v>
      </c>
      <c r="H121" s="2">
        <f t="shared" si="6"/>
        <v>-3.45540040278986E-3</v>
      </c>
      <c r="I121" s="35">
        <f t="shared" si="7"/>
        <v>0.99654459959721009</v>
      </c>
    </row>
    <row r="122" spans="1:9" x14ac:dyDescent="0.3">
      <c r="A122" s="27">
        <v>45194</v>
      </c>
      <c r="B122" s="1" t="s">
        <v>1</v>
      </c>
      <c r="C122" s="1">
        <v>282.45</v>
      </c>
      <c r="D122" s="2">
        <f t="shared" si="4"/>
        <v>1.4442615311006504E-2</v>
      </c>
      <c r="E122" s="2">
        <f t="shared" si="5"/>
        <v>1.0144426153110064</v>
      </c>
      <c r="F122" s="27">
        <v>45194</v>
      </c>
      <c r="G122" s="1">
        <v>19674.55</v>
      </c>
      <c r="H122" s="2">
        <f t="shared" si="6"/>
        <v>1.5248241369763049E-5</v>
      </c>
      <c r="I122" s="35">
        <f t="shared" si="7"/>
        <v>1.0000152482413698</v>
      </c>
    </row>
    <row r="123" spans="1:9" x14ac:dyDescent="0.3">
      <c r="A123" s="27">
        <v>45195</v>
      </c>
      <c r="B123" s="1" t="s">
        <v>1</v>
      </c>
      <c r="C123" s="1">
        <v>278.05</v>
      </c>
      <c r="D123" s="2">
        <f t="shared" si="4"/>
        <v>-1.5700590137698048E-2</v>
      </c>
      <c r="E123" s="2">
        <f t="shared" si="5"/>
        <v>0.98429940986230191</v>
      </c>
      <c r="F123" s="27">
        <v>45195</v>
      </c>
      <c r="G123" s="1">
        <v>19664.7</v>
      </c>
      <c r="H123" s="2">
        <f t="shared" si="6"/>
        <v>-5.00772140080995E-4</v>
      </c>
      <c r="I123" s="35">
        <f t="shared" si="7"/>
        <v>0.99949922785991896</v>
      </c>
    </row>
    <row r="124" spans="1:9" x14ac:dyDescent="0.3">
      <c r="A124" s="27">
        <v>45196</v>
      </c>
      <c r="B124" s="1" t="s">
        <v>1</v>
      </c>
      <c r="C124" s="1">
        <v>277.89999999999998</v>
      </c>
      <c r="D124" s="2">
        <f t="shared" si="4"/>
        <v>-5.3961688511508824E-4</v>
      </c>
      <c r="E124" s="2">
        <f t="shared" si="5"/>
        <v>0.99946038311488494</v>
      </c>
      <c r="F124" s="27">
        <v>45196</v>
      </c>
      <c r="G124" s="1">
        <v>19716.45</v>
      </c>
      <c r="H124" s="2">
        <f t="shared" si="6"/>
        <v>2.6281624476409476E-3</v>
      </c>
      <c r="I124" s="35">
        <f t="shared" si="7"/>
        <v>1.002628162447641</v>
      </c>
    </row>
    <row r="125" spans="1:9" x14ac:dyDescent="0.3">
      <c r="A125" s="27">
        <v>45197</v>
      </c>
      <c r="B125" s="1" t="s">
        <v>1</v>
      </c>
      <c r="C125" s="1">
        <v>273.75</v>
      </c>
      <c r="D125" s="2">
        <f t="shared" si="4"/>
        <v>-1.5046055617747401E-2</v>
      </c>
      <c r="E125" s="2">
        <f t="shared" si="5"/>
        <v>0.98495394438225259</v>
      </c>
      <c r="F125" s="27">
        <v>45197</v>
      </c>
      <c r="G125" s="1">
        <v>19523.55</v>
      </c>
      <c r="H125" s="2">
        <f t="shared" si="6"/>
        <v>-9.8318834812623906E-3</v>
      </c>
      <c r="I125" s="35">
        <f t="shared" si="7"/>
        <v>0.9901681165187376</v>
      </c>
    </row>
    <row r="126" spans="1:9" x14ac:dyDescent="0.3">
      <c r="A126" s="27">
        <v>45198</v>
      </c>
      <c r="B126" s="1" t="s">
        <v>1</v>
      </c>
      <c r="C126" s="1">
        <v>278</v>
      </c>
      <c r="D126" s="2">
        <f t="shared" si="4"/>
        <v>1.5405832559926391E-2</v>
      </c>
      <c r="E126" s="2">
        <f t="shared" si="5"/>
        <v>1.0154058325599264</v>
      </c>
      <c r="F126" s="27">
        <v>45198</v>
      </c>
      <c r="G126" s="1">
        <v>19638.3</v>
      </c>
      <c r="H126" s="2">
        <f t="shared" si="6"/>
        <v>5.860311931494425E-3</v>
      </c>
      <c r="I126" s="35">
        <f t="shared" si="7"/>
        <v>1.0058603119314944</v>
      </c>
    </row>
    <row r="127" spans="1:9" x14ac:dyDescent="0.3">
      <c r="A127" s="27">
        <v>45202</v>
      </c>
      <c r="B127" s="1" t="s">
        <v>1</v>
      </c>
      <c r="C127" s="1">
        <v>278.7</v>
      </c>
      <c r="D127" s="2">
        <f t="shared" si="4"/>
        <v>2.5148207972653983E-3</v>
      </c>
      <c r="E127" s="2">
        <f t="shared" si="5"/>
        <v>1.0025148207972654</v>
      </c>
      <c r="F127" s="27">
        <v>45202</v>
      </c>
      <c r="G127" s="1">
        <v>19528.75</v>
      </c>
      <c r="H127" s="2">
        <f t="shared" si="6"/>
        <v>-5.5940023911736723E-3</v>
      </c>
      <c r="I127" s="35">
        <f t="shared" si="7"/>
        <v>0.99440599760882631</v>
      </c>
    </row>
    <row r="128" spans="1:9" x14ac:dyDescent="0.3">
      <c r="A128" s="27">
        <v>45203</v>
      </c>
      <c r="B128" s="1" t="s">
        <v>1</v>
      </c>
      <c r="C128" s="1">
        <v>275.64999999999998</v>
      </c>
      <c r="D128" s="2">
        <f t="shared" si="4"/>
        <v>-1.1003989452209957E-2</v>
      </c>
      <c r="E128" s="2">
        <f t="shared" si="5"/>
        <v>0.98899601054779007</v>
      </c>
      <c r="F128" s="27">
        <v>45203</v>
      </c>
      <c r="G128" s="1">
        <v>19436.099999999999</v>
      </c>
      <c r="H128" s="2">
        <f t="shared" si="6"/>
        <v>-4.7555771219727006E-3</v>
      </c>
      <c r="I128" s="35">
        <f t="shared" si="7"/>
        <v>0.99524442287802728</v>
      </c>
    </row>
    <row r="129" spans="1:9" x14ac:dyDescent="0.3">
      <c r="A129" s="27">
        <v>45204</v>
      </c>
      <c r="B129" s="1" t="s">
        <v>1</v>
      </c>
      <c r="C129" s="1">
        <v>287.64999999999998</v>
      </c>
      <c r="D129" s="2">
        <f t="shared" si="4"/>
        <v>4.2612518273609963E-2</v>
      </c>
      <c r="E129" s="2">
        <f t="shared" si="5"/>
        <v>1.0426125182736099</v>
      </c>
      <c r="F129" s="27">
        <v>45204</v>
      </c>
      <c r="G129" s="1">
        <v>19545.75</v>
      </c>
      <c r="H129" s="2">
        <f t="shared" si="6"/>
        <v>5.625709872108961E-3</v>
      </c>
      <c r="I129" s="35">
        <f t="shared" si="7"/>
        <v>1.0056257098721089</v>
      </c>
    </row>
    <row r="130" spans="1:9" x14ac:dyDescent="0.3">
      <c r="A130" s="27">
        <v>45205</v>
      </c>
      <c r="B130" s="1" t="s">
        <v>1</v>
      </c>
      <c r="C130" s="1">
        <v>282.75</v>
      </c>
      <c r="D130" s="2">
        <f t="shared" si="4"/>
        <v>-1.7181348313072563E-2</v>
      </c>
      <c r="E130" s="2">
        <f t="shared" si="5"/>
        <v>0.98281865168692739</v>
      </c>
      <c r="F130" s="27">
        <v>45205</v>
      </c>
      <c r="G130" s="1">
        <v>19653.5</v>
      </c>
      <c r="H130" s="2">
        <f t="shared" si="6"/>
        <v>5.4975680085460219E-3</v>
      </c>
      <c r="I130" s="35">
        <f t="shared" si="7"/>
        <v>1.0054975680085461</v>
      </c>
    </row>
    <row r="131" spans="1:9" x14ac:dyDescent="0.3">
      <c r="A131" s="27">
        <v>45208</v>
      </c>
      <c r="B131" s="1" t="s">
        <v>1</v>
      </c>
      <c r="C131" s="1">
        <v>267.14999999999998</v>
      </c>
      <c r="D131" s="2">
        <f t="shared" si="4"/>
        <v>-5.6752816592449601E-2</v>
      </c>
      <c r="E131" s="2">
        <f t="shared" si="5"/>
        <v>0.94324718340755043</v>
      </c>
      <c r="F131" s="27">
        <v>45208</v>
      </c>
      <c r="G131" s="1">
        <v>19512.349999999999</v>
      </c>
      <c r="H131" s="2">
        <f t="shared" si="6"/>
        <v>-7.2078410705406432E-3</v>
      </c>
      <c r="I131" s="35">
        <f t="shared" si="7"/>
        <v>0.99279215892945938</v>
      </c>
    </row>
    <row r="132" spans="1:9" x14ac:dyDescent="0.3">
      <c r="A132" s="27">
        <v>45209</v>
      </c>
      <c r="B132" s="1" t="s">
        <v>1</v>
      </c>
      <c r="C132" s="1">
        <v>270.14999999999998</v>
      </c>
      <c r="D132" s="2">
        <f t="shared" si="4"/>
        <v>1.1167061886294346E-2</v>
      </c>
      <c r="E132" s="2">
        <f t="shared" si="5"/>
        <v>1.0111670618862942</v>
      </c>
      <c r="F132" s="27">
        <v>45209</v>
      </c>
      <c r="G132" s="1">
        <v>19689.849999999999</v>
      </c>
      <c r="H132" s="2">
        <f t="shared" si="6"/>
        <v>9.0556761096549799E-3</v>
      </c>
      <c r="I132" s="35">
        <f t="shared" si="7"/>
        <v>1.009055676109655</v>
      </c>
    </row>
    <row r="133" spans="1:9" x14ac:dyDescent="0.3">
      <c r="A133" s="27">
        <v>45210</v>
      </c>
      <c r="B133" s="1" t="s">
        <v>1</v>
      </c>
      <c r="C133" s="1">
        <v>311.3</v>
      </c>
      <c r="D133" s="2">
        <f t="shared" si="4"/>
        <v>0.14177971715748777</v>
      </c>
      <c r="E133" s="2">
        <f t="shared" si="5"/>
        <v>1.1417797171574877</v>
      </c>
      <c r="F133" s="27">
        <v>45210</v>
      </c>
      <c r="G133" s="1">
        <v>19811.349999999999</v>
      </c>
      <c r="H133" s="2">
        <f t="shared" si="6"/>
        <v>6.1517312470612808E-3</v>
      </c>
      <c r="I133" s="35">
        <f t="shared" si="7"/>
        <v>1.0061517312470614</v>
      </c>
    </row>
    <row r="134" spans="1:9" x14ac:dyDescent="0.3">
      <c r="A134" s="27">
        <v>45211</v>
      </c>
      <c r="B134" s="1" t="s">
        <v>1</v>
      </c>
      <c r="C134" s="1">
        <v>312.10000000000002</v>
      </c>
      <c r="D134" s="2">
        <f t="shared" ref="D134:D197" si="8">LN(C134/C133)</f>
        <v>2.5665718291712188E-3</v>
      </c>
      <c r="E134" s="2">
        <f t="shared" ref="E134:E197" si="9">D134+1</f>
        <v>1.0025665718291712</v>
      </c>
      <c r="F134" s="27">
        <v>45211</v>
      </c>
      <c r="G134" s="1">
        <v>19794</v>
      </c>
      <c r="H134" s="2">
        <f t="shared" ref="H134:H197" si="10">LN(G134/G133)</f>
        <v>-8.761443143344063E-4</v>
      </c>
      <c r="I134" s="35">
        <f t="shared" ref="I134:I197" si="11">1+H134</f>
        <v>0.99912385568566564</v>
      </c>
    </row>
    <row r="135" spans="1:9" x14ac:dyDescent="0.3">
      <c r="A135" s="27">
        <v>45212</v>
      </c>
      <c r="B135" s="1" t="s">
        <v>1</v>
      </c>
      <c r="C135" s="1">
        <v>309.7</v>
      </c>
      <c r="D135" s="2">
        <f t="shared" si="8"/>
        <v>-7.7195622975767203E-3</v>
      </c>
      <c r="E135" s="2">
        <f t="shared" si="9"/>
        <v>0.99228043770242325</v>
      </c>
      <c r="F135" s="27">
        <v>45212</v>
      </c>
      <c r="G135" s="1">
        <v>19751.05</v>
      </c>
      <c r="H135" s="2">
        <f t="shared" si="10"/>
        <v>-2.1722069835914395E-3</v>
      </c>
      <c r="I135" s="35">
        <f t="shared" si="11"/>
        <v>0.99782779301640856</v>
      </c>
    </row>
    <row r="136" spans="1:9" x14ac:dyDescent="0.3">
      <c r="A136" s="27">
        <v>45215</v>
      </c>
      <c r="B136" s="1" t="s">
        <v>1</v>
      </c>
      <c r="C136" s="1">
        <v>309.14999999999998</v>
      </c>
      <c r="D136" s="2">
        <f t="shared" si="8"/>
        <v>-1.7774909745793823E-3</v>
      </c>
      <c r="E136" s="2">
        <f t="shared" si="9"/>
        <v>0.99822250902542065</v>
      </c>
      <c r="F136" s="27">
        <v>45215</v>
      </c>
      <c r="G136" s="1">
        <v>19731.75</v>
      </c>
      <c r="H136" s="2">
        <f t="shared" si="10"/>
        <v>-9.7764097466312354E-4</v>
      </c>
      <c r="I136" s="35">
        <f t="shared" si="11"/>
        <v>0.99902235902533687</v>
      </c>
    </row>
    <row r="137" spans="1:9" x14ac:dyDescent="0.3">
      <c r="A137" s="27">
        <v>45216</v>
      </c>
      <c r="B137" s="1" t="s">
        <v>1</v>
      </c>
      <c r="C137" s="1">
        <v>317.64999999999998</v>
      </c>
      <c r="D137" s="2">
        <f t="shared" si="8"/>
        <v>2.712355170796445E-2</v>
      </c>
      <c r="E137" s="2">
        <f t="shared" si="9"/>
        <v>1.0271235517079644</v>
      </c>
      <c r="F137" s="27">
        <v>45216</v>
      </c>
      <c r="G137" s="1">
        <v>19811.5</v>
      </c>
      <c r="H137" s="2">
        <f t="shared" si="10"/>
        <v>4.0335636613206176E-3</v>
      </c>
      <c r="I137" s="35">
        <f t="shared" si="11"/>
        <v>1.0040335636613207</v>
      </c>
    </row>
    <row r="138" spans="1:9" x14ac:dyDescent="0.3">
      <c r="A138" s="27">
        <v>45217</v>
      </c>
      <c r="B138" s="1" t="s">
        <v>1</v>
      </c>
      <c r="C138" s="1">
        <v>325.05</v>
      </c>
      <c r="D138" s="2">
        <f t="shared" si="8"/>
        <v>2.3028868937935633E-2</v>
      </c>
      <c r="E138" s="2">
        <f t="shared" si="9"/>
        <v>1.0230288689379357</v>
      </c>
      <c r="F138" s="27">
        <v>45217</v>
      </c>
      <c r="G138" s="1">
        <v>19671.099999999999</v>
      </c>
      <c r="H138" s="2">
        <f t="shared" si="10"/>
        <v>-7.112023615253143E-3</v>
      </c>
      <c r="I138" s="35">
        <f t="shared" si="11"/>
        <v>0.99288797638474691</v>
      </c>
    </row>
    <row r="139" spans="1:9" x14ac:dyDescent="0.3">
      <c r="A139" s="27">
        <v>45218</v>
      </c>
      <c r="B139" s="1" t="s">
        <v>1</v>
      </c>
      <c r="C139" s="1">
        <v>319.89999999999998</v>
      </c>
      <c r="D139" s="2">
        <f t="shared" si="8"/>
        <v>-1.5970569695005505E-2</v>
      </c>
      <c r="E139" s="2">
        <f t="shared" si="9"/>
        <v>0.98402943030499446</v>
      </c>
      <c r="F139" s="27">
        <v>45218</v>
      </c>
      <c r="G139" s="1">
        <v>19624.7</v>
      </c>
      <c r="H139" s="2">
        <f t="shared" si="10"/>
        <v>-2.3615766348855094E-3</v>
      </c>
      <c r="I139" s="35">
        <f t="shared" si="11"/>
        <v>0.99763842336511455</v>
      </c>
    </row>
    <row r="140" spans="1:9" x14ac:dyDescent="0.3">
      <c r="A140" s="27">
        <v>45219</v>
      </c>
      <c r="B140" s="1" t="s">
        <v>1</v>
      </c>
      <c r="C140" s="1">
        <v>319.7</v>
      </c>
      <c r="D140" s="2">
        <f t="shared" si="8"/>
        <v>-6.2539088967653099E-4</v>
      </c>
      <c r="E140" s="2">
        <f t="shared" si="9"/>
        <v>0.9993746091103235</v>
      </c>
      <c r="F140" s="27">
        <v>45219</v>
      </c>
      <c r="G140" s="1">
        <v>19542.650000000001</v>
      </c>
      <c r="H140" s="2">
        <f t="shared" si="10"/>
        <v>-4.1897202656687891E-3</v>
      </c>
      <c r="I140" s="35">
        <f t="shared" si="11"/>
        <v>0.99581027973433123</v>
      </c>
    </row>
    <row r="141" spans="1:9" x14ac:dyDescent="0.3">
      <c r="A141" s="27">
        <v>45222</v>
      </c>
      <c r="B141" s="1" t="s">
        <v>1</v>
      </c>
      <c r="C141" s="1">
        <v>298.2</v>
      </c>
      <c r="D141" s="2">
        <f t="shared" si="8"/>
        <v>-6.9618653735157673E-2</v>
      </c>
      <c r="E141" s="2">
        <f t="shared" si="9"/>
        <v>0.93038134626484237</v>
      </c>
      <c r="F141" s="27">
        <v>45222</v>
      </c>
      <c r="G141" s="1">
        <v>19281.75</v>
      </c>
      <c r="H141" s="2">
        <f t="shared" si="10"/>
        <v>-1.3440203963636189E-2</v>
      </c>
      <c r="I141" s="35">
        <f t="shared" si="11"/>
        <v>0.98655979603636379</v>
      </c>
    </row>
    <row r="142" spans="1:9" x14ac:dyDescent="0.3">
      <c r="A142" s="27">
        <v>45224</v>
      </c>
      <c r="B142" s="1" t="s">
        <v>1</v>
      </c>
      <c r="C142" s="1">
        <v>291.3</v>
      </c>
      <c r="D142" s="2">
        <f t="shared" si="8"/>
        <v>-2.3410738365248995E-2</v>
      </c>
      <c r="E142" s="2">
        <f t="shared" si="9"/>
        <v>0.97658926163475102</v>
      </c>
      <c r="F142" s="27">
        <v>45224</v>
      </c>
      <c r="G142" s="1">
        <v>19122.150000000001</v>
      </c>
      <c r="H142" s="2">
        <f t="shared" si="10"/>
        <v>-8.3117036978903082E-3</v>
      </c>
      <c r="I142" s="35">
        <f t="shared" si="11"/>
        <v>0.99168829630210964</v>
      </c>
    </row>
    <row r="143" spans="1:9" x14ac:dyDescent="0.3">
      <c r="A143" s="27">
        <v>45225</v>
      </c>
      <c r="B143" s="1" t="s">
        <v>1</v>
      </c>
      <c r="C143" s="1">
        <v>294.35000000000002</v>
      </c>
      <c r="D143" s="2">
        <f t="shared" si="8"/>
        <v>1.0415871508881449E-2</v>
      </c>
      <c r="E143" s="2">
        <f t="shared" si="9"/>
        <v>1.0104158715088813</v>
      </c>
      <c r="F143" s="27">
        <v>45225</v>
      </c>
      <c r="G143" s="1">
        <v>18857.25</v>
      </c>
      <c r="H143" s="2">
        <f t="shared" si="10"/>
        <v>-1.3949893667133624E-2</v>
      </c>
      <c r="I143" s="35">
        <f t="shared" si="11"/>
        <v>0.98605010633286638</v>
      </c>
    </row>
    <row r="144" spans="1:9" x14ac:dyDescent="0.3">
      <c r="A144" s="27">
        <v>45226</v>
      </c>
      <c r="B144" s="1" t="s">
        <v>1</v>
      </c>
      <c r="C144" s="1">
        <v>297.64999999999998</v>
      </c>
      <c r="D144" s="2">
        <f t="shared" si="8"/>
        <v>1.1148764125128496E-2</v>
      </c>
      <c r="E144" s="2">
        <f t="shared" si="9"/>
        <v>1.0111487641251284</v>
      </c>
      <c r="F144" s="27">
        <v>45226</v>
      </c>
      <c r="G144" s="1">
        <v>19047.25</v>
      </c>
      <c r="H144" s="2">
        <f t="shared" si="10"/>
        <v>1.0025278863763394E-2</v>
      </c>
      <c r="I144" s="35">
        <f t="shared" si="11"/>
        <v>1.0100252788637634</v>
      </c>
    </row>
    <row r="145" spans="1:9" x14ac:dyDescent="0.3">
      <c r="A145" s="27">
        <v>45229</v>
      </c>
      <c r="B145" s="1" t="s">
        <v>1</v>
      </c>
      <c r="C145" s="1">
        <v>300.2</v>
      </c>
      <c r="D145" s="2">
        <f t="shared" si="8"/>
        <v>8.5306195999624405E-3</v>
      </c>
      <c r="E145" s="2">
        <f t="shared" si="9"/>
        <v>1.0085306195999624</v>
      </c>
      <c r="F145" s="27">
        <v>45229</v>
      </c>
      <c r="G145" s="1">
        <v>19140.900000000001</v>
      </c>
      <c r="H145" s="2">
        <f t="shared" si="10"/>
        <v>4.9046726660236838E-3</v>
      </c>
      <c r="I145" s="35">
        <f t="shared" si="11"/>
        <v>1.0049046726660238</v>
      </c>
    </row>
    <row r="146" spans="1:9" x14ac:dyDescent="0.3">
      <c r="A146" s="27">
        <v>45230</v>
      </c>
      <c r="B146" s="1" t="s">
        <v>1</v>
      </c>
      <c r="C146" s="1">
        <v>304.3</v>
      </c>
      <c r="D146" s="2">
        <f t="shared" si="8"/>
        <v>1.3565137703563827E-2</v>
      </c>
      <c r="E146" s="2">
        <f t="shared" si="9"/>
        <v>1.0135651377035639</v>
      </c>
      <c r="F146" s="27">
        <v>45230</v>
      </c>
      <c r="G146" s="1">
        <v>19079.599999999999</v>
      </c>
      <c r="H146" s="2">
        <f t="shared" si="10"/>
        <v>-3.207705423086861E-3</v>
      </c>
      <c r="I146" s="35">
        <f t="shared" si="11"/>
        <v>0.9967922945769131</v>
      </c>
    </row>
    <row r="147" spans="1:9" x14ac:dyDescent="0.3">
      <c r="A147" s="27">
        <v>45231</v>
      </c>
      <c r="B147" s="1" t="s">
        <v>1</v>
      </c>
      <c r="C147" s="1">
        <v>308.14999999999998</v>
      </c>
      <c r="D147" s="2">
        <f t="shared" si="8"/>
        <v>1.2572620505326728E-2</v>
      </c>
      <c r="E147" s="2">
        <f t="shared" si="9"/>
        <v>1.0125726205053267</v>
      </c>
      <c r="F147" s="27">
        <v>45231</v>
      </c>
      <c r="G147" s="1">
        <v>18989.150000000001</v>
      </c>
      <c r="H147" s="2">
        <f t="shared" si="10"/>
        <v>-4.7519380175908114E-3</v>
      </c>
      <c r="I147" s="35">
        <f t="shared" si="11"/>
        <v>0.99524806198240923</v>
      </c>
    </row>
    <row r="148" spans="1:9" x14ac:dyDescent="0.3">
      <c r="A148" s="27">
        <v>45232</v>
      </c>
      <c r="B148" s="1" t="s">
        <v>1</v>
      </c>
      <c r="C148" s="1">
        <v>337.25</v>
      </c>
      <c r="D148" s="2">
        <f t="shared" si="8"/>
        <v>9.0237817679613197E-2</v>
      </c>
      <c r="E148" s="2">
        <f t="shared" si="9"/>
        <v>1.0902378176796133</v>
      </c>
      <c r="F148" s="27">
        <v>45232</v>
      </c>
      <c r="G148" s="1">
        <v>19133.25</v>
      </c>
      <c r="H148" s="2">
        <f t="shared" si="10"/>
        <v>7.5598958250219696E-3</v>
      </c>
      <c r="I148" s="35">
        <f t="shared" si="11"/>
        <v>1.007559895825022</v>
      </c>
    </row>
    <row r="149" spans="1:9" x14ac:dyDescent="0.3">
      <c r="A149" s="27">
        <v>45233</v>
      </c>
      <c r="B149" s="1" t="s">
        <v>1</v>
      </c>
      <c r="C149" s="1">
        <v>348.3</v>
      </c>
      <c r="D149" s="2">
        <f t="shared" si="8"/>
        <v>3.2239682284090181E-2</v>
      </c>
      <c r="E149" s="2">
        <f t="shared" si="9"/>
        <v>1.0322396822840902</v>
      </c>
      <c r="F149" s="27">
        <v>45233</v>
      </c>
      <c r="G149" s="1">
        <v>19230.599999999999</v>
      </c>
      <c r="H149" s="2">
        <f t="shared" si="10"/>
        <v>5.0751011147600316E-3</v>
      </c>
      <c r="I149" s="35">
        <f t="shared" si="11"/>
        <v>1.0050751011147601</v>
      </c>
    </row>
    <row r="150" spans="1:9" x14ac:dyDescent="0.3">
      <c r="A150" s="27">
        <v>45236</v>
      </c>
      <c r="B150" s="1" t="s">
        <v>1</v>
      </c>
      <c r="C150" s="1">
        <v>341.15</v>
      </c>
      <c r="D150" s="2">
        <f t="shared" si="8"/>
        <v>-2.0741914110522917E-2</v>
      </c>
      <c r="E150" s="2">
        <f t="shared" si="9"/>
        <v>0.97925808588947705</v>
      </c>
      <c r="F150" s="27">
        <v>45236</v>
      </c>
      <c r="G150" s="1">
        <v>19411.75</v>
      </c>
      <c r="H150" s="2">
        <f t="shared" si="10"/>
        <v>9.3757924662759996E-3</v>
      </c>
      <c r="I150" s="35">
        <f t="shared" si="11"/>
        <v>1.0093757924662761</v>
      </c>
    </row>
    <row r="151" spans="1:9" x14ac:dyDescent="0.3">
      <c r="A151" s="27">
        <v>45237</v>
      </c>
      <c r="B151" s="1" t="s">
        <v>1</v>
      </c>
      <c r="C151" s="1">
        <v>339.1</v>
      </c>
      <c r="D151" s="2">
        <f t="shared" si="8"/>
        <v>-6.0272141298396082E-3</v>
      </c>
      <c r="E151" s="2">
        <f t="shared" si="9"/>
        <v>0.99397278587016036</v>
      </c>
      <c r="F151" s="27">
        <v>45237</v>
      </c>
      <c r="G151" s="1">
        <v>19406.7</v>
      </c>
      <c r="H151" s="2">
        <f t="shared" si="10"/>
        <v>-2.6018555756290862E-4</v>
      </c>
      <c r="I151" s="35">
        <f t="shared" si="11"/>
        <v>0.99973981444243709</v>
      </c>
    </row>
    <row r="152" spans="1:9" x14ac:dyDescent="0.3">
      <c r="A152" s="27">
        <v>45238</v>
      </c>
      <c r="B152" s="1" t="s">
        <v>1</v>
      </c>
      <c r="C152" s="1">
        <v>355.15</v>
      </c>
      <c r="D152" s="2">
        <f t="shared" si="8"/>
        <v>4.6245186312225843E-2</v>
      </c>
      <c r="E152" s="2">
        <f t="shared" si="9"/>
        <v>1.0462451863122257</v>
      </c>
      <c r="F152" s="27">
        <v>45238</v>
      </c>
      <c r="G152" s="1">
        <v>19443.5</v>
      </c>
      <c r="H152" s="2">
        <f t="shared" si="10"/>
        <v>1.8944567083908723E-3</v>
      </c>
      <c r="I152" s="35">
        <f t="shared" si="11"/>
        <v>1.0018944567083909</v>
      </c>
    </row>
    <row r="153" spans="1:9" x14ac:dyDescent="0.3">
      <c r="A153" s="27">
        <v>45239</v>
      </c>
      <c r="B153" s="1" t="s">
        <v>1</v>
      </c>
      <c r="C153" s="1">
        <v>350.3</v>
      </c>
      <c r="D153" s="2">
        <f t="shared" si="8"/>
        <v>-1.3750305240377696E-2</v>
      </c>
      <c r="E153" s="2">
        <f t="shared" si="9"/>
        <v>0.98624969475962232</v>
      </c>
      <c r="F153" s="27">
        <v>45239</v>
      </c>
      <c r="G153" s="1">
        <v>19395.3</v>
      </c>
      <c r="H153" s="2">
        <f t="shared" si="10"/>
        <v>-2.4820553026905696E-3</v>
      </c>
      <c r="I153" s="35">
        <f t="shared" si="11"/>
        <v>0.99751794469730948</v>
      </c>
    </row>
    <row r="154" spans="1:9" x14ac:dyDescent="0.3">
      <c r="A154" s="27">
        <v>45240</v>
      </c>
      <c r="B154" s="1" t="s">
        <v>1</v>
      </c>
      <c r="C154" s="1">
        <v>357.4</v>
      </c>
      <c r="D154" s="2">
        <f t="shared" si="8"/>
        <v>2.0065672521886412E-2</v>
      </c>
      <c r="E154" s="2">
        <f t="shared" si="9"/>
        <v>1.0200656725218864</v>
      </c>
      <c r="F154" s="27">
        <v>45240</v>
      </c>
      <c r="G154" s="1">
        <v>19425.349999999999</v>
      </c>
      <c r="H154" s="2">
        <f t="shared" si="10"/>
        <v>1.548145433003843E-3</v>
      </c>
      <c r="I154" s="35">
        <f t="shared" si="11"/>
        <v>1.0015481454330037</v>
      </c>
    </row>
    <row r="155" spans="1:9" x14ac:dyDescent="0.3">
      <c r="A155" s="27">
        <v>45242</v>
      </c>
      <c r="B155" s="1" t="s">
        <v>1</v>
      </c>
      <c r="C155" s="1">
        <v>357.5</v>
      </c>
      <c r="D155" s="2">
        <f t="shared" si="8"/>
        <v>2.797594087346738E-4</v>
      </c>
      <c r="E155" s="2">
        <f t="shared" si="9"/>
        <v>1.0002797594087347</v>
      </c>
      <c r="F155" s="27">
        <v>45242</v>
      </c>
      <c r="G155" s="1">
        <v>19525.55</v>
      </c>
      <c r="H155" s="2">
        <f t="shared" si="10"/>
        <v>5.1449502336882525E-3</v>
      </c>
      <c r="I155" s="35">
        <f t="shared" si="11"/>
        <v>1.0051449502336882</v>
      </c>
    </row>
    <row r="156" spans="1:9" x14ac:dyDescent="0.3">
      <c r="A156" s="27">
        <v>45243</v>
      </c>
      <c r="B156" s="1" t="s">
        <v>1</v>
      </c>
      <c r="C156" s="1">
        <v>348.65</v>
      </c>
      <c r="D156" s="2">
        <f t="shared" si="8"/>
        <v>-2.5066808467042675E-2</v>
      </c>
      <c r="E156" s="2">
        <f t="shared" si="9"/>
        <v>0.97493319153295732</v>
      </c>
      <c r="F156" s="27">
        <v>45243</v>
      </c>
      <c r="G156" s="1">
        <v>19443.55</v>
      </c>
      <c r="H156" s="2">
        <f t="shared" si="10"/>
        <v>-4.2084688138326878E-3</v>
      </c>
      <c r="I156" s="35">
        <f t="shared" si="11"/>
        <v>0.99579153118616737</v>
      </c>
    </row>
    <row r="157" spans="1:9" x14ac:dyDescent="0.3">
      <c r="A157" s="27">
        <v>45245</v>
      </c>
      <c r="B157" s="1" t="s">
        <v>1</v>
      </c>
      <c r="C157" s="1">
        <v>352.35</v>
      </c>
      <c r="D157" s="2">
        <f t="shared" si="8"/>
        <v>1.055644610601178E-2</v>
      </c>
      <c r="E157" s="2">
        <f t="shared" si="9"/>
        <v>1.0105564461060117</v>
      </c>
      <c r="F157" s="27">
        <v>45245</v>
      </c>
      <c r="G157" s="1">
        <v>19675.45</v>
      </c>
      <c r="H157" s="2">
        <f t="shared" si="10"/>
        <v>1.185627017720115E-2</v>
      </c>
      <c r="I157" s="35">
        <f t="shared" si="11"/>
        <v>1.0118562701772011</v>
      </c>
    </row>
    <row r="158" spans="1:9" x14ac:dyDescent="0.3">
      <c r="A158" s="27">
        <v>45246</v>
      </c>
      <c r="B158" s="1" t="s">
        <v>1</v>
      </c>
      <c r="C158" s="1">
        <v>350.25</v>
      </c>
      <c r="D158" s="2">
        <f t="shared" si="8"/>
        <v>-5.9778145559151452E-3</v>
      </c>
      <c r="E158" s="2">
        <f t="shared" si="9"/>
        <v>0.99402218544408483</v>
      </c>
      <c r="F158" s="27">
        <v>45246</v>
      </c>
      <c r="G158" s="1">
        <v>19765.2</v>
      </c>
      <c r="H158" s="2">
        <f t="shared" si="10"/>
        <v>4.5511498880301303E-3</v>
      </c>
      <c r="I158" s="35">
        <f t="shared" si="11"/>
        <v>1.0045511498880302</v>
      </c>
    </row>
    <row r="159" spans="1:9" x14ac:dyDescent="0.3">
      <c r="A159" s="27">
        <v>45247</v>
      </c>
      <c r="B159" s="1" t="s">
        <v>1</v>
      </c>
      <c r="C159" s="1">
        <v>348.65</v>
      </c>
      <c r="D159" s="2">
        <f t="shared" si="8"/>
        <v>-4.5786315500967179E-3</v>
      </c>
      <c r="E159" s="2">
        <f t="shared" si="9"/>
        <v>0.99542136844990325</v>
      </c>
      <c r="F159" s="27">
        <v>45247</v>
      </c>
      <c r="G159" s="1">
        <v>19731.8</v>
      </c>
      <c r="H159" s="2">
        <f t="shared" si="10"/>
        <v>-1.6912680943572324E-3</v>
      </c>
      <c r="I159" s="35">
        <f t="shared" si="11"/>
        <v>0.99830873190564273</v>
      </c>
    </row>
    <row r="160" spans="1:9" x14ac:dyDescent="0.3">
      <c r="A160" s="27">
        <v>45250</v>
      </c>
      <c r="B160" s="1" t="s">
        <v>1</v>
      </c>
      <c r="C160" s="1">
        <v>346.65</v>
      </c>
      <c r="D160" s="2">
        <f t="shared" si="8"/>
        <v>-5.7529282785203049E-3</v>
      </c>
      <c r="E160" s="2">
        <f t="shared" si="9"/>
        <v>0.99424707172147975</v>
      </c>
      <c r="F160" s="27">
        <v>45250</v>
      </c>
      <c r="G160" s="1">
        <v>19694</v>
      </c>
      <c r="H160" s="2">
        <f t="shared" si="10"/>
        <v>-1.9175266745258626E-3</v>
      </c>
      <c r="I160" s="35">
        <f t="shared" si="11"/>
        <v>0.99808247332547417</v>
      </c>
    </row>
    <row r="161" spans="1:9" x14ac:dyDescent="0.3">
      <c r="A161" s="27">
        <v>45251</v>
      </c>
      <c r="B161" s="1" t="s">
        <v>1</v>
      </c>
      <c r="C161" s="1">
        <v>343.85</v>
      </c>
      <c r="D161" s="2">
        <f t="shared" si="8"/>
        <v>-8.1101096226541373E-3</v>
      </c>
      <c r="E161" s="2">
        <f t="shared" si="9"/>
        <v>0.99188989037734587</v>
      </c>
      <c r="F161" s="27">
        <v>45251</v>
      </c>
      <c r="G161" s="1">
        <v>19783.400000000001</v>
      </c>
      <c r="H161" s="2">
        <f t="shared" si="10"/>
        <v>4.5291813962118265E-3</v>
      </c>
      <c r="I161" s="35">
        <f t="shared" si="11"/>
        <v>1.0045291813962118</v>
      </c>
    </row>
    <row r="162" spans="1:9" x14ac:dyDescent="0.3">
      <c r="A162" s="27">
        <v>45252</v>
      </c>
      <c r="B162" s="1" t="s">
        <v>1</v>
      </c>
      <c r="C162" s="1">
        <v>337.8</v>
      </c>
      <c r="D162" s="2">
        <f t="shared" si="8"/>
        <v>-1.7751511392145491E-2</v>
      </c>
      <c r="E162" s="2">
        <f t="shared" si="9"/>
        <v>0.98224848860785452</v>
      </c>
      <c r="F162" s="27">
        <v>45252</v>
      </c>
      <c r="G162" s="1">
        <v>19811.849999999999</v>
      </c>
      <c r="H162" s="2">
        <f t="shared" si="10"/>
        <v>1.4370413065190699E-3</v>
      </c>
      <c r="I162" s="35">
        <f t="shared" si="11"/>
        <v>1.001437041306519</v>
      </c>
    </row>
    <row r="163" spans="1:9" x14ac:dyDescent="0.3">
      <c r="A163" s="27">
        <v>45253</v>
      </c>
      <c r="B163" s="1" t="s">
        <v>1</v>
      </c>
      <c r="C163" s="1">
        <v>334.15</v>
      </c>
      <c r="D163" s="2">
        <f t="shared" si="8"/>
        <v>-1.0864010416620636E-2</v>
      </c>
      <c r="E163" s="2">
        <f t="shared" si="9"/>
        <v>0.98913598958337934</v>
      </c>
      <c r="F163" s="27">
        <v>45253</v>
      </c>
      <c r="G163" s="1">
        <v>19802</v>
      </c>
      <c r="H163" s="2">
        <f t="shared" si="10"/>
        <v>-4.9730082801831082E-4</v>
      </c>
      <c r="I163" s="35">
        <f t="shared" si="11"/>
        <v>0.99950269917198165</v>
      </c>
    </row>
    <row r="164" spans="1:9" x14ac:dyDescent="0.3">
      <c r="A164" s="27">
        <v>45254</v>
      </c>
      <c r="B164" s="1" t="s">
        <v>1</v>
      </c>
      <c r="C164" s="1">
        <v>339.9</v>
      </c>
      <c r="D164" s="2">
        <f t="shared" si="8"/>
        <v>1.7061462744991266E-2</v>
      </c>
      <c r="E164" s="2">
        <f t="shared" si="9"/>
        <v>1.0170614627449912</v>
      </c>
      <c r="F164" s="27">
        <v>45254</v>
      </c>
      <c r="G164" s="1">
        <v>19794.7</v>
      </c>
      <c r="H164" s="2">
        <f t="shared" si="10"/>
        <v>-3.6871759933041186E-4</v>
      </c>
      <c r="I164" s="35">
        <f t="shared" si="11"/>
        <v>0.99963128240066956</v>
      </c>
    </row>
    <row r="165" spans="1:9" x14ac:dyDescent="0.3">
      <c r="A165" s="27">
        <v>45258</v>
      </c>
      <c r="B165" s="1" t="s">
        <v>1</v>
      </c>
      <c r="C165" s="1">
        <v>341.4</v>
      </c>
      <c r="D165" s="2">
        <f t="shared" si="8"/>
        <v>4.4033536582699737E-3</v>
      </c>
      <c r="E165" s="2">
        <f t="shared" si="9"/>
        <v>1.0044033536582699</v>
      </c>
      <c r="F165" s="27">
        <v>45258</v>
      </c>
      <c r="G165" s="1">
        <v>19889.7</v>
      </c>
      <c r="H165" s="2">
        <f t="shared" si="10"/>
        <v>4.7877846948800578E-3</v>
      </c>
      <c r="I165" s="35">
        <f t="shared" si="11"/>
        <v>1.0047877846948801</v>
      </c>
    </row>
    <row r="166" spans="1:9" x14ac:dyDescent="0.3">
      <c r="A166" s="27">
        <v>45259</v>
      </c>
      <c r="B166" s="1" t="s">
        <v>1</v>
      </c>
      <c r="C166" s="1">
        <v>345.55</v>
      </c>
      <c r="D166" s="2">
        <f t="shared" si="8"/>
        <v>1.2082540177063263E-2</v>
      </c>
      <c r="E166" s="2">
        <f t="shared" si="9"/>
        <v>1.0120825401770632</v>
      </c>
      <c r="F166" s="27">
        <v>45259</v>
      </c>
      <c r="G166" s="1">
        <v>20096.599999999999</v>
      </c>
      <c r="H166" s="2">
        <f t="shared" si="10"/>
        <v>1.0348636732111694E-2</v>
      </c>
      <c r="I166" s="35">
        <f t="shared" si="11"/>
        <v>1.0103486367321117</v>
      </c>
    </row>
    <row r="167" spans="1:9" x14ac:dyDescent="0.3">
      <c r="A167" s="27">
        <v>45260</v>
      </c>
      <c r="B167" s="1" t="s">
        <v>1</v>
      </c>
      <c r="C167" s="1">
        <v>353.7</v>
      </c>
      <c r="D167" s="2">
        <f t="shared" si="8"/>
        <v>2.3311745674031638E-2</v>
      </c>
      <c r="E167" s="2">
        <f t="shared" si="9"/>
        <v>1.0233117456740317</v>
      </c>
      <c r="F167" s="27">
        <v>45260</v>
      </c>
      <c r="G167" s="1">
        <v>20133.150000000001</v>
      </c>
      <c r="H167" s="2">
        <f t="shared" si="10"/>
        <v>1.8170637429511605E-3</v>
      </c>
      <c r="I167" s="35">
        <f t="shared" si="11"/>
        <v>1.0018170637429511</v>
      </c>
    </row>
    <row r="168" spans="1:9" x14ac:dyDescent="0.3">
      <c r="A168" s="27">
        <v>45261</v>
      </c>
      <c r="B168" s="1" t="s">
        <v>1</v>
      </c>
      <c r="C168" s="1">
        <v>352.65</v>
      </c>
      <c r="D168" s="2">
        <f t="shared" si="8"/>
        <v>-2.9730325572467245E-3</v>
      </c>
      <c r="E168" s="2">
        <f t="shared" si="9"/>
        <v>0.99702696744275332</v>
      </c>
      <c r="F168" s="27">
        <v>45261</v>
      </c>
      <c r="G168" s="1">
        <v>20267.900000000001</v>
      </c>
      <c r="H168" s="2">
        <f t="shared" si="10"/>
        <v>6.6706434446280362E-3</v>
      </c>
      <c r="I168" s="35">
        <f t="shared" si="11"/>
        <v>1.006670643444628</v>
      </c>
    </row>
    <row r="169" spans="1:9" x14ac:dyDescent="0.3">
      <c r="A169" s="27">
        <v>45264</v>
      </c>
      <c r="B169" s="1" t="s">
        <v>1</v>
      </c>
      <c r="C169" s="1">
        <v>354.6</v>
      </c>
      <c r="D169" s="2">
        <f t="shared" si="8"/>
        <v>5.5143299859194885E-3</v>
      </c>
      <c r="E169" s="2">
        <f t="shared" si="9"/>
        <v>1.0055143299859195</v>
      </c>
      <c r="F169" s="27">
        <v>45264</v>
      </c>
      <c r="G169" s="1">
        <v>20686.8</v>
      </c>
      <c r="H169" s="2">
        <f t="shared" si="10"/>
        <v>2.0457461991232925E-2</v>
      </c>
      <c r="I169" s="35">
        <f t="shared" si="11"/>
        <v>1.020457461991233</v>
      </c>
    </row>
    <row r="170" spans="1:9" x14ac:dyDescent="0.3">
      <c r="A170" s="27">
        <v>45265</v>
      </c>
      <c r="B170" s="1" t="s">
        <v>1</v>
      </c>
      <c r="C170" s="1">
        <v>355.35</v>
      </c>
      <c r="D170" s="2">
        <f t="shared" si="8"/>
        <v>2.1128256327965491E-3</v>
      </c>
      <c r="E170" s="2">
        <f t="shared" si="9"/>
        <v>1.0021128256327965</v>
      </c>
      <c r="F170" s="27">
        <v>45265</v>
      </c>
      <c r="G170" s="1">
        <v>20855.099999999999</v>
      </c>
      <c r="H170" s="2">
        <f t="shared" si="10"/>
        <v>8.1027069438026102E-3</v>
      </c>
      <c r="I170" s="35">
        <f t="shared" si="11"/>
        <v>1.0081027069438027</v>
      </c>
    </row>
    <row r="171" spans="1:9" x14ac:dyDescent="0.3">
      <c r="A171" s="27">
        <v>45266</v>
      </c>
      <c r="B171" s="1" t="s">
        <v>1</v>
      </c>
      <c r="C171" s="1">
        <v>354.65</v>
      </c>
      <c r="D171" s="2">
        <f t="shared" si="8"/>
        <v>-1.9718316248085285E-3</v>
      </c>
      <c r="E171" s="2">
        <f t="shared" si="9"/>
        <v>0.99802816837519148</v>
      </c>
      <c r="F171" s="27">
        <v>45266</v>
      </c>
      <c r="G171" s="1">
        <v>20937.7</v>
      </c>
      <c r="H171" s="2">
        <f t="shared" si="10"/>
        <v>3.9528391278700111E-3</v>
      </c>
      <c r="I171" s="35">
        <f t="shared" si="11"/>
        <v>1.00395283912787</v>
      </c>
    </row>
    <row r="172" spans="1:9" x14ac:dyDescent="0.3">
      <c r="A172" s="27">
        <v>45267</v>
      </c>
      <c r="B172" s="1" t="s">
        <v>1</v>
      </c>
      <c r="C172" s="1">
        <v>355.1</v>
      </c>
      <c r="D172" s="2">
        <f t="shared" si="8"/>
        <v>1.2680523009464856E-3</v>
      </c>
      <c r="E172" s="2">
        <f t="shared" si="9"/>
        <v>1.0012680523009465</v>
      </c>
      <c r="F172" s="27">
        <v>45267</v>
      </c>
      <c r="G172" s="1">
        <v>20901.150000000001</v>
      </c>
      <c r="H172" s="2">
        <f t="shared" si="10"/>
        <v>-1.7471803980189876E-3</v>
      </c>
      <c r="I172" s="35">
        <f t="shared" si="11"/>
        <v>0.99825281960198098</v>
      </c>
    </row>
    <row r="173" spans="1:9" x14ac:dyDescent="0.3">
      <c r="A173" s="27">
        <v>45268</v>
      </c>
      <c r="B173" s="1" t="s">
        <v>1</v>
      </c>
      <c r="C173" s="1">
        <v>348.15</v>
      </c>
      <c r="D173" s="2">
        <f t="shared" si="8"/>
        <v>-1.9766018560486574E-2</v>
      </c>
      <c r="E173" s="2">
        <f t="shared" si="9"/>
        <v>0.98023398143951346</v>
      </c>
      <c r="F173" s="27">
        <v>45268</v>
      </c>
      <c r="G173" s="1">
        <v>20969.400000000001</v>
      </c>
      <c r="H173" s="2">
        <f t="shared" si="10"/>
        <v>3.2600508207486305E-3</v>
      </c>
      <c r="I173" s="35">
        <f t="shared" si="11"/>
        <v>1.0032600508207485</v>
      </c>
    </row>
    <row r="174" spans="1:9" x14ac:dyDescent="0.3">
      <c r="A174" s="27">
        <v>45271</v>
      </c>
      <c r="B174" s="1" t="s">
        <v>1</v>
      </c>
      <c r="C174" s="1">
        <v>345.95</v>
      </c>
      <c r="D174" s="2">
        <f t="shared" si="8"/>
        <v>-6.339165443735654E-3</v>
      </c>
      <c r="E174" s="2">
        <f t="shared" si="9"/>
        <v>0.99366083455626431</v>
      </c>
      <c r="F174" s="27">
        <v>45271</v>
      </c>
      <c r="G174" s="1">
        <v>20997.1</v>
      </c>
      <c r="H174" s="2">
        <f t="shared" si="10"/>
        <v>1.3201007481038823E-3</v>
      </c>
      <c r="I174" s="35">
        <f t="shared" si="11"/>
        <v>1.0013201007481038</v>
      </c>
    </row>
    <row r="175" spans="1:9" x14ac:dyDescent="0.3">
      <c r="A175" s="27">
        <v>45272</v>
      </c>
      <c r="B175" s="1" t="s">
        <v>1</v>
      </c>
      <c r="C175" s="1">
        <v>344.9</v>
      </c>
      <c r="D175" s="2">
        <f t="shared" si="8"/>
        <v>-3.03973600202494E-3</v>
      </c>
      <c r="E175" s="2">
        <f t="shared" si="9"/>
        <v>0.9969602639979751</v>
      </c>
      <c r="F175" s="27">
        <v>45272</v>
      </c>
      <c r="G175" s="1">
        <v>20906.400000000001</v>
      </c>
      <c r="H175" s="2">
        <f t="shared" si="10"/>
        <v>-4.3290007586474161E-3</v>
      </c>
      <c r="I175" s="35">
        <f t="shared" si="11"/>
        <v>0.99567099924135261</v>
      </c>
    </row>
    <row r="176" spans="1:9" x14ac:dyDescent="0.3">
      <c r="A176" s="27">
        <v>45273</v>
      </c>
      <c r="B176" s="1" t="s">
        <v>1</v>
      </c>
      <c r="C176" s="1">
        <v>346.4</v>
      </c>
      <c r="D176" s="2">
        <f t="shared" si="8"/>
        <v>4.339656745484935E-3</v>
      </c>
      <c r="E176" s="2">
        <f t="shared" si="9"/>
        <v>1.004339656745485</v>
      </c>
      <c r="F176" s="27">
        <v>45273</v>
      </c>
      <c r="G176" s="1">
        <v>20926.349999999999</v>
      </c>
      <c r="H176" s="2">
        <f t="shared" si="10"/>
        <v>9.5379823284038147E-4</v>
      </c>
      <c r="I176" s="35">
        <f t="shared" si="11"/>
        <v>1.0009537982328405</v>
      </c>
    </row>
    <row r="177" spans="1:9" x14ac:dyDescent="0.3">
      <c r="A177" s="27">
        <v>45274</v>
      </c>
      <c r="B177" s="1" t="s">
        <v>1</v>
      </c>
      <c r="C177" s="1">
        <v>346.6</v>
      </c>
      <c r="D177" s="2">
        <f t="shared" si="8"/>
        <v>5.7720059322580045E-4</v>
      </c>
      <c r="E177" s="2">
        <f t="shared" si="9"/>
        <v>1.0005772005932259</v>
      </c>
      <c r="F177" s="27">
        <v>45274</v>
      </c>
      <c r="G177" s="1">
        <v>21182.7</v>
      </c>
      <c r="H177" s="2">
        <f t="shared" si="10"/>
        <v>1.2175680378580502E-2</v>
      </c>
      <c r="I177" s="35">
        <f t="shared" si="11"/>
        <v>1.0121756803785804</v>
      </c>
    </row>
    <row r="178" spans="1:9" x14ac:dyDescent="0.3">
      <c r="A178" s="27">
        <v>45275</v>
      </c>
      <c r="B178" s="1" t="s">
        <v>1</v>
      </c>
      <c r="C178" s="1">
        <v>352</v>
      </c>
      <c r="D178" s="2">
        <f t="shared" si="8"/>
        <v>1.5459798316591404E-2</v>
      </c>
      <c r="E178" s="2">
        <f t="shared" si="9"/>
        <v>1.0154597983165914</v>
      </c>
      <c r="F178" s="27">
        <v>45275</v>
      </c>
      <c r="G178" s="1">
        <v>21456.65</v>
      </c>
      <c r="H178" s="2">
        <f t="shared" si="10"/>
        <v>1.2849809834677589E-2</v>
      </c>
      <c r="I178" s="35">
        <f t="shared" si="11"/>
        <v>1.0128498098346777</v>
      </c>
    </row>
    <row r="179" spans="1:9" x14ac:dyDescent="0.3">
      <c r="A179" s="27">
        <v>45278</v>
      </c>
      <c r="B179" s="1" t="s">
        <v>1</v>
      </c>
      <c r="C179" s="1">
        <v>389.65</v>
      </c>
      <c r="D179" s="2">
        <f t="shared" si="8"/>
        <v>0.10161772469147283</v>
      </c>
      <c r="E179" s="2">
        <f t="shared" si="9"/>
        <v>1.1016177246914729</v>
      </c>
      <c r="F179" s="27">
        <v>45278</v>
      </c>
      <c r="G179" s="1">
        <v>21418.65</v>
      </c>
      <c r="H179" s="2">
        <f t="shared" si="10"/>
        <v>-1.7725828134065394E-3</v>
      </c>
      <c r="I179" s="35">
        <f t="shared" si="11"/>
        <v>0.99822741718659347</v>
      </c>
    </row>
    <row r="180" spans="1:9" x14ac:dyDescent="0.3">
      <c r="A180" s="27">
        <v>45279</v>
      </c>
      <c r="B180" s="1" t="s">
        <v>1</v>
      </c>
      <c r="C180" s="1">
        <v>378.7</v>
      </c>
      <c r="D180" s="2">
        <f t="shared" si="8"/>
        <v>-2.8504565381820796E-2</v>
      </c>
      <c r="E180" s="2">
        <f t="shared" si="9"/>
        <v>0.97149543461817922</v>
      </c>
      <c r="F180" s="27">
        <v>45279</v>
      </c>
      <c r="G180" s="1">
        <v>21453.1</v>
      </c>
      <c r="H180" s="2">
        <f t="shared" si="10"/>
        <v>1.6071192528823127E-3</v>
      </c>
      <c r="I180" s="35">
        <f t="shared" si="11"/>
        <v>1.0016071192528824</v>
      </c>
    </row>
    <row r="181" spans="1:9" x14ac:dyDescent="0.3">
      <c r="A181" s="27">
        <v>45280</v>
      </c>
      <c r="B181" s="1" t="s">
        <v>1</v>
      </c>
      <c r="C181" s="1">
        <v>364.85</v>
      </c>
      <c r="D181" s="2">
        <f t="shared" si="8"/>
        <v>-3.7258024696119954E-2</v>
      </c>
      <c r="E181" s="2">
        <f t="shared" si="9"/>
        <v>0.96274197530388006</v>
      </c>
      <c r="F181" s="27">
        <v>45280</v>
      </c>
      <c r="G181" s="1">
        <v>21150.15</v>
      </c>
      <c r="H181" s="2">
        <f t="shared" si="10"/>
        <v>-1.4222159410509942E-2</v>
      </c>
      <c r="I181" s="35">
        <f t="shared" si="11"/>
        <v>0.98577784058949003</v>
      </c>
    </row>
    <row r="182" spans="1:9" x14ac:dyDescent="0.3">
      <c r="A182" s="27">
        <v>45281</v>
      </c>
      <c r="B182" s="1" t="s">
        <v>1</v>
      </c>
      <c r="C182" s="1">
        <v>382.3</v>
      </c>
      <c r="D182" s="2">
        <f t="shared" si="8"/>
        <v>4.6719330490737905E-2</v>
      </c>
      <c r="E182" s="2">
        <f t="shared" si="9"/>
        <v>1.0467193304907378</v>
      </c>
      <c r="F182" s="27">
        <v>45281</v>
      </c>
      <c r="G182" s="1">
        <v>21255.05</v>
      </c>
      <c r="H182" s="2">
        <f t="shared" si="10"/>
        <v>4.9475165299410597E-3</v>
      </c>
      <c r="I182" s="35">
        <f t="shared" si="11"/>
        <v>1.0049475165299411</v>
      </c>
    </row>
    <row r="183" spans="1:9" x14ac:dyDescent="0.3">
      <c r="A183" s="27">
        <v>45282</v>
      </c>
      <c r="B183" s="1" t="s">
        <v>1</v>
      </c>
      <c r="C183" s="1">
        <v>383.3</v>
      </c>
      <c r="D183" s="2">
        <f t="shared" si="8"/>
        <v>2.6123316841423151E-3</v>
      </c>
      <c r="E183" s="2">
        <f t="shared" si="9"/>
        <v>1.0026123316841422</v>
      </c>
      <c r="F183" s="27">
        <v>45282</v>
      </c>
      <c r="G183" s="1">
        <v>21349.4</v>
      </c>
      <c r="H183" s="2">
        <f t="shared" si="10"/>
        <v>4.4291220395791331E-3</v>
      </c>
      <c r="I183" s="35">
        <f t="shared" si="11"/>
        <v>1.0044291220395791</v>
      </c>
    </row>
    <row r="184" spans="1:9" x14ac:dyDescent="0.3">
      <c r="A184" s="27">
        <v>45286</v>
      </c>
      <c r="B184" s="1" t="s">
        <v>1</v>
      </c>
      <c r="C184" s="1">
        <v>377.4</v>
      </c>
      <c r="D184" s="2">
        <f t="shared" si="8"/>
        <v>-1.55123394520597E-2</v>
      </c>
      <c r="E184" s="2">
        <f t="shared" si="9"/>
        <v>0.98448766054794035</v>
      </c>
      <c r="F184" s="27">
        <v>45286</v>
      </c>
      <c r="G184" s="1">
        <v>21441.35</v>
      </c>
      <c r="H184" s="2">
        <f t="shared" si="10"/>
        <v>4.2976644029708395E-3</v>
      </c>
      <c r="I184" s="35">
        <f t="shared" si="11"/>
        <v>1.0042976644029709</v>
      </c>
    </row>
    <row r="185" spans="1:9" x14ac:dyDescent="0.3">
      <c r="A185" s="27">
        <v>45287</v>
      </c>
      <c r="B185" s="1" t="s">
        <v>1</v>
      </c>
      <c r="C185" s="1">
        <v>376.6</v>
      </c>
      <c r="D185" s="2">
        <f t="shared" si="8"/>
        <v>-2.1220167113976977E-3</v>
      </c>
      <c r="E185" s="2">
        <f t="shared" si="9"/>
        <v>0.99787798328860233</v>
      </c>
      <c r="F185" s="27">
        <v>45287</v>
      </c>
      <c r="G185" s="1">
        <v>21654.75</v>
      </c>
      <c r="H185" s="2">
        <f t="shared" si="10"/>
        <v>9.903529283836263E-3</v>
      </c>
      <c r="I185" s="35">
        <f t="shared" si="11"/>
        <v>1.0099035292838363</v>
      </c>
    </row>
    <row r="186" spans="1:9" x14ac:dyDescent="0.3">
      <c r="A186" s="27">
        <v>45288</v>
      </c>
      <c r="B186" s="1" t="s">
        <v>1</v>
      </c>
      <c r="C186" s="1">
        <v>385.25</v>
      </c>
      <c r="D186" s="2">
        <f t="shared" si="8"/>
        <v>2.2708857977173116E-2</v>
      </c>
      <c r="E186" s="2">
        <f t="shared" si="9"/>
        <v>1.022708857977173</v>
      </c>
      <c r="F186" s="27">
        <v>45288</v>
      </c>
      <c r="G186" s="1">
        <v>21778.7</v>
      </c>
      <c r="H186" s="2">
        <f t="shared" si="10"/>
        <v>5.7075980144208728E-3</v>
      </c>
      <c r="I186" s="35">
        <f t="shared" si="11"/>
        <v>1.0057075980144208</v>
      </c>
    </row>
    <row r="187" spans="1:9" x14ac:dyDescent="0.3">
      <c r="A187" s="27">
        <v>45289</v>
      </c>
      <c r="B187" s="1" t="s">
        <v>1</v>
      </c>
      <c r="C187" s="1">
        <v>398.3</v>
      </c>
      <c r="D187" s="2">
        <f t="shared" si="8"/>
        <v>3.3313015987373538E-2</v>
      </c>
      <c r="E187" s="2">
        <f t="shared" si="9"/>
        <v>1.0333130159873736</v>
      </c>
      <c r="F187" s="27">
        <v>45289</v>
      </c>
      <c r="G187" s="1">
        <v>21731.4</v>
      </c>
      <c r="H187" s="2">
        <f t="shared" si="10"/>
        <v>-2.1742086840976452E-3</v>
      </c>
      <c r="I187" s="35">
        <f t="shared" si="11"/>
        <v>0.99782579131590232</v>
      </c>
    </row>
    <row r="188" spans="1:9" x14ac:dyDescent="0.3">
      <c r="A188" s="27">
        <v>45292</v>
      </c>
      <c r="B188" s="1" t="s">
        <v>1</v>
      </c>
      <c r="C188" s="1">
        <v>393.3</v>
      </c>
      <c r="D188" s="2">
        <f t="shared" si="8"/>
        <v>-1.2632810749834697E-2</v>
      </c>
      <c r="E188" s="2">
        <f t="shared" si="9"/>
        <v>0.98736718925016531</v>
      </c>
      <c r="F188" s="27">
        <v>45292</v>
      </c>
      <c r="G188" s="1">
        <v>21741.9</v>
      </c>
      <c r="H188" s="2">
        <f t="shared" si="10"/>
        <v>4.8305512598190972E-4</v>
      </c>
      <c r="I188" s="35">
        <f t="shared" si="11"/>
        <v>1.000483055125982</v>
      </c>
    </row>
    <row r="189" spans="1:9" x14ac:dyDescent="0.3">
      <c r="A189" s="27">
        <v>45293</v>
      </c>
      <c r="B189" s="1" t="s">
        <v>1</v>
      </c>
      <c r="C189" s="1">
        <v>398.4</v>
      </c>
      <c r="D189" s="2">
        <f t="shared" si="8"/>
        <v>1.2883846272679168E-2</v>
      </c>
      <c r="E189" s="2">
        <f t="shared" si="9"/>
        <v>1.0128838462726792</v>
      </c>
      <c r="F189" s="27">
        <v>45293</v>
      </c>
      <c r="G189" s="1">
        <v>21665.8</v>
      </c>
      <c r="H189" s="2">
        <f t="shared" si="10"/>
        <v>-3.5062939508453059E-3</v>
      </c>
      <c r="I189" s="35">
        <f t="shared" si="11"/>
        <v>0.99649370604915466</v>
      </c>
    </row>
    <row r="190" spans="1:9" x14ac:dyDescent="0.3">
      <c r="A190" s="27">
        <v>45294</v>
      </c>
      <c r="B190" s="1" t="s">
        <v>1</v>
      </c>
      <c r="C190" s="1">
        <v>396.8</v>
      </c>
      <c r="D190" s="2">
        <f t="shared" si="8"/>
        <v>-4.0241502997253797E-3</v>
      </c>
      <c r="E190" s="2">
        <f t="shared" si="9"/>
        <v>0.99597584970027464</v>
      </c>
      <c r="F190" s="27">
        <v>45294</v>
      </c>
      <c r="G190" s="1">
        <v>21517.35</v>
      </c>
      <c r="H190" s="2">
        <f t="shared" si="10"/>
        <v>-6.8753939803709255E-3</v>
      </c>
      <c r="I190" s="35">
        <f t="shared" si="11"/>
        <v>0.99312460601962904</v>
      </c>
    </row>
    <row r="191" spans="1:9" x14ac:dyDescent="0.3">
      <c r="A191" s="27">
        <v>45295</v>
      </c>
      <c r="B191" s="1" t="s">
        <v>1</v>
      </c>
      <c r="C191" s="1">
        <v>397.75</v>
      </c>
      <c r="D191" s="2">
        <f t="shared" si="8"/>
        <v>2.3912918071785643E-3</v>
      </c>
      <c r="E191" s="2">
        <f t="shared" si="9"/>
        <v>1.0023912918071787</v>
      </c>
      <c r="F191" s="27">
        <v>45295</v>
      </c>
      <c r="G191" s="1">
        <v>21658.6</v>
      </c>
      <c r="H191" s="2">
        <f t="shared" si="10"/>
        <v>6.5430177643685588E-3</v>
      </c>
      <c r="I191" s="35">
        <f t="shared" si="11"/>
        <v>1.0065430177643686</v>
      </c>
    </row>
    <row r="192" spans="1:9" x14ac:dyDescent="0.3">
      <c r="A192" s="27">
        <v>45296</v>
      </c>
      <c r="B192" s="1" t="s">
        <v>1</v>
      </c>
      <c r="C192" s="1">
        <v>393.2</v>
      </c>
      <c r="D192" s="2">
        <f t="shared" si="8"/>
        <v>-1.1505278944884822E-2</v>
      </c>
      <c r="E192" s="2">
        <f t="shared" si="9"/>
        <v>0.98849472105511516</v>
      </c>
      <c r="F192" s="27">
        <v>45296</v>
      </c>
      <c r="G192" s="1">
        <v>21710.799999999999</v>
      </c>
      <c r="H192" s="2">
        <f t="shared" si="10"/>
        <v>2.4072283779417876E-3</v>
      </c>
      <c r="I192" s="35">
        <f t="shared" si="11"/>
        <v>1.0024072283779417</v>
      </c>
    </row>
    <row r="193" spans="1:9" x14ac:dyDescent="0.3">
      <c r="A193" s="27">
        <v>45299</v>
      </c>
      <c r="B193" s="1" t="s">
        <v>1</v>
      </c>
      <c r="C193" s="1">
        <v>393.3</v>
      </c>
      <c r="D193" s="2">
        <f t="shared" si="8"/>
        <v>2.5429116475240315E-4</v>
      </c>
      <c r="E193" s="2">
        <f t="shared" si="9"/>
        <v>1.0002542911647525</v>
      </c>
      <c r="F193" s="27">
        <v>45299</v>
      </c>
      <c r="G193" s="1">
        <v>21513</v>
      </c>
      <c r="H193" s="2">
        <f t="shared" si="10"/>
        <v>-9.1524290208980594E-3</v>
      </c>
      <c r="I193" s="35">
        <f t="shared" si="11"/>
        <v>0.99084757097910192</v>
      </c>
    </row>
    <row r="194" spans="1:9" x14ac:dyDescent="0.3">
      <c r="A194" s="27">
        <v>45300</v>
      </c>
      <c r="B194" s="1" t="s">
        <v>1</v>
      </c>
      <c r="C194" s="1">
        <v>398.1</v>
      </c>
      <c r="D194" s="2">
        <f t="shared" si="8"/>
        <v>1.2130550568507628E-2</v>
      </c>
      <c r="E194" s="2">
        <f t="shared" si="9"/>
        <v>1.0121305505685076</v>
      </c>
      <c r="F194" s="27">
        <v>45300</v>
      </c>
      <c r="G194" s="1">
        <v>21544.85</v>
      </c>
      <c r="H194" s="2">
        <f t="shared" si="10"/>
        <v>1.4794053028200293E-3</v>
      </c>
      <c r="I194" s="35">
        <f t="shared" si="11"/>
        <v>1.00147940530282</v>
      </c>
    </row>
    <row r="195" spans="1:9" x14ac:dyDescent="0.3">
      <c r="A195" s="27">
        <v>45301</v>
      </c>
      <c r="B195" s="1" t="s">
        <v>1</v>
      </c>
      <c r="C195" s="1">
        <v>391.45</v>
      </c>
      <c r="D195" s="2">
        <f t="shared" si="8"/>
        <v>-1.6845436652348458E-2</v>
      </c>
      <c r="E195" s="2">
        <f t="shared" si="9"/>
        <v>0.9831545633476515</v>
      </c>
      <c r="F195" s="27">
        <v>45301</v>
      </c>
      <c r="G195" s="1">
        <v>21618.7</v>
      </c>
      <c r="H195" s="2">
        <f t="shared" si="10"/>
        <v>3.4218720221299791E-3</v>
      </c>
      <c r="I195" s="35">
        <f t="shared" si="11"/>
        <v>1.00342187202213</v>
      </c>
    </row>
    <row r="196" spans="1:9" x14ac:dyDescent="0.3">
      <c r="A196" s="27">
        <v>45302</v>
      </c>
      <c r="B196" s="1" t="s">
        <v>1</v>
      </c>
      <c r="C196" s="1">
        <v>394.45</v>
      </c>
      <c r="D196" s="2">
        <f t="shared" si="8"/>
        <v>7.6345961871753095E-3</v>
      </c>
      <c r="E196" s="2">
        <f t="shared" si="9"/>
        <v>1.0076345961871753</v>
      </c>
      <c r="F196" s="27">
        <v>45302</v>
      </c>
      <c r="G196" s="1">
        <v>21647.200000000001</v>
      </c>
      <c r="H196" s="2">
        <f t="shared" si="10"/>
        <v>1.3174349370812008E-3</v>
      </c>
      <c r="I196" s="35">
        <f t="shared" si="11"/>
        <v>1.0013174349370813</v>
      </c>
    </row>
    <row r="197" spans="1:9" x14ac:dyDescent="0.3">
      <c r="A197" s="27">
        <v>45303</v>
      </c>
      <c r="B197" s="1" t="s">
        <v>1</v>
      </c>
      <c r="C197" s="1">
        <v>404.65</v>
      </c>
      <c r="D197" s="2">
        <f t="shared" si="8"/>
        <v>2.5530106400612349E-2</v>
      </c>
      <c r="E197" s="2">
        <f t="shared" si="9"/>
        <v>1.0255301064006124</v>
      </c>
      <c r="F197" s="27">
        <v>45303</v>
      </c>
      <c r="G197" s="1">
        <v>21894.55</v>
      </c>
      <c r="H197" s="2">
        <f t="shared" si="10"/>
        <v>1.1361631573985989E-2</v>
      </c>
      <c r="I197" s="35">
        <f t="shared" si="11"/>
        <v>1.011361631573986</v>
      </c>
    </row>
    <row r="198" spans="1:9" x14ac:dyDescent="0.3">
      <c r="A198" s="27">
        <v>45306</v>
      </c>
      <c r="B198" s="1" t="s">
        <v>1</v>
      </c>
      <c r="C198" s="1">
        <v>405.4</v>
      </c>
      <c r="D198" s="2">
        <f t="shared" ref="D198:D261" si="12">LN(C198/C197)</f>
        <v>1.8517380761887672E-3</v>
      </c>
      <c r="E198" s="2">
        <f t="shared" ref="E198:E261" si="13">D198+1</f>
        <v>1.0018517380761887</v>
      </c>
      <c r="F198" s="27">
        <v>45306</v>
      </c>
      <c r="G198" s="1">
        <v>22097.45</v>
      </c>
      <c r="H198" s="2">
        <f t="shared" ref="H198:H261" si="14">LN(G198/G197)</f>
        <v>9.2244698464408817E-3</v>
      </c>
      <c r="I198" s="35">
        <f t="shared" ref="I198:I261" si="15">1+H198</f>
        <v>1.009224469846441</v>
      </c>
    </row>
    <row r="199" spans="1:9" x14ac:dyDescent="0.3">
      <c r="A199" s="27">
        <v>45307</v>
      </c>
      <c r="B199" s="1" t="s">
        <v>1</v>
      </c>
      <c r="C199" s="1">
        <v>405.25</v>
      </c>
      <c r="D199" s="2">
        <f t="shared" si="12"/>
        <v>-3.7007340211406964E-4</v>
      </c>
      <c r="E199" s="2">
        <f t="shared" si="13"/>
        <v>0.99962992659788596</v>
      </c>
      <c r="F199" s="27">
        <v>45307</v>
      </c>
      <c r="G199" s="1">
        <v>22032.3</v>
      </c>
      <c r="H199" s="2">
        <f t="shared" si="14"/>
        <v>-2.9526587996769691E-3</v>
      </c>
      <c r="I199" s="35">
        <f t="shared" si="15"/>
        <v>0.99704734120032301</v>
      </c>
    </row>
    <row r="200" spans="1:9" x14ac:dyDescent="0.3">
      <c r="A200" s="27">
        <v>45308</v>
      </c>
      <c r="B200" s="1" t="s">
        <v>1</v>
      </c>
      <c r="C200" s="1">
        <v>403.1</v>
      </c>
      <c r="D200" s="2">
        <f t="shared" si="12"/>
        <v>-5.3194904926653361E-3</v>
      </c>
      <c r="E200" s="2">
        <f t="shared" si="13"/>
        <v>0.99468050950733466</v>
      </c>
      <c r="F200" s="27">
        <v>45308</v>
      </c>
      <c r="G200" s="1">
        <v>21571.95</v>
      </c>
      <c r="H200" s="2">
        <f t="shared" si="14"/>
        <v>-2.1115698798429821E-2</v>
      </c>
      <c r="I200" s="35">
        <f t="shared" si="15"/>
        <v>0.97888430120157022</v>
      </c>
    </row>
    <row r="201" spans="1:9" x14ac:dyDescent="0.3">
      <c r="A201" s="27">
        <v>45309</v>
      </c>
      <c r="B201" s="1" t="s">
        <v>1</v>
      </c>
      <c r="C201" s="1">
        <v>428</v>
      </c>
      <c r="D201" s="2">
        <f t="shared" si="12"/>
        <v>5.9938525458676652E-2</v>
      </c>
      <c r="E201" s="2">
        <f t="shared" si="13"/>
        <v>1.0599385254586766</v>
      </c>
      <c r="F201" s="27">
        <v>45309</v>
      </c>
      <c r="G201" s="1">
        <v>21462.25</v>
      </c>
      <c r="H201" s="2">
        <f t="shared" si="14"/>
        <v>-5.0982817207920056E-3</v>
      </c>
      <c r="I201" s="35">
        <f t="shared" si="15"/>
        <v>0.99490171827920804</v>
      </c>
    </row>
    <row r="202" spans="1:9" x14ac:dyDescent="0.3">
      <c r="A202" s="27">
        <v>45310</v>
      </c>
      <c r="B202" s="1" t="s">
        <v>1</v>
      </c>
      <c r="C202" s="1">
        <v>442.9</v>
      </c>
      <c r="D202" s="2">
        <f t="shared" si="12"/>
        <v>3.4220815347355639E-2</v>
      </c>
      <c r="E202" s="2">
        <f t="shared" si="13"/>
        <v>1.0342208153473555</v>
      </c>
      <c r="F202" s="27">
        <v>45310</v>
      </c>
      <c r="G202" s="1">
        <v>21622.400000000001</v>
      </c>
      <c r="H202" s="2">
        <f t="shared" si="14"/>
        <v>7.4342364436114933E-3</v>
      </c>
      <c r="I202" s="35">
        <f t="shared" si="15"/>
        <v>1.0074342364436115</v>
      </c>
    </row>
    <row r="203" spans="1:9" x14ac:dyDescent="0.3">
      <c r="A203" s="27">
        <v>45311</v>
      </c>
      <c r="B203" s="1" t="s">
        <v>1</v>
      </c>
      <c r="C203" s="1">
        <v>470.55</v>
      </c>
      <c r="D203" s="2">
        <f t="shared" si="12"/>
        <v>6.0558212375644412E-2</v>
      </c>
      <c r="E203" s="2">
        <f t="shared" si="13"/>
        <v>1.0605582123756445</v>
      </c>
      <c r="F203" s="27">
        <v>45311</v>
      </c>
      <c r="G203" s="1">
        <v>21571.8</v>
      </c>
      <c r="H203" s="2">
        <f t="shared" si="14"/>
        <v>-2.3429082212985306E-3</v>
      </c>
      <c r="I203" s="35">
        <f t="shared" si="15"/>
        <v>0.99765709177870143</v>
      </c>
    </row>
    <row r="204" spans="1:9" x14ac:dyDescent="0.3">
      <c r="A204" s="27">
        <v>45314</v>
      </c>
      <c r="B204" s="1" t="s">
        <v>1</v>
      </c>
      <c r="C204" s="1">
        <v>472.4</v>
      </c>
      <c r="D204" s="2">
        <f t="shared" si="12"/>
        <v>3.9238610184102168E-3</v>
      </c>
      <c r="E204" s="2">
        <f t="shared" si="13"/>
        <v>1.0039238610184102</v>
      </c>
      <c r="F204" s="27">
        <v>45314</v>
      </c>
      <c r="G204" s="1">
        <v>21238.799999999999</v>
      </c>
      <c r="H204" s="2">
        <f t="shared" si="14"/>
        <v>-1.5557208551848641E-2</v>
      </c>
      <c r="I204" s="35">
        <f t="shared" si="15"/>
        <v>0.98444279144815139</v>
      </c>
    </row>
    <row r="205" spans="1:9" x14ac:dyDescent="0.3">
      <c r="A205" s="27">
        <v>45315</v>
      </c>
      <c r="B205" s="1" t="s">
        <v>1</v>
      </c>
      <c r="C205" s="1">
        <v>491.7</v>
      </c>
      <c r="D205" s="2">
        <f t="shared" si="12"/>
        <v>4.0042690094686445E-2</v>
      </c>
      <c r="E205" s="2">
        <f t="shared" si="13"/>
        <v>1.0400426900946864</v>
      </c>
      <c r="F205" s="27">
        <v>45315</v>
      </c>
      <c r="G205" s="1">
        <v>21453.95</v>
      </c>
      <c r="H205" s="2">
        <f t="shared" si="14"/>
        <v>1.0079080002224091E-2</v>
      </c>
      <c r="I205" s="35">
        <f t="shared" si="15"/>
        <v>1.0100790800022241</v>
      </c>
    </row>
    <row r="206" spans="1:9" x14ac:dyDescent="0.3">
      <c r="A206" s="27">
        <v>45316</v>
      </c>
      <c r="B206" s="1" t="s">
        <v>1</v>
      </c>
      <c r="C206" s="1">
        <v>501.45</v>
      </c>
      <c r="D206" s="2">
        <f t="shared" si="12"/>
        <v>1.9635127116323592E-2</v>
      </c>
      <c r="E206" s="2">
        <f t="shared" si="13"/>
        <v>1.0196351271163235</v>
      </c>
      <c r="F206" s="27">
        <v>45316</v>
      </c>
      <c r="G206" s="1">
        <v>21352.6</v>
      </c>
      <c r="H206" s="2">
        <f t="shared" si="14"/>
        <v>-4.7352654852423287E-3</v>
      </c>
      <c r="I206" s="35">
        <f t="shared" si="15"/>
        <v>0.99526473451475772</v>
      </c>
    </row>
    <row r="207" spans="1:9" x14ac:dyDescent="0.3">
      <c r="A207" s="27">
        <v>45320</v>
      </c>
      <c r="B207" s="1" t="s">
        <v>1</v>
      </c>
      <c r="C207" s="1">
        <v>515.6</v>
      </c>
      <c r="D207" s="2">
        <f t="shared" si="12"/>
        <v>2.7827369530815108E-2</v>
      </c>
      <c r="E207" s="2">
        <f t="shared" si="13"/>
        <v>1.0278273695308151</v>
      </c>
      <c r="F207" s="27">
        <v>45320</v>
      </c>
      <c r="G207" s="1">
        <v>21737.599999999999</v>
      </c>
      <c r="H207" s="2">
        <f t="shared" si="14"/>
        <v>1.7869967895292525E-2</v>
      </c>
      <c r="I207" s="35">
        <f t="shared" si="15"/>
        <v>1.0178699678952925</v>
      </c>
    </row>
    <row r="208" spans="1:9" x14ac:dyDescent="0.3">
      <c r="A208" s="27">
        <v>45321</v>
      </c>
      <c r="B208" s="1" t="s">
        <v>1</v>
      </c>
      <c r="C208" s="1">
        <v>515.54999999999995</v>
      </c>
      <c r="D208" s="2">
        <f t="shared" si="12"/>
        <v>-9.6979101079899639E-5</v>
      </c>
      <c r="E208" s="2">
        <f t="shared" si="13"/>
        <v>0.99990302089892014</v>
      </c>
      <c r="F208" s="27">
        <v>45321</v>
      </c>
      <c r="G208" s="1">
        <v>21522.1</v>
      </c>
      <c r="H208" s="2">
        <f t="shared" si="14"/>
        <v>-9.9631658391133322E-3</v>
      </c>
      <c r="I208" s="35">
        <f t="shared" si="15"/>
        <v>0.99003683416088661</v>
      </c>
    </row>
    <row r="209" spans="1:9" x14ac:dyDescent="0.3">
      <c r="A209" s="27">
        <v>45322</v>
      </c>
      <c r="B209" s="1" t="s">
        <v>1</v>
      </c>
      <c r="C209" s="1">
        <v>526.85</v>
      </c>
      <c r="D209" s="2">
        <f t="shared" si="12"/>
        <v>2.1681586081584079E-2</v>
      </c>
      <c r="E209" s="2">
        <f t="shared" si="13"/>
        <v>1.021681586081584</v>
      </c>
      <c r="F209" s="27">
        <v>45322</v>
      </c>
      <c r="G209" s="1">
        <v>21725.7</v>
      </c>
      <c r="H209" s="2">
        <f t="shared" si="14"/>
        <v>9.415577400253396E-3</v>
      </c>
      <c r="I209" s="35">
        <f t="shared" si="15"/>
        <v>1.0094155774002533</v>
      </c>
    </row>
    <row r="210" spans="1:9" x14ac:dyDescent="0.3">
      <c r="A210" s="27">
        <v>45323</v>
      </c>
      <c r="B210" s="1" t="s">
        <v>1</v>
      </c>
      <c r="C210" s="1">
        <v>522.25</v>
      </c>
      <c r="D210" s="2">
        <f t="shared" si="12"/>
        <v>-8.7694776088614486E-3</v>
      </c>
      <c r="E210" s="2">
        <f t="shared" si="13"/>
        <v>0.99123052239113851</v>
      </c>
      <c r="F210" s="27">
        <v>45323</v>
      </c>
      <c r="G210" s="1">
        <v>21697.45</v>
      </c>
      <c r="H210" s="2">
        <f t="shared" si="14"/>
        <v>-1.3011494553287434E-3</v>
      </c>
      <c r="I210" s="35">
        <f t="shared" si="15"/>
        <v>0.99869885054467122</v>
      </c>
    </row>
    <row r="211" spans="1:9" x14ac:dyDescent="0.3">
      <c r="A211" s="27">
        <v>45324</v>
      </c>
      <c r="B211" s="1" t="s">
        <v>1</v>
      </c>
      <c r="C211" s="1">
        <v>524.54999999999995</v>
      </c>
      <c r="D211" s="2">
        <f t="shared" si="12"/>
        <v>4.3943517408193715E-3</v>
      </c>
      <c r="E211" s="2">
        <f t="shared" si="13"/>
        <v>1.0043943517408194</v>
      </c>
      <c r="F211" s="27">
        <v>45324</v>
      </c>
      <c r="G211" s="1">
        <v>21853.8</v>
      </c>
      <c r="H211" s="2">
        <f t="shared" si="14"/>
        <v>7.18007734330033E-3</v>
      </c>
      <c r="I211" s="35">
        <f t="shared" si="15"/>
        <v>1.0071800773433004</v>
      </c>
    </row>
    <row r="212" spans="1:9" x14ac:dyDescent="0.3">
      <c r="A212" s="27">
        <v>45327</v>
      </c>
      <c r="B212" s="1" t="s">
        <v>1</v>
      </c>
      <c r="C212" s="1">
        <v>533.9</v>
      </c>
      <c r="D212" s="2">
        <f t="shared" si="12"/>
        <v>1.7667803328646044E-2</v>
      </c>
      <c r="E212" s="2">
        <f t="shared" si="13"/>
        <v>1.0176678033286461</v>
      </c>
      <c r="F212" s="27">
        <v>45327</v>
      </c>
      <c r="G212" s="1">
        <v>21771.7</v>
      </c>
      <c r="H212" s="2">
        <f t="shared" si="14"/>
        <v>-3.7638581528382955E-3</v>
      </c>
      <c r="I212" s="35">
        <f t="shared" si="15"/>
        <v>0.99623614184716169</v>
      </c>
    </row>
    <row r="213" spans="1:9" x14ac:dyDescent="0.3">
      <c r="A213" s="27">
        <v>45328</v>
      </c>
      <c r="B213" s="1" t="s">
        <v>1</v>
      </c>
      <c r="C213" s="1">
        <v>535.79999999999995</v>
      </c>
      <c r="D213" s="2">
        <f t="shared" si="12"/>
        <v>3.5524016043677006E-3</v>
      </c>
      <c r="E213" s="2">
        <f t="shared" si="13"/>
        <v>1.0035524016043678</v>
      </c>
      <c r="F213" s="27">
        <v>45328</v>
      </c>
      <c r="G213" s="1">
        <v>21929.4</v>
      </c>
      <c r="H213" s="2">
        <f t="shared" si="14"/>
        <v>7.2172409632705048E-3</v>
      </c>
      <c r="I213" s="35">
        <f t="shared" si="15"/>
        <v>1.0072172409632705</v>
      </c>
    </row>
    <row r="214" spans="1:9" x14ac:dyDescent="0.3">
      <c r="A214" s="27">
        <v>45329</v>
      </c>
      <c r="B214" s="1" t="s">
        <v>1</v>
      </c>
      <c r="C214" s="1">
        <v>508.5</v>
      </c>
      <c r="D214" s="2">
        <f t="shared" si="12"/>
        <v>-5.2295741621893641E-2</v>
      </c>
      <c r="E214" s="2">
        <f t="shared" si="13"/>
        <v>0.94770425837810635</v>
      </c>
      <c r="F214" s="27">
        <v>45329</v>
      </c>
      <c r="G214" s="1">
        <v>21930.5</v>
      </c>
      <c r="H214" s="2">
        <f t="shared" si="14"/>
        <v>5.0159713096876929E-5</v>
      </c>
      <c r="I214" s="35">
        <f t="shared" si="15"/>
        <v>1.0000501597130969</v>
      </c>
    </row>
    <row r="215" spans="1:9" x14ac:dyDescent="0.3">
      <c r="A215" s="27">
        <v>45330</v>
      </c>
      <c r="B215" s="1" t="s">
        <v>1</v>
      </c>
      <c r="C215" s="1">
        <v>511.1</v>
      </c>
      <c r="D215" s="2">
        <f t="shared" si="12"/>
        <v>5.1000502856193416E-3</v>
      </c>
      <c r="E215" s="2">
        <f t="shared" si="13"/>
        <v>1.0051000502856193</v>
      </c>
      <c r="F215" s="27">
        <v>45330</v>
      </c>
      <c r="G215" s="1">
        <v>21717.95</v>
      </c>
      <c r="H215" s="2">
        <f t="shared" si="14"/>
        <v>-9.7392544332029034E-3</v>
      </c>
      <c r="I215" s="35">
        <f t="shared" si="15"/>
        <v>0.99026074556679711</v>
      </c>
    </row>
    <row r="216" spans="1:9" x14ac:dyDescent="0.3">
      <c r="A216" s="27">
        <v>45331</v>
      </c>
      <c r="B216" s="1" t="s">
        <v>1</v>
      </c>
      <c r="C216" s="1">
        <v>495.85</v>
      </c>
      <c r="D216" s="2">
        <f t="shared" si="12"/>
        <v>-3.0291804142099737E-2</v>
      </c>
      <c r="E216" s="2">
        <f t="shared" si="13"/>
        <v>0.96970819585790025</v>
      </c>
      <c r="F216" s="27">
        <v>45331</v>
      </c>
      <c r="G216" s="1">
        <v>21782.5</v>
      </c>
      <c r="H216" s="2">
        <f t="shared" si="14"/>
        <v>2.9677875690214571E-3</v>
      </c>
      <c r="I216" s="35">
        <f t="shared" si="15"/>
        <v>1.0029677875690215</v>
      </c>
    </row>
    <row r="217" spans="1:9" x14ac:dyDescent="0.3">
      <c r="A217" s="27">
        <v>45334</v>
      </c>
      <c r="B217" s="1" t="s">
        <v>1</v>
      </c>
      <c r="C217" s="1">
        <v>484.45</v>
      </c>
      <c r="D217" s="2">
        <f t="shared" si="12"/>
        <v>-2.3259234801120993E-2</v>
      </c>
      <c r="E217" s="2">
        <f t="shared" si="13"/>
        <v>0.97674076519887898</v>
      </c>
      <c r="F217" s="27">
        <v>45334</v>
      </c>
      <c r="G217" s="1">
        <v>21616.05</v>
      </c>
      <c r="H217" s="2">
        <f t="shared" si="14"/>
        <v>-7.6708008067306686E-3</v>
      </c>
      <c r="I217" s="35">
        <f t="shared" si="15"/>
        <v>0.99232919919326934</v>
      </c>
    </row>
    <row r="218" spans="1:9" x14ac:dyDescent="0.3">
      <c r="A218" s="27">
        <v>45335</v>
      </c>
      <c r="B218" s="1" t="s">
        <v>1</v>
      </c>
      <c r="C218" s="1">
        <v>468.05</v>
      </c>
      <c r="D218" s="2">
        <f t="shared" si="12"/>
        <v>-3.4439099013259436E-2</v>
      </c>
      <c r="E218" s="2">
        <f t="shared" si="13"/>
        <v>0.96556090098674052</v>
      </c>
      <c r="F218" s="27">
        <v>45335</v>
      </c>
      <c r="G218" s="1">
        <v>21743.25</v>
      </c>
      <c r="H218" s="2">
        <f t="shared" si="14"/>
        <v>5.8672702236109882E-3</v>
      </c>
      <c r="I218" s="35">
        <f t="shared" si="15"/>
        <v>1.0058672702236109</v>
      </c>
    </row>
    <row r="219" spans="1:9" x14ac:dyDescent="0.3">
      <c r="A219" s="27">
        <v>45336</v>
      </c>
      <c r="B219" s="1" t="s">
        <v>1</v>
      </c>
      <c r="C219" s="1">
        <v>491.4</v>
      </c>
      <c r="D219" s="2">
        <f t="shared" si="12"/>
        <v>4.8683332269325079E-2</v>
      </c>
      <c r="E219" s="2">
        <f t="shared" si="13"/>
        <v>1.048683332269325</v>
      </c>
      <c r="F219" s="27">
        <v>45336</v>
      </c>
      <c r="G219" s="1">
        <v>21840.05</v>
      </c>
      <c r="H219" s="2">
        <f t="shared" si="14"/>
        <v>4.4420757111879932E-3</v>
      </c>
      <c r="I219" s="35">
        <f t="shared" si="15"/>
        <v>1.004442075711188</v>
      </c>
    </row>
    <row r="220" spans="1:9" x14ac:dyDescent="0.3">
      <c r="A220" s="27">
        <v>45337</v>
      </c>
      <c r="B220" s="1" t="s">
        <v>1</v>
      </c>
      <c r="C220" s="1">
        <v>499.2</v>
      </c>
      <c r="D220" s="2">
        <f t="shared" si="12"/>
        <v>1.5748356968139112E-2</v>
      </c>
      <c r="E220" s="2">
        <f t="shared" si="13"/>
        <v>1.0157483569681391</v>
      </c>
      <c r="F220" s="27">
        <v>45337</v>
      </c>
      <c r="G220" s="1">
        <v>21910.75</v>
      </c>
      <c r="H220" s="2">
        <f t="shared" si="14"/>
        <v>3.2319437149108312E-3</v>
      </c>
      <c r="I220" s="35">
        <f t="shared" si="15"/>
        <v>1.0032319437149109</v>
      </c>
    </row>
    <row r="221" spans="1:9" x14ac:dyDescent="0.3">
      <c r="A221" s="27">
        <v>45338</v>
      </c>
      <c r="B221" s="1" t="s">
        <v>1</v>
      </c>
      <c r="C221" s="1">
        <v>514.70000000000005</v>
      </c>
      <c r="D221" s="2">
        <f t="shared" si="12"/>
        <v>3.0577389603490959E-2</v>
      </c>
      <c r="E221" s="2">
        <f t="shared" si="13"/>
        <v>1.0305773896034909</v>
      </c>
      <c r="F221" s="27">
        <v>45338</v>
      </c>
      <c r="G221" s="1">
        <v>22040.7</v>
      </c>
      <c r="H221" s="2">
        <f t="shared" si="14"/>
        <v>5.9133602496496528E-3</v>
      </c>
      <c r="I221" s="35">
        <f t="shared" si="15"/>
        <v>1.0059133602496497</v>
      </c>
    </row>
    <row r="222" spans="1:9" x14ac:dyDescent="0.3">
      <c r="A222" s="27">
        <v>45341</v>
      </c>
      <c r="B222" s="1" t="s">
        <v>1</v>
      </c>
      <c r="C222" s="1">
        <v>512.85</v>
      </c>
      <c r="D222" s="2">
        <f t="shared" si="12"/>
        <v>-3.6008019052888602E-3</v>
      </c>
      <c r="E222" s="2">
        <f t="shared" si="13"/>
        <v>0.99639919809471111</v>
      </c>
      <c r="F222" s="27">
        <v>45341</v>
      </c>
      <c r="G222" s="1">
        <v>22122.25</v>
      </c>
      <c r="H222" s="2">
        <f t="shared" si="14"/>
        <v>3.6931451676362253E-3</v>
      </c>
      <c r="I222" s="35">
        <f t="shared" si="15"/>
        <v>1.0036931451676363</v>
      </c>
    </row>
    <row r="223" spans="1:9" x14ac:dyDescent="0.3">
      <c r="A223" s="27">
        <v>45342</v>
      </c>
      <c r="B223" s="1" t="s">
        <v>1</v>
      </c>
      <c r="C223" s="1">
        <v>512.79999999999995</v>
      </c>
      <c r="D223" s="2">
        <f t="shared" si="12"/>
        <v>-9.7499146959832822E-5</v>
      </c>
      <c r="E223" s="2">
        <f t="shared" si="13"/>
        <v>0.99990250085304022</v>
      </c>
      <c r="F223" s="27">
        <v>45342</v>
      </c>
      <c r="G223" s="1">
        <v>22196.95</v>
      </c>
      <c r="H223" s="2">
        <f t="shared" si="14"/>
        <v>3.3710026687649355E-3</v>
      </c>
      <c r="I223" s="35">
        <f t="shared" si="15"/>
        <v>1.003371002668765</v>
      </c>
    </row>
    <row r="224" spans="1:9" x14ac:dyDescent="0.3">
      <c r="A224" s="27">
        <v>45343</v>
      </c>
      <c r="B224" s="1" t="s">
        <v>1</v>
      </c>
      <c r="C224" s="1">
        <v>508.5</v>
      </c>
      <c r="D224" s="2">
        <f t="shared" si="12"/>
        <v>-8.4206901178455664E-3</v>
      </c>
      <c r="E224" s="2">
        <f t="shared" si="13"/>
        <v>0.99157930988215448</v>
      </c>
      <c r="F224" s="27">
        <v>45343</v>
      </c>
      <c r="G224" s="1">
        <v>22055.05</v>
      </c>
      <c r="H224" s="2">
        <f t="shared" si="14"/>
        <v>-6.4132914383778911E-3</v>
      </c>
      <c r="I224" s="35">
        <f t="shared" si="15"/>
        <v>0.99358670856162212</v>
      </c>
    </row>
    <row r="225" spans="1:9" x14ac:dyDescent="0.3">
      <c r="A225" s="27">
        <v>45344</v>
      </c>
      <c r="B225" s="1" t="s">
        <v>1</v>
      </c>
      <c r="C225" s="1">
        <v>502.8</v>
      </c>
      <c r="D225" s="2">
        <f t="shared" si="12"/>
        <v>-1.1272738772522243E-2</v>
      </c>
      <c r="E225" s="2">
        <f t="shared" si="13"/>
        <v>0.98872726122747778</v>
      </c>
      <c r="F225" s="27">
        <v>45344</v>
      </c>
      <c r="G225" s="1">
        <v>22217.45</v>
      </c>
      <c r="H225" s="2">
        <f t="shared" si="14"/>
        <v>7.3364155357774361E-3</v>
      </c>
      <c r="I225" s="35">
        <f t="shared" si="15"/>
        <v>1.0073364155357774</v>
      </c>
    </row>
    <row r="226" spans="1:9" x14ac:dyDescent="0.3">
      <c r="A226" s="27">
        <v>45345</v>
      </c>
      <c r="B226" s="1" t="s">
        <v>1</v>
      </c>
      <c r="C226" s="1">
        <v>511.25</v>
      </c>
      <c r="D226" s="2">
        <f t="shared" si="12"/>
        <v>1.666623064091912E-2</v>
      </c>
      <c r="E226" s="2">
        <f t="shared" si="13"/>
        <v>1.0166662306409191</v>
      </c>
      <c r="F226" s="27">
        <v>45345</v>
      </c>
      <c r="G226" s="1">
        <v>22212.7</v>
      </c>
      <c r="H226" s="2">
        <f t="shared" si="14"/>
        <v>-2.1381877027633613E-4</v>
      </c>
      <c r="I226" s="35">
        <f t="shared" si="15"/>
        <v>0.99978618122972363</v>
      </c>
    </row>
    <row r="227" spans="1:9" x14ac:dyDescent="0.3">
      <c r="A227" s="27">
        <v>45348</v>
      </c>
      <c r="B227" s="1" t="s">
        <v>1</v>
      </c>
      <c r="C227" s="1">
        <v>514.04999999999995</v>
      </c>
      <c r="D227" s="2">
        <f t="shared" si="12"/>
        <v>5.4618296317159917E-3</v>
      </c>
      <c r="E227" s="2">
        <f t="shared" si="13"/>
        <v>1.0054618296317159</v>
      </c>
      <c r="F227" s="27">
        <v>45348</v>
      </c>
      <c r="G227" s="1">
        <v>22122.05</v>
      </c>
      <c r="H227" s="2">
        <f t="shared" si="14"/>
        <v>-4.0893487084771958E-3</v>
      </c>
      <c r="I227" s="35">
        <f t="shared" si="15"/>
        <v>0.99591065129152279</v>
      </c>
    </row>
    <row r="228" spans="1:9" x14ac:dyDescent="0.3">
      <c r="A228" s="27">
        <v>45349</v>
      </c>
      <c r="B228" s="1" t="s">
        <v>1</v>
      </c>
      <c r="C228" s="1">
        <v>516.1</v>
      </c>
      <c r="D228" s="2">
        <f t="shared" si="12"/>
        <v>3.980008165954005E-3</v>
      </c>
      <c r="E228" s="2">
        <f t="shared" si="13"/>
        <v>1.003980008165954</v>
      </c>
      <c r="F228" s="27">
        <v>45349</v>
      </c>
      <c r="G228" s="1">
        <v>22198.35</v>
      </c>
      <c r="H228" s="2">
        <f t="shared" si="14"/>
        <v>3.4431131207391997E-3</v>
      </c>
      <c r="I228" s="35">
        <f t="shared" si="15"/>
        <v>1.0034431131207393</v>
      </c>
    </row>
    <row r="229" spans="1:9" x14ac:dyDescent="0.3">
      <c r="A229" s="27">
        <v>45350</v>
      </c>
      <c r="B229" s="1" t="s">
        <v>1</v>
      </c>
      <c r="C229" s="1">
        <v>499.45</v>
      </c>
      <c r="D229" s="2">
        <f t="shared" si="12"/>
        <v>-3.2793052176522834E-2</v>
      </c>
      <c r="E229" s="2">
        <f t="shared" si="13"/>
        <v>0.96720694782347716</v>
      </c>
      <c r="F229" s="27">
        <v>45350</v>
      </c>
      <c r="G229" s="1">
        <v>21951.15</v>
      </c>
      <c r="H229" s="2">
        <f t="shared" si="14"/>
        <v>-1.1198431843397458E-2</v>
      </c>
      <c r="I229" s="35">
        <f t="shared" si="15"/>
        <v>0.98880156815660258</v>
      </c>
    </row>
    <row r="230" spans="1:9" x14ac:dyDescent="0.3">
      <c r="A230" s="27">
        <v>45351</v>
      </c>
      <c r="B230" s="1" t="s">
        <v>1</v>
      </c>
      <c r="C230" s="1">
        <v>520.45000000000005</v>
      </c>
      <c r="D230" s="2">
        <f t="shared" si="12"/>
        <v>4.1186328983318685E-2</v>
      </c>
      <c r="E230" s="2">
        <f t="shared" si="13"/>
        <v>1.0411863289833188</v>
      </c>
      <c r="F230" s="27">
        <v>45351</v>
      </c>
      <c r="G230" s="1">
        <v>21982.799999999999</v>
      </c>
      <c r="H230" s="2">
        <f t="shared" si="14"/>
        <v>1.4407994489542065E-3</v>
      </c>
      <c r="I230" s="35">
        <f t="shared" si="15"/>
        <v>1.0014407994489543</v>
      </c>
    </row>
    <row r="231" spans="1:9" x14ac:dyDescent="0.3">
      <c r="A231" s="27">
        <v>45352</v>
      </c>
      <c r="B231" s="1" t="s">
        <v>1</v>
      </c>
      <c r="C231" s="1">
        <v>520.9</v>
      </c>
      <c r="D231" s="2">
        <f t="shared" si="12"/>
        <v>8.642627896682934E-4</v>
      </c>
      <c r="E231" s="2">
        <f t="shared" si="13"/>
        <v>1.0008642627896682</v>
      </c>
      <c r="F231" s="27">
        <v>45352</v>
      </c>
      <c r="G231" s="1">
        <v>22338.75</v>
      </c>
      <c r="H231" s="2">
        <f t="shared" si="14"/>
        <v>1.6062509231593233E-2</v>
      </c>
      <c r="I231" s="35">
        <f t="shared" si="15"/>
        <v>1.0160625092315931</v>
      </c>
    </row>
    <row r="232" spans="1:9" x14ac:dyDescent="0.3">
      <c r="A232" s="27">
        <v>45353</v>
      </c>
      <c r="B232" s="1" t="s">
        <v>1</v>
      </c>
      <c r="C232" s="1">
        <v>519.79999999999995</v>
      </c>
      <c r="D232" s="2">
        <f t="shared" si="12"/>
        <v>-2.1139625437560216E-3</v>
      </c>
      <c r="E232" s="2">
        <f t="shared" si="13"/>
        <v>0.99788603745624394</v>
      </c>
      <c r="F232" s="27">
        <v>45353</v>
      </c>
      <c r="G232" s="1">
        <v>22378.400000000001</v>
      </c>
      <c r="H232" s="2">
        <f t="shared" si="14"/>
        <v>1.7733692952736234E-3</v>
      </c>
      <c r="I232" s="35">
        <f t="shared" si="15"/>
        <v>1.0017733692952737</v>
      </c>
    </row>
    <row r="233" spans="1:9" x14ac:dyDescent="0.3">
      <c r="A233" s="27">
        <v>45355</v>
      </c>
      <c r="B233" s="1" t="s">
        <v>1</v>
      </c>
      <c r="C233" s="1">
        <v>522.95000000000005</v>
      </c>
      <c r="D233" s="2">
        <f t="shared" si="12"/>
        <v>6.0417349928874164E-3</v>
      </c>
      <c r="E233" s="2">
        <f t="shared" si="13"/>
        <v>1.0060417349928874</v>
      </c>
      <c r="F233" s="27">
        <v>45355</v>
      </c>
      <c r="G233" s="1">
        <v>22405.599999999999</v>
      </c>
      <c r="H233" s="2">
        <f t="shared" si="14"/>
        <v>1.2147196920581206E-3</v>
      </c>
      <c r="I233" s="35">
        <f t="shared" si="15"/>
        <v>1.0012147196920582</v>
      </c>
    </row>
    <row r="234" spans="1:9" x14ac:dyDescent="0.3">
      <c r="A234" s="27">
        <v>45356</v>
      </c>
      <c r="B234" s="1" t="s">
        <v>1</v>
      </c>
      <c r="C234" s="1">
        <v>521.70000000000005</v>
      </c>
      <c r="D234" s="2">
        <f t="shared" si="12"/>
        <v>-2.3931471719301402E-3</v>
      </c>
      <c r="E234" s="2">
        <f t="shared" si="13"/>
        <v>0.99760685282806982</v>
      </c>
      <c r="F234" s="27">
        <v>45356</v>
      </c>
      <c r="G234" s="1">
        <v>22356.3</v>
      </c>
      <c r="H234" s="2">
        <f t="shared" si="14"/>
        <v>-2.202767082468908E-3</v>
      </c>
      <c r="I234" s="35">
        <f t="shared" si="15"/>
        <v>0.99779723291753109</v>
      </c>
    </row>
    <row r="235" spans="1:9" x14ac:dyDescent="0.3">
      <c r="A235" s="27">
        <v>45357</v>
      </c>
      <c r="B235" s="1" t="s">
        <v>1</v>
      </c>
      <c r="C235" s="1">
        <v>509.15</v>
      </c>
      <c r="D235" s="2">
        <f t="shared" si="12"/>
        <v>-2.4350041410672738E-2</v>
      </c>
      <c r="E235" s="2">
        <f t="shared" si="13"/>
        <v>0.97564995858932724</v>
      </c>
      <c r="F235" s="27">
        <v>45357</v>
      </c>
      <c r="G235" s="1">
        <v>22474.05</v>
      </c>
      <c r="H235" s="2">
        <f t="shared" si="14"/>
        <v>5.2531497425974778E-3</v>
      </c>
      <c r="I235" s="35">
        <f t="shared" si="15"/>
        <v>1.0052531497425974</v>
      </c>
    </row>
    <row r="236" spans="1:9" x14ac:dyDescent="0.3">
      <c r="A236" s="27">
        <v>45358</v>
      </c>
      <c r="B236" s="1" t="s">
        <v>1</v>
      </c>
      <c r="C236" s="1">
        <v>499.1</v>
      </c>
      <c r="D236" s="2">
        <f t="shared" si="12"/>
        <v>-1.9936192142110776E-2</v>
      </c>
      <c r="E236" s="2">
        <f t="shared" si="13"/>
        <v>0.98006380785788927</v>
      </c>
      <c r="F236" s="27">
        <v>45358</v>
      </c>
      <c r="G236" s="1">
        <v>22493.55</v>
      </c>
      <c r="H236" s="2">
        <f t="shared" si="14"/>
        <v>8.6729117063467345E-4</v>
      </c>
      <c r="I236" s="35">
        <f t="shared" si="15"/>
        <v>1.0008672911706347</v>
      </c>
    </row>
    <row r="237" spans="1:9" x14ac:dyDescent="0.3">
      <c r="A237" s="27">
        <v>45362</v>
      </c>
      <c r="B237" s="1" t="s">
        <v>1</v>
      </c>
      <c r="C237" s="1">
        <v>474.95</v>
      </c>
      <c r="D237" s="2">
        <f t="shared" si="12"/>
        <v>-4.9596941139372179E-2</v>
      </c>
      <c r="E237" s="2">
        <f t="shared" si="13"/>
        <v>0.95040305886062781</v>
      </c>
      <c r="F237" s="27">
        <v>45362</v>
      </c>
      <c r="G237" s="1">
        <v>22332.65</v>
      </c>
      <c r="H237" s="2">
        <f t="shared" si="14"/>
        <v>-7.1788682071318097E-3</v>
      </c>
      <c r="I237" s="35">
        <f t="shared" si="15"/>
        <v>0.99282113179286824</v>
      </c>
    </row>
    <row r="238" spans="1:9" x14ac:dyDescent="0.3">
      <c r="A238" s="27">
        <v>45363</v>
      </c>
      <c r="B238" s="1" t="s">
        <v>1</v>
      </c>
      <c r="C238" s="1">
        <v>466.2</v>
      </c>
      <c r="D238" s="2">
        <f t="shared" si="12"/>
        <v>-1.8594808734534649E-2</v>
      </c>
      <c r="E238" s="2">
        <f t="shared" si="13"/>
        <v>0.98140519126546533</v>
      </c>
      <c r="F238" s="27">
        <v>45363</v>
      </c>
      <c r="G238" s="1">
        <v>22335.7</v>
      </c>
      <c r="H238" s="2">
        <f t="shared" si="14"/>
        <v>1.3656201783766265E-4</v>
      </c>
      <c r="I238" s="35">
        <f t="shared" si="15"/>
        <v>1.0001365620178377</v>
      </c>
    </row>
    <row r="239" spans="1:9" x14ac:dyDescent="0.3">
      <c r="A239" s="27">
        <v>45364</v>
      </c>
      <c r="B239" s="1" t="s">
        <v>1</v>
      </c>
      <c r="C239" s="1">
        <v>433.15</v>
      </c>
      <c r="D239" s="2">
        <f t="shared" si="12"/>
        <v>-7.3530638265507459E-2</v>
      </c>
      <c r="E239" s="2">
        <f t="shared" si="13"/>
        <v>0.92646936173449257</v>
      </c>
      <c r="F239" s="27">
        <v>45364</v>
      </c>
      <c r="G239" s="1">
        <v>21997.7</v>
      </c>
      <c r="H239" s="2">
        <f t="shared" si="14"/>
        <v>-1.524839281915699E-2</v>
      </c>
      <c r="I239" s="35">
        <f t="shared" si="15"/>
        <v>0.98475160718084298</v>
      </c>
    </row>
    <row r="240" spans="1:9" x14ac:dyDescent="0.3">
      <c r="A240" s="27">
        <v>45365</v>
      </c>
      <c r="B240" s="1" t="s">
        <v>1</v>
      </c>
      <c r="C240" s="1">
        <v>431.2</v>
      </c>
      <c r="D240" s="2">
        <f t="shared" si="12"/>
        <v>-4.512068741361854E-3</v>
      </c>
      <c r="E240" s="2">
        <f t="shared" si="13"/>
        <v>0.9954879312586381</v>
      </c>
      <c r="F240" s="27">
        <v>45365</v>
      </c>
      <c r="G240" s="1">
        <v>22146.65</v>
      </c>
      <c r="H240" s="2">
        <f t="shared" si="14"/>
        <v>6.7483410794881684E-3</v>
      </c>
      <c r="I240" s="35">
        <f t="shared" si="15"/>
        <v>1.0067483410794882</v>
      </c>
    </row>
    <row r="241" spans="1:9" x14ac:dyDescent="0.3">
      <c r="A241" s="27">
        <v>45366</v>
      </c>
      <c r="B241" s="1" t="s">
        <v>1</v>
      </c>
      <c r="C241" s="1">
        <v>440.4</v>
      </c>
      <c r="D241" s="2">
        <f t="shared" si="12"/>
        <v>2.1111385253737375E-2</v>
      </c>
      <c r="E241" s="2">
        <f t="shared" si="13"/>
        <v>1.0211113852537375</v>
      </c>
      <c r="F241" s="27">
        <v>45366</v>
      </c>
      <c r="G241" s="1">
        <v>22023.35</v>
      </c>
      <c r="H241" s="2">
        <f t="shared" si="14"/>
        <v>-5.5829893714841473E-3</v>
      </c>
      <c r="I241" s="35">
        <f t="shared" si="15"/>
        <v>0.99441701062851584</v>
      </c>
    </row>
    <row r="242" spans="1:9" x14ac:dyDescent="0.3">
      <c r="A242" s="27">
        <v>45369</v>
      </c>
      <c r="B242" s="1" t="s">
        <v>1</v>
      </c>
      <c r="C242" s="1">
        <v>429.7</v>
      </c>
      <c r="D242" s="2">
        <f t="shared" si="12"/>
        <v>-2.4596114067575416E-2</v>
      </c>
      <c r="E242" s="2">
        <f t="shared" si="13"/>
        <v>0.97540388593242455</v>
      </c>
      <c r="F242" s="27">
        <v>45369</v>
      </c>
      <c r="G242" s="1">
        <v>22055.7</v>
      </c>
      <c r="H242" s="2">
        <f t="shared" si="14"/>
        <v>1.4678177414507178E-3</v>
      </c>
      <c r="I242" s="35">
        <f t="shared" si="15"/>
        <v>1.0014678177414507</v>
      </c>
    </row>
    <row r="243" spans="1:9" x14ac:dyDescent="0.3">
      <c r="A243" s="27">
        <v>45370</v>
      </c>
      <c r="B243" s="1" t="s">
        <v>1</v>
      </c>
      <c r="C243" s="1">
        <v>411</v>
      </c>
      <c r="D243" s="2">
        <f t="shared" si="12"/>
        <v>-4.4494076284714842E-2</v>
      </c>
      <c r="E243" s="2">
        <f t="shared" si="13"/>
        <v>0.9555059237152852</v>
      </c>
      <c r="F243" s="27">
        <v>45370</v>
      </c>
      <c r="G243" s="1">
        <v>21817.45</v>
      </c>
      <c r="H243" s="2">
        <f t="shared" si="14"/>
        <v>-1.0860963573548457E-2</v>
      </c>
      <c r="I243" s="35">
        <f t="shared" si="15"/>
        <v>0.98913903642645151</v>
      </c>
    </row>
    <row r="244" spans="1:9" x14ac:dyDescent="0.3">
      <c r="A244" s="27">
        <v>45371</v>
      </c>
      <c r="B244" s="1" t="s">
        <v>1</v>
      </c>
      <c r="C244" s="1">
        <v>405.8</v>
      </c>
      <c r="D244" s="2">
        <f t="shared" si="12"/>
        <v>-1.27327871045202E-2</v>
      </c>
      <c r="E244" s="2">
        <f t="shared" si="13"/>
        <v>0.98726721289547981</v>
      </c>
      <c r="F244" s="27">
        <v>45371</v>
      </c>
      <c r="G244" s="1">
        <v>21839.1</v>
      </c>
      <c r="H244" s="2">
        <f t="shared" si="14"/>
        <v>9.9183292197013414E-4</v>
      </c>
      <c r="I244" s="35">
        <f t="shared" si="15"/>
        <v>1.00099183292197</v>
      </c>
    </row>
    <row r="245" spans="1:9" x14ac:dyDescent="0.3">
      <c r="A245" s="27">
        <v>45372</v>
      </c>
      <c r="B245" s="1" t="s">
        <v>1</v>
      </c>
      <c r="C245" s="1">
        <v>413.9</v>
      </c>
      <c r="D245" s="2">
        <f t="shared" si="12"/>
        <v>1.9763971362972328E-2</v>
      </c>
      <c r="E245" s="2">
        <f t="shared" si="13"/>
        <v>1.0197639713629723</v>
      </c>
      <c r="F245" s="27">
        <v>45372</v>
      </c>
      <c r="G245" s="1">
        <v>22011.95</v>
      </c>
      <c r="H245" s="2">
        <f t="shared" si="14"/>
        <v>7.883546470263552E-3</v>
      </c>
      <c r="I245" s="35">
        <f t="shared" si="15"/>
        <v>1.0078835464702636</v>
      </c>
    </row>
    <row r="246" spans="1:9" x14ac:dyDescent="0.3">
      <c r="A246" s="27">
        <v>45373</v>
      </c>
      <c r="B246" s="1" t="s">
        <v>1</v>
      </c>
      <c r="C246" s="1">
        <v>415.3</v>
      </c>
      <c r="D246" s="2">
        <f t="shared" si="12"/>
        <v>3.3767518820212901E-3</v>
      </c>
      <c r="E246" s="2">
        <f t="shared" si="13"/>
        <v>1.0033767518820214</v>
      </c>
      <c r="F246" s="27">
        <v>45373</v>
      </c>
      <c r="G246" s="1">
        <v>22096.75</v>
      </c>
      <c r="H246" s="2">
        <f t="shared" si="14"/>
        <v>3.8450511793153485E-3</v>
      </c>
      <c r="I246" s="35">
        <f t="shared" si="15"/>
        <v>1.0038450511793153</v>
      </c>
    </row>
    <row r="247" spans="1:9" x14ac:dyDescent="0.3">
      <c r="A247" s="27">
        <v>45377</v>
      </c>
      <c r="B247" s="1" t="s">
        <v>1</v>
      </c>
      <c r="C247" s="1">
        <v>421.5</v>
      </c>
      <c r="D247" s="2">
        <f t="shared" si="12"/>
        <v>1.4818626805202281E-2</v>
      </c>
      <c r="E247" s="2">
        <f t="shared" si="13"/>
        <v>1.0148186268052022</v>
      </c>
      <c r="F247" s="27">
        <v>45377</v>
      </c>
      <c r="G247" s="1">
        <v>22004.7</v>
      </c>
      <c r="H247" s="2">
        <f t="shared" si="14"/>
        <v>-4.1744719810147216E-3</v>
      </c>
      <c r="I247" s="35">
        <f t="shared" si="15"/>
        <v>0.99582552801898527</v>
      </c>
    </row>
    <row r="248" spans="1:9" x14ac:dyDescent="0.3">
      <c r="A248" s="27">
        <v>45378</v>
      </c>
      <c r="B248" s="1" t="s">
        <v>1</v>
      </c>
      <c r="C248" s="1">
        <v>424.4</v>
      </c>
      <c r="D248" s="2">
        <f t="shared" si="12"/>
        <v>6.8566292979179225E-3</v>
      </c>
      <c r="E248" s="2">
        <f t="shared" si="13"/>
        <v>1.006856629297918</v>
      </c>
      <c r="F248" s="27">
        <v>45378</v>
      </c>
      <c r="G248" s="1">
        <v>22123.65</v>
      </c>
      <c r="H248" s="2">
        <f t="shared" si="14"/>
        <v>5.3911051782769932E-3</v>
      </c>
      <c r="I248" s="35">
        <f t="shared" si="15"/>
        <v>1.0053911051782769</v>
      </c>
    </row>
    <row r="249" spans="1:9" x14ac:dyDescent="0.3">
      <c r="A249" s="27">
        <v>45379</v>
      </c>
      <c r="B249" s="1" t="s">
        <v>1</v>
      </c>
      <c r="C249" s="1">
        <v>432.05</v>
      </c>
      <c r="D249" s="2">
        <f t="shared" si="12"/>
        <v>1.7864915547580216E-2</v>
      </c>
      <c r="E249" s="2">
        <f t="shared" si="13"/>
        <v>1.0178649155475803</v>
      </c>
      <c r="F249" s="27">
        <v>45379</v>
      </c>
      <c r="G249" s="1">
        <v>22326.9</v>
      </c>
      <c r="H249" s="2">
        <f t="shared" si="14"/>
        <v>9.1450574409679217E-3</v>
      </c>
      <c r="I249" s="35">
        <f t="shared" si="15"/>
        <v>1.0091450574409679</v>
      </c>
    </row>
    <row r="250" spans="1:9" x14ac:dyDescent="0.3">
      <c r="A250" s="27">
        <v>45383</v>
      </c>
      <c r="B250" s="1" t="s">
        <v>1</v>
      </c>
      <c r="C250" s="1">
        <v>428.95</v>
      </c>
      <c r="D250" s="2">
        <f t="shared" si="12"/>
        <v>-7.200960268434085E-3</v>
      </c>
      <c r="E250" s="2">
        <f t="shared" si="13"/>
        <v>0.99279903973156591</v>
      </c>
      <c r="F250" s="27">
        <v>45383</v>
      </c>
      <c r="G250" s="1">
        <v>22462</v>
      </c>
      <c r="H250" s="2">
        <f t="shared" si="14"/>
        <v>6.0327630166456293E-3</v>
      </c>
      <c r="I250" s="35">
        <f t="shared" si="15"/>
        <v>1.0060327630166457</v>
      </c>
    </row>
    <row r="251" spans="1:9" x14ac:dyDescent="0.3">
      <c r="A251" s="27">
        <v>45384</v>
      </c>
      <c r="B251" s="1" t="s">
        <v>1</v>
      </c>
      <c r="C251" s="1">
        <v>429.95</v>
      </c>
      <c r="D251" s="2">
        <f t="shared" si="12"/>
        <v>2.3285608379312772E-3</v>
      </c>
      <c r="E251" s="2">
        <f t="shared" si="13"/>
        <v>1.0023285608379313</v>
      </c>
      <c r="F251" s="27">
        <v>45384</v>
      </c>
      <c r="G251" s="1">
        <v>22453.3</v>
      </c>
      <c r="H251" s="2">
        <f t="shared" si="14"/>
        <v>-3.8739583655484331E-4</v>
      </c>
      <c r="I251" s="35">
        <f t="shared" si="15"/>
        <v>0.99961260416344511</v>
      </c>
    </row>
    <row r="252" spans="1:9" x14ac:dyDescent="0.3">
      <c r="A252" s="27">
        <v>45385</v>
      </c>
      <c r="B252" s="1" t="s">
        <v>1</v>
      </c>
      <c r="C252" s="1">
        <v>430.35</v>
      </c>
      <c r="D252" s="2">
        <f t="shared" si="12"/>
        <v>9.2990823857807159E-4</v>
      </c>
      <c r="E252" s="2">
        <f t="shared" si="13"/>
        <v>1.0009299082385781</v>
      </c>
      <c r="F252" s="27">
        <v>45385</v>
      </c>
      <c r="G252" s="1">
        <v>22434.65</v>
      </c>
      <c r="H252" s="2">
        <f t="shared" si="14"/>
        <v>-8.3095802205875437E-4</v>
      </c>
      <c r="I252" s="35">
        <f t="shared" si="15"/>
        <v>0.99916904197794121</v>
      </c>
    </row>
    <row r="253" spans="1:9" x14ac:dyDescent="0.3">
      <c r="A253" s="27">
        <v>45386</v>
      </c>
      <c r="B253" s="1" t="s">
        <v>1</v>
      </c>
      <c r="C253" s="1">
        <v>423.55</v>
      </c>
      <c r="D253" s="2">
        <f t="shared" si="12"/>
        <v>-1.5927260217923626E-2</v>
      </c>
      <c r="E253" s="2">
        <f t="shared" si="13"/>
        <v>0.98407273978207632</v>
      </c>
      <c r="F253" s="27">
        <v>45386</v>
      </c>
      <c r="G253" s="1">
        <v>22514.65</v>
      </c>
      <c r="H253" s="2">
        <f t="shared" si="14"/>
        <v>3.5595697583823936E-3</v>
      </c>
      <c r="I253" s="35">
        <f t="shared" si="15"/>
        <v>1.0035595697583823</v>
      </c>
    </row>
    <row r="254" spans="1:9" x14ac:dyDescent="0.3">
      <c r="A254" s="27">
        <v>45387</v>
      </c>
      <c r="B254" s="1" t="s">
        <v>1</v>
      </c>
      <c r="C254" s="1">
        <v>427.6</v>
      </c>
      <c r="D254" s="2">
        <f t="shared" si="12"/>
        <v>9.5166082733302137E-3</v>
      </c>
      <c r="E254" s="2">
        <f t="shared" si="13"/>
        <v>1.0095166082733302</v>
      </c>
      <c r="F254" s="27">
        <v>45387</v>
      </c>
      <c r="G254" s="1">
        <v>22513.7</v>
      </c>
      <c r="H254" s="2">
        <f t="shared" si="14"/>
        <v>-4.2195638976008428E-5</v>
      </c>
      <c r="I254" s="35">
        <f t="shared" si="15"/>
        <v>0.99995780436102399</v>
      </c>
    </row>
    <row r="255" spans="1:9" x14ac:dyDescent="0.3">
      <c r="A255" s="27">
        <v>45390</v>
      </c>
      <c r="B255" s="1" t="s">
        <v>1</v>
      </c>
      <c r="C255" s="1">
        <v>421.75</v>
      </c>
      <c r="D255" s="2">
        <f t="shared" si="12"/>
        <v>-1.3775457724812526E-2</v>
      </c>
      <c r="E255" s="2">
        <f t="shared" si="13"/>
        <v>0.98622454227518752</v>
      </c>
      <c r="F255" s="27">
        <v>45390</v>
      </c>
      <c r="G255" s="1">
        <v>22666.3</v>
      </c>
      <c r="H255" s="2">
        <f t="shared" si="14"/>
        <v>6.7552271049311262E-3</v>
      </c>
      <c r="I255" s="35">
        <f t="shared" si="15"/>
        <v>1.0067552271049311</v>
      </c>
    </row>
    <row r="256" spans="1:9" x14ac:dyDescent="0.3">
      <c r="A256" s="27">
        <v>45391</v>
      </c>
      <c r="B256" s="1" t="s">
        <v>1</v>
      </c>
      <c r="C256" s="1">
        <v>417.25</v>
      </c>
      <c r="D256" s="2">
        <f t="shared" si="12"/>
        <v>-1.0727158884133186E-2</v>
      </c>
      <c r="E256" s="2">
        <f t="shared" si="13"/>
        <v>0.98927284111586677</v>
      </c>
      <c r="F256" s="27">
        <v>45391</v>
      </c>
      <c r="G256" s="1">
        <v>22642.75</v>
      </c>
      <c r="H256" s="2">
        <f t="shared" si="14"/>
        <v>-1.0395275169402805E-3</v>
      </c>
      <c r="I256" s="35">
        <f t="shared" si="15"/>
        <v>0.99896047248305975</v>
      </c>
    </row>
    <row r="257" spans="1:9" x14ac:dyDescent="0.3">
      <c r="A257" s="27">
        <v>45392</v>
      </c>
      <c r="B257" s="1" t="s">
        <v>1</v>
      </c>
      <c r="C257" s="1">
        <v>424.2</v>
      </c>
      <c r="D257" s="2">
        <f t="shared" si="12"/>
        <v>1.6519479588637573E-2</v>
      </c>
      <c r="E257" s="2">
        <f t="shared" si="13"/>
        <v>1.0165194795886376</v>
      </c>
      <c r="F257" s="27">
        <v>45392</v>
      </c>
      <c r="G257" s="1">
        <v>22753.8</v>
      </c>
      <c r="H257" s="2">
        <f t="shared" si="14"/>
        <v>4.8924520259116325E-3</v>
      </c>
      <c r="I257" s="35">
        <f t="shared" si="15"/>
        <v>1.0048924520259117</v>
      </c>
    </row>
    <row r="258" spans="1:9" x14ac:dyDescent="0.3">
      <c r="A258" s="27">
        <v>45394</v>
      </c>
      <c r="B258" s="1" t="s">
        <v>1</v>
      </c>
      <c r="C258" s="1">
        <v>414.55</v>
      </c>
      <c r="D258" s="2">
        <f t="shared" si="12"/>
        <v>-2.3011447568354323E-2</v>
      </c>
      <c r="E258" s="2">
        <f t="shared" si="13"/>
        <v>0.97698855243164573</v>
      </c>
      <c r="F258" s="27">
        <v>45394</v>
      </c>
      <c r="G258" s="1">
        <v>22519.4</v>
      </c>
      <c r="H258" s="2">
        <f t="shared" si="14"/>
        <v>-1.0355004482994602E-2</v>
      </c>
      <c r="I258" s="35">
        <f t="shared" si="15"/>
        <v>0.98964499551700535</v>
      </c>
    </row>
    <row r="259" spans="1:9" x14ac:dyDescent="0.3">
      <c r="A259" s="27">
        <v>45397</v>
      </c>
      <c r="B259" s="1" t="s">
        <v>1</v>
      </c>
      <c r="C259" s="1">
        <v>405.25</v>
      </c>
      <c r="D259" s="2">
        <f t="shared" si="12"/>
        <v>-2.2689433946442298E-2</v>
      </c>
      <c r="E259" s="2">
        <f t="shared" si="13"/>
        <v>0.97731056605355771</v>
      </c>
      <c r="F259" s="27">
        <v>45397</v>
      </c>
      <c r="G259" s="1">
        <v>22272.5</v>
      </c>
      <c r="H259" s="2">
        <f t="shared" si="14"/>
        <v>-1.1024426319883079E-2</v>
      </c>
      <c r="I259" s="35">
        <f t="shared" si="15"/>
        <v>0.9889755736801169</v>
      </c>
    </row>
    <row r="260" spans="1:9" x14ac:dyDescent="0.3">
      <c r="A260" s="27">
        <v>45398</v>
      </c>
      <c r="B260" s="1" t="s">
        <v>1</v>
      </c>
      <c r="C260" s="1">
        <v>409.55</v>
      </c>
      <c r="D260" s="2">
        <f t="shared" si="12"/>
        <v>1.055483534582569E-2</v>
      </c>
      <c r="E260" s="2">
        <f t="shared" si="13"/>
        <v>1.0105548353458258</v>
      </c>
      <c r="F260" s="27">
        <v>45398</v>
      </c>
      <c r="G260" s="1">
        <v>22147.9</v>
      </c>
      <c r="H260" s="2">
        <f t="shared" si="14"/>
        <v>-5.6100497425024482E-3</v>
      </c>
      <c r="I260" s="35">
        <f t="shared" si="15"/>
        <v>0.99438995025749755</v>
      </c>
    </row>
    <row r="261" spans="1:9" x14ac:dyDescent="0.3">
      <c r="A261" s="27">
        <v>45400</v>
      </c>
      <c r="B261" s="1" t="s">
        <v>1</v>
      </c>
      <c r="C261" s="1">
        <v>405.45</v>
      </c>
      <c r="D261" s="2">
        <f t="shared" si="12"/>
        <v>-1.0061434571044853E-2</v>
      </c>
      <c r="E261" s="2">
        <f t="shared" si="13"/>
        <v>0.9899385654289552</v>
      </c>
      <c r="F261" s="27">
        <v>45400</v>
      </c>
      <c r="G261" s="1">
        <v>21995.85</v>
      </c>
      <c r="H261" s="2">
        <f t="shared" si="14"/>
        <v>-6.8888846695565574E-3</v>
      </c>
      <c r="I261" s="35">
        <f t="shared" si="15"/>
        <v>0.99311111533044349</v>
      </c>
    </row>
    <row r="262" spans="1:9" x14ac:dyDescent="0.3">
      <c r="A262" s="27">
        <v>45401</v>
      </c>
      <c r="B262" s="1" t="s">
        <v>1</v>
      </c>
      <c r="C262" s="1">
        <v>403.25</v>
      </c>
      <c r="D262" s="2">
        <f t="shared" ref="D262:D325" si="16">LN(C262/C261)</f>
        <v>-5.4408443852480247E-3</v>
      </c>
      <c r="E262" s="2">
        <f t="shared" ref="E262:E325" si="17">D262+1</f>
        <v>0.99455915561475194</v>
      </c>
      <c r="F262" s="27">
        <v>45401</v>
      </c>
      <c r="G262" s="1">
        <v>22147</v>
      </c>
      <c r="H262" s="2">
        <f t="shared" ref="H262:H325" si="18">LN(G262/G261)</f>
        <v>6.8482479371053118E-3</v>
      </c>
      <c r="I262" s="35">
        <f t="shared" ref="I262:I325" si="19">1+H262</f>
        <v>1.0068482479371053</v>
      </c>
    </row>
    <row r="263" spans="1:9" x14ac:dyDescent="0.3">
      <c r="A263" s="27">
        <v>45404</v>
      </c>
      <c r="B263" s="1" t="s">
        <v>1</v>
      </c>
      <c r="C263" s="1">
        <v>412.6</v>
      </c>
      <c r="D263" s="2">
        <f t="shared" si="16"/>
        <v>2.2921883631833201E-2</v>
      </c>
      <c r="E263" s="2">
        <f t="shared" si="17"/>
        <v>1.0229218836318332</v>
      </c>
      <c r="F263" s="27">
        <v>45404</v>
      </c>
      <c r="G263" s="1">
        <v>22336.400000000001</v>
      </c>
      <c r="H263" s="2">
        <f t="shared" si="18"/>
        <v>8.5155875913575322E-3</v>
      </c>
      <c r="I263" s="35">
        <f t="shared" si="19"/>
        <v>1.0085155875913576</v>
      </c>
    </row>
    <row r="264" spans="1:9" x14ac:dyDescent="0.3">
      <c r="A264" s="27">
        <v>45405</v>
      </c>
      <c r="B264" s="1" t="s">
        <v>1</v>
      </c>
      <c r="C264" s="1">
        <v>404.3</v>
      </c>
      <c r="D264" s="2">
        <f t="shared" si="16"/>
        <v>-2.0321423990426329E-2</v>
      </c>
      <c r="E264" s="2">
        <f t="shared" si="17"/>
        <v>0.97967857600957364</v>
      </c>
      <c r="F264" s="27">
        <v>45405</v>
      </c>
      <c r="G264" s="1">
        <v>22368</v>
      </c>
      <c r="H264" s="2">
        <f t="shared" si="18"/>
        <v>1.4137313223340777E-3</v>
      </c>
      <c r="I264" s="35">
        <f t="shared" si="19"/>
        <v>1.0014137313223341</v>
      </c>
    </row>
    <row r="265" spans="1:9" x14ac:dyDescent="0.3">
      <c r="A265" s="27">
        <v>45406</v>
      </c>
      <c r="B265" s="1" t="s">
        <v>1</v>
      </c>
      <c r="C265" s="1">
        <v>406.85</v>
      </c>
      <c r="D265" s="2">
        <f t="shared" si="16"/>
        <v>6.2873904959410481E-3</v>
      </c>
      <c r="E265" s="2">
        <f t="shared" si="17"/>
        <v>1.0062873904959411</v>
      </c>
      <c r="F265" s="27">
        <v>45406</v>
      </c>
      <c r="G265" s="1">
        <v>22402.400000000001</v>
      </c>
      <c r="H265" s="2">
        <f t="shared" si="18"/>
        <v>1.5367299273513811E-3</v>
      </c>
      <c r="I265" s="35">
        <f t="shared" si="19"/>
        <v>1.0015367299273514</v>
      </c>
    </row>
    <row r="266" spans="1:9" x14ac:dyDescent="0.3">
      <c r="A266" s="27">
        <v>45407</v>
      </c>
      <c r="B266" s="1" t="s">
        <v>1</v>
      </c>
      <c r="C266" s="1">
        <v>414.3</v>
      </c>
      <c r="D266" s="2">
        <f t="shared" si="16"/>
        <v>1.8145781940689873E-2</v>
      </c>
      <c r="E266" s="2">
        <f t="shared" si="17"/>
        <v>1.0181457819406898</v>
      </c>
      <c r="F266" s="27">
        <v>45407</v>
      </c>
      <c r="G266" s="1">
        <v>22570.35</v>
      </c>
      <c r="H266" s="2">
        <f t="shared" si="18"/>
        <v>7.4690020410453127E-3</v>
      </c>
      <c r="I266" s="35">
        <f t="shared" si="19"/>
        <v>1.0074690020410453</v>
      </c>
    </row>
    <row r="267" spans="1:9" x14ac:dyDescent="0.3">
      <c r="A267" s="27">
        <v>45408</v>
      </c>
      <c r="B267" s="1" t="s">
        <v>1</v>
      </c>
      <c r="C267" s="1">
        <v>409.4</v>
      </c>
      <c r="D267" s="2">
        <f t="shared" si="16"/>
        <v>-1.1897675856167033E-2</v>
      </c>
      <c r="E267" s="2">
        <f t="shared" si="17"/>
        <v>0.98810232414383292</v>
      </c>
      <c r="F267" s="27">
        <v>45408</v>
      </c>
      <c r="G267" s="1">
        <v>22419.95</v>
      </c>
      <c r="H267" s="2">
        <f t="shared" si="18"/>
        <v>-6.6859105299196739E-3</v>
      </c>
      <c r="I267" s="35">
        <f t="shared" si="19"/>
        <v>0.99331408947008037</v>
      </c>
    </row>
    <row r="268" spans="1:9" x14ac:dyDescent="0.3">
      <c r="A268" s="27">
        <v>45411</v>
      </c>
      <c r="B268" s="1" t="s">
        <v>1</v>
      </c>
      <c r="C268" s="1">
        <v>407.45</v>
      </c>
      <c r="D268" s="2">
        <f t="shared" si="16"/>
        <v>-4.7744474609603066E-3</v>
      </c>
      <c r="E268" s="2">
        <f t="shared" si="17"/>
        <v>0.99522555253903966</v>
      </c>
      <c r="F268" s="27">
        <v>45411</v>
      </c>
      <c r="G268" s="1">
        <v>22643.4</v>
      </c>
      <c r="H268" s="2">
        <f t="shared" si="18"/>
        <v>9.9172312481621942E-3</v>
      </c>
      <c r="I268" s="35">
        <f t="shared" si="19"/>
        <v>1.0099172312481621</v>
      </c>
    </row>
    <row r="269" spans="1:9" x14ac:dyDescent="0.3">
      <c r="A269" s="27">
        <v>45412</v>
      </c>
      <c r="B269" s="1" t="s">
        <v>1</v>
      </c>
      <c r="C269" s="1">
        <v>422</v>
      </c>
      <c r="D269" s="2">
        <f t="shared" si="16"/>
        <v>3.5087088269782997E-2</v>
      </c>
      <c r="E269" s="2">
        <f t="shared" si="17"/>
        <v>1.0350870882697829</v>
      </c>
      <c r="F269" s="27">
        <v>45412</v>
      </c>
      <c r="G269" s="1">
        <v>22604.85</v>
      </c>
      <c r="H269" s="2">
        <f t="shared" si="18"/>
        <v>-1.7039337135533136E-3</v>
      </c>
      <c r="I269" s="35">
        <f t="shared" si="19"/>
        <v>0.99829606628644674</v>
      </c>
    </row>
    <row r="270" spans="1:9" x14ac:dyDescent="0.3">
      <c r="A270" s="27">
        <v>45414</v>
      </c>
      <c r="B270" s="1" t="s">
        <v>1</v>
      </c>
      <c r="C270" s="1">
        <v>428.55</v>
      </c>
      <c r="D270" s="2">
        <f t="shared" si="16"/>
        <v>1.540210330888E-2</v>
      </c>
      <c r="E270" s="2">
        <f t="shared" si="17"/>
        <v>1.01540210330888</v>
      </c>
      <c r="F270" s="27">
        <v>45414</v>
      </c>
      <c r="G270" s="1">
        <v>22648.2</v>
      </c>
      <c r="H270" s="2">
        <f t="shared" si="18"/>
        <v>1.9158935479583357E-3</v>
      </c>
      <c r="I270" s="35">
        <f t="shared" si="19"/>
        <v>1.0019158935479584</v>
      </c>
    </row>
    <row r="271" spans="1:9" x14ac:dyDescent="0.3">
      <c r="A271" s="27">
        <v>45415</v>
      </c>
      <c r="B271" s="1" t="s">
        <v>1</v>
      </c>
      <c r="C271" s="1">
        <v>417.75</v>
      </c>
      <c r="D271" s="2">
        <f t="shared" si="16"/>
        <v>-2.5524249869388688E-2</v>
      </c>
      <c r="E271" s="2">
        <f t="shared" si="17"/>
        <v>0.97447575013061127</v>
      </c>
      <c r="F271" s="27">
        <v>45415</v>
      </c>
      <c r="G271" s="1">
        <v>22475.85</v>
      </c>
      <c r="H271" s="2">
        <f t="shared" si="18"/>
        <v>-7.6389791301331271E-3</v>
      </c>
      <c r="I271" s="35">
        <f t="shared" si="19"/>
        <v>0.99236102086986688</v>
      </c>
    </row>
    <row r="272" spans="1:9" x14ac:dyDescent="0.3">
      <c r="A272" s="27">
        <v>45418</v>
      </c>
      <c r="B272" s="1" t="s">
        <v>1</v>
      </c>
      <c r="C272" s="1">
        <v>409</v>
      </c>
      <c r="D272" s="2">
        <f t="shared" si="16"/>
        <v>-2.1168011432701316E-2</v>
      </c>
      <c r="E272" s="2">
        <f t="shared" si="17"/>
        <v>0.97883198856729869</v>
      </c>
      <c r="F272" s="27">
        <v>45418</v>
      </c>
      <c r="G272" s="1">
        <v>22442.7</v>
      </c>
      <c r="H272" s="2">
        <f t="shared" si="18"/>
        <v>-1.476005170173867E-3</v>
      </c>
      <c r="I272" s="35">
        <f t="shared" si="19"/>
        <v>0.99852399482982612</v>
      </c>
    </row>
    <row r="273" spans="1:9" x14ac:dyDescent="0.3">
      <c r="A273" s="27">
        <v>45419</v>
      </c>
      <c r="B273" s="1" t="s">
        <v>1</v>
      </c>
      <c r="C273" s="1">
        <v>393.4</v>
      </c>
      <c r="D273" s="2">
        <f t="shared" si="16"/>
        <v>-3.8888250087843072E-2</v>
      </c>
      <c r="E273" s="2">
        <f t="shared" si="17"/>
        <v>0.96111174991215698</v>
      </c>
      <c r="F273" s="27">
        <v>45419</v>
      </c>
      <c r="G273" s="1">
        <v>22302.5</v>
      </c>
      <c r="H273" s="2">
        <f t="shared" si="18"/>
        <v>-6.2666144663355581E-3</v>
      </c>
      <c r="I273" s="35">
        <f t="shared" si="19"/>
        <v>0.99373338553366442</v>
      </c>
    </row>
    <row r="274" spans="1:9" x14ac:dyDescent="0.3">
      <c r="A274" s="27">
        <v>45420</v>
      </c>
      <c r="B274" s="1" t="s">
        <v>1</v>
      </c>
      <c r="C274" s="1">
        <v>401.4</v>
      </c>
      <c r="D274" s="2">
        <f t="shared" si="16"/>
        <v>2.0131530407279101E-2</v>
      </c>
      <c r="E274" s="2">
        <f t="shared" si="17"/>
        <v>1.0201315304072791</v>
      </c>
      <c r="F274" s="27">
        <v>45420</v>
      </c>
      <c r="G274" s="1">
        <v>22302.5</v>
      </c>
      <c r="H274" s="2">
        <f t="shared" si="18"/>
        <v>0</v>
      </c>
      <c r="I274" s="35">
        <f t="shared" si="19"/>
        <v>1</v>
      </c>
    </row>
    <row r="275" spans="1:9" x14ac:dyDescent="0.3">
      <c r="A275" s="27">
        <v>45421</v>
      </c>
      <c r="B275" s="1" t="s">
        <v>1</v>
      </c>
      <c r="C275" s="1">
        <v>392.95</v>
      </c>
      <c r="D275" s="2">
        <f t="shared" si="16"/>
        <v>-2.1276059050053826E-2</v>
      </c>
      <c r="E275" s="2">
        <f t="shared" si="17"/>
        <v>0.97872394094994619</v>
      </c>
      <c r="F275" s="27">
        <v>45421</v>
      </c>
      <c r="G275" s="1">
        <v>21957.5</v>
      </c>
      <c r="H275" s="2">
        <f t="shared" si="18"/>
        <v>-1.5590012996666094E-2</v>
      </c>
      <c r="I275" s="35">
        <f t="shared" si="19"/>
        <v>0.98440998700333393</v>
      </c>
    </row>
    <row r="276" spans="1:9" x14ac:dyDescent="0.3">
      <c r="A276" s="27">
        <v>45422</v>
      </c>
      <c r="B276" s="1" t="s">
        <v>1</v>
      </c>
      <c r="C276" s="1">
        <v>385.85</v>
      </c>
      <c r="D276" s="2">
        <f t="shared" si="16"/>
        <v>-1.8233684408571805E-2</v>
      </c>
      <c r="E276" s="2">
        <f t="shared" si="17"/>
        <v>0.98176631559142824</v>
      </c>
      <c r="F276" s="27">
        <v>45422</v>
      </c>
      <c r="G276" s="1">
        <v>22055.200000000001</v>
      </c>
      <c r="H276" s="2">
        <f t="shared" si="18"/>
        <v>4.4396349451461085E-3</v>
      </c>
      <c r="I276" s="35">
        <f t="shared" si="19"/>
        <v>1.0044396349451461</v>
      </c>
    </row>
    <row r="277" spans="1:9" x14ac:dyDescent="0.3">
      <c r="A277" s="27">
        <v>45425</v>
      </c>
      <c r="B277" s="1" t="s">
        <v>1</v>
      </c>
      <c r="C277" s="1">
        <v>380.5</v>
      </c>
      <c r="D277" s="2">
        <f t="shared" si="16"/>
        <v>-1.3962515601871594E-2</v>
      </c>
      <c r="E277" s="2">
        <f t="shared" si="17"/>
        <v>0.98603748439812844</v>
      </c>
      <c r="F277" s="27">
        <v>45425</v>
      </c>
      <c r="G277" s="1">
        <v>22104.05</v>
      </c>
      <c r="H277" s="2">
        <f t="shared" si="18"/>
        <v>2.2124478982964036E-3</v>
      </c>
      <c r="I277" s="35">
        <f t="shared" si="19"/>
        <v>1.0022124478982963</v>
      </c>
    </row>
    <row r="278" spans="1:9" x14ac:dyDescent="0.3">
      <c r="A278" s="27">
        <v>45426</v>
      </c>
      <c r="B278" s="1" t="s">
        <v>1</v>
      </c>
      <c r="C278" s="1">
        <v>384.15</v>
      </c>
      <c r="D278" s="2">
        <f t="shared" si="16"/>
        <v>9.5469240119033325E-3</v>
      </c>
      <c r="E278" s="2">
        <f t="shared" si="17"/>
        <v>1.0095469240119033</v>
      </c>
      <c r="F278" s="27">
        <v>45426</v>
      </c>
      <c r="G278" s="1">
        <v>22217.85</v>
      </c>
      <c r="H278" s="2">
        <f t="shared" si="18"/>
        <v>5.1351702014188691E-3</v>
      </c>
      <c r="I278" s="35">
        <f t="shared" si="19"/>
        <v>1.0051351702014188</v>
      </c>
    </row>
    <row r="279" spans="1:9" x14ac:dyDescent="0.3">
      <c r="A279" s="27">
        <v>45427</v>
      </c>
      <c r="B279" s="1" t="s">
        <v>1</v>
      </c>
      <c r="C279" s="1">
        <v>389.65</v>
      </c>
      <c r="D279" s="2">
        <f t="shared" si="16"/>
        <v>1.4215798975926021E-2</v>
      </c>
      <c r="E279" s="2">
        <f t="shared" si="17"/>
        <v>1.014215798975926</v>
      </c>
      <c r="F279" s="27">
        <v>45427</v>
      </c>
      <c r="G279" s="1">
        <v>22200.55</v>
      </c>
      <c r="H279" s="2">
        <f t="shared" si="18"/>
        <v>-7.7895650787794773E-4</v>
      </c>
      <c r="I279" s="35">
        <f t="shared" si="19"/>
        <v>0.99922104349212204</v>
      </c>
    </row>
    <row r="280" spans="1:9" x14ac:dyDescent="0.3">
      <c r="A280" s="27">
        <v>45428</v>
      </c>
      <c r="B280" s="1" t="s">
        <v>1</v>
      </c>
      <c r="C280" s="1">
        <v>396.8</v>
      </c>
      <c r="D280" s="2">
        <f t="shared" si="16"/>
        <v>1.8183475121147864E-2</v>
      </c>
      <c r="E280" s="2">
        <f t="shared" si="17"/>
        <v>1.0181834751211478</v>
      </c>
      <c r="F280" s="27">
        <v>45428</v>
      </c>
      <c r="G280" s="1">
        <v>22403.85</v>
      </c>
      <c r="H280" s="2">
        <f t="shared" si="18"/>
        <v>9.115755746059738E-3</v>
      </c>
      <c r="I280" s="35">
        <f t="shared" si="19"/>
        <v>1.0091157557460597</v>
      </c>
    </row>
    <row r="281" spans="1:9" x14ac:dyDescent="0.3">
      <c r="A281" s="27">
        <v>45429</v>
      </c>
      <c r="B281" s="1" t="s">
        <v>1</v>
      </c>
      <c r="C281" s="1">
        <v>399.3</v>
      </c>
      <c r="D281" s="2">
        <f t="shared" si="16"/>
        <v>6.2806386584579547E-3</v>
      </c>
      <c r="E281" s="2">
        <f t="shared" si="17"/>
        <v>1.006280638658458</v>
      </c>
      <c r="F281" s="27">
        <v>45429</v>
      </c>
      <c r="G281" s="1">
        <v>22466.1</v>
      </c>
      <c r="H281" s="2">
        <f t="shared" si="18"/>
        <v>2.7746872879504058E-3</v>
      </c>
      <c r="I281" s="35">
        <f t="shared" si="19"/>
        <v>1.0027746872879504</v>
      </c>
    </row>
    <row r="282" spans="1:9" x14ac:dyDescent="0.3">
      <c r="A282" s="27">
        <v>45430</v>
      </c>
      <c r="B282" s="1" t="s">
        <v>1</v>
      </c>
      <c r="C282" s="1">
        <v>402.8</v>
      </c>
      <c r="D282" s="2">
        <f t="shared" si="16"/>
        <v>8.7271467752316669E-3</v>
      </c>
      <c r="E282" s="2">
        <f t="shared" si="17"/>
        <v>1.0087271467752317</v>
      </c>
      <c r="F282" s="27">
        <v>45430</v>
      </c>
      <c r="G282" s="1">
        <v>22502</v>
      </c>
      <c r="H282" s="2">
        <f t="shared" si="18"/>
        <v>1.5966877687512294E-3</v>
      </c>
      <c r="I282" s="35">
        <f t="shared" si="19"/>
        <v>1.0015966877687512</v>
      </c>
    </row>
    <row r="283" spans="1:9" x14ac:dyDescent="0.3">
      <c r="A283" s="27">
        <v>45433</v>
      </c>
      <c r="B283" s="1" t="s">
        <v>1</v>
      </c>
      <c r="C283" s="1">
        <v>404.5</v>
      </c>
      <c r="D283" s="2">
        <f t="shared" si="16"/>
        <v>4.2115756541391998E-3</v>
      </c>
      <c r="E283" s="2">
        <f t="shared" si="17"/>
        <v>1.0042115756541392</v>
      </c>
      <c r="F283" s="27">
        <v>45433</v>
      </c>
      <c r="G283" s="1">
        <v>22529.05</v>
      </c>
      <c r="H283" s="2">
        <f t="shared" si="18"/>
        <v>1.2013934053743151E-3</v>
      </c>
      <c r="I283" s="35">
        <f t="shared" si="19"/>
        <v>1.0012013934053743</v>
      </c>
    </row>
    <row r="284" spans="1:9" x14ac:dyDescent="0.3">
      <c r="A284" s="27">
        <v>45434</v>
      </c>
      <c r="B284" s="1" t="s">
        <v>1</v>
      </c>
      <c r="C284" s="1">
        <v>424.45</v>
      </c>
      <c r="D284" s="2">
        <f t="shared" si="16"/>
        <v>4.8142476685430327E-2</v>
      </c>
      <c r="E284" s="2">
        <f t="shared" si="17"/>
        <v>1.0481424766854304</v>
      </c>
      <c r="F284" s="27">
        <v>45434</v>
      </c>
      <c r="G284" s="1">
        <v>22597.8</v>
      </c>
      <c r="H284" s="2">
        <f t="shared" si="18"/>
        <v>3.0469688528972257E-3</v>
      </c>
      <c r="I284" s="35">
        <f t="shared" si="19"/>
        <v>1.0030469688528971</v>
      </c>
    </row>
    <row r="285" spans="1:9" x14ac:dyDescent="0.3">
      <c r="A285" s="27">
        <v>45435</v>
      </c>
      <c r="B285" s="1" t="s">
        <v>1</v>
      </c>
      <c r="C285" s="1">
        <v>416.7</v>
      </c>
      <c r="D285" s="2">
        <f t="shared" si="16"/>
        <v>-1.8427674755569046E-2</v>
      </c>
      <c r="E285" s="2">
        <f t="shared" si="17"/>
        <v>0.98157232524443094</v>
      </c>
      <c r="F285" s="27">
        <v>45435</v>
      </c>
      <c r="G285" s="1">
        <v>22967.65</v>
      </c>
      <c r="H285" s="2">
        <f t="shared" si="18"/>
        <v>1.6234147702677632E-2</v>
      </c>
      <c r="I285" s="35">
        <f t="shared" si="19"/>
        <v>1.0162341477026777</v>
      </c>
    </row>
    <row r="286" spans="1:9" x14ac:dyDescent="0.3">
      <c r="A286" s="27">
        <v>45436</v>
      </c>
      <c r="B286" s="1" t="s">
        <v>1</v>
      </c>
      <c r="C286" s="1">
        <v>415.95</v>
      </c>
      <c r="D286" s="2">
        <f t="shared" si="16"/>
        <v>-1.8014776985110666E-3</v>
      </c>
      <c r="E286" s="2">
        <f t="shared" si="17"/>
        <v>0.99819852230148898</v>
      </c>
      <c r="F286" s="27">
        <v>45436</v>
      </c>
      <c r="G286" s="1">
        <v>22957.1</v>
      </c>
      <c r="H286" s="2">
        <f t="shared" si="18"/>
        <v>-4.5944725602593643E-4</v>
      </c>
      <c r="I286" s="35">
        <f t="shared" si="19"/>
        <v>0.99954055274397402</v>
      </c>
    </row>
    <row r="287" spans="1:9" x14ac:dyDescent="0.3">
      <c r="A287" s="27">
        <v>45439</v>
      </c>
      <c r="B287" s="1" t="s">
        <v>1</v>
      </c>
      <c r="C287" s="1">
        <v>420.85</v>
      </c>
      <c r="D287" s="2">
        <f t="shared" si="16"/>
        <v>1.171141492768836E-2</v>
      </c>
      <c r="E287" s="2">
        <f t="shared" si="17"/>
        <v>1.0117114149276885</v>
      </c>
      <c r="F287" s="27">
        <v>45439</v>
      </c>
      <c r="G287" s="1">
        <v>22932.45</v>
      </c>
      <c r="H287" s="2">
        <f t="shared" si="18"/>
        <v>-1.0743187662915156E-3</v>
      </c>
      <c r="I287" s="35">
        <f t="shared" si="19"/>
        <v>0.99892568123370851</v>
      </c>
    </row>
    <row r="288" spans="1:9" x14ac:dyDescent="0.3">
      <c r="A288" s="27">
        <v>45440</v>
      </c>
      <c r="B288" s="1" t="s">
        <v>1</v>
      </c>
      <c r="C288" s="1">
        <v>416.3</v>
      </c>
      <c r="D288" s="2">
        <f t="shared" si="16"/>
        <v>-1.0870321456655336E-2</v>
      </c>
      <c r="E288" s="2">
        <f t="shared" si="17"/>
        <v>0.98912967854334466</v>
      </c>
      <c r="F288" s="27">
        <v>45440</v>
      </c>
      <c r="G288" s="1">
        <v>22888.15</v>
      </c>
      <c r="H288" s="2">
        <f t="shared" si="18"/>
        <v>-1.9336287086089532E-3</v>
      </c>
      <c r="I288" s="35">
        <f t="shared" si="19"/>
        <v>0.99806637129139109</v>
      </c>
    </row>
    <row r="289" spans="1:9" x14ac:dyDescent="0.3">
      <c r="A289" s="27">
        <v>45441</v>
      </c>
      <c r="B289" s="1" t="s">
        <v>1</v>
      </c>
      <c r="C289" s="1">
        <v>410.25</v>
      </c>
      <c r="D289" s="2">
        <f t="shared" si="16"/>
        <v>-1.4639424230729524E-2</v>
      </c>
      <c r="E289" s="2">
        <f t="shared" si="17"/>
        <v>0.9853605757692705</v>
      </c>
      <c r="F289" s="27">
        <v>45441</v>
      </c>
      <c r="G289" s="1">
        <v>22704.7</v>
      </c>
      <c r="H289" s="2">
        <f t="shared" si="18"/>
        <v>-8.0473578649701855E-3</v>
      </c>
      <c r="I289" s="35">
        <f t="shared" si="19"/>
        <v>0.99195264213502976</v>
      </c>
    </row>
    <row r="290" spans="1:9" x14ac:dyDescent="0.3">
      <c r="A290" s="27">
        <v>45442</v>
      </c>
      <c r="B290" s="1" t="s">
        <v>1</v>
      </c>
      <c r="C290" s="1">
        <v>401.95</v>
      </c>
      <c r="D290" s="2">
        <f t="shared" si="16"/>
        <v>-2.0439027196230478E-2</v>
      </c>
      <c r="E290" s="2">
        <f t="shared" si="17"/>
        <v>0.97956097280376953</v>
      </c>
      <c r="F290" s="27">
        <v>45442</v>
      </c>
      <c r="G290" s="1">
        <v>22488.65</v>
      </c>
      <c r="H290" s="2">
        <f t="shared" si="18"/>
        <v>-9.5612140229056203E-3</v>
      </c>
      <c r="I290" s="35">
        <f t="shared" si="19"/>
        <v>0.99043878597709434</v>
      </c>
    </row>
    <row r="291" spans="1:9" x14ac:dyDescent="0.3">
      <c r="A291" s="27">
        <v>45443</v>
      </c>
      <c r="B291" s="1" t="s">
        <v>1</v>
      </c>
      <c r="C291" s="1">
        <v>405.25</v>
      </c>
      <c r="D291" s="2">
        <f t="shared" si="16"/>
        <v>8.1764578418155667E-3</v>
      </c>
      <c r="E291" s="2">
        <f t="shared" si="17"/>
        <v>1.0081764578418155</v>
      </c>
      <c r="F291" s="27">
        <v>45443</v>
      </c>
      <c r="G291" s="1">
        <v>22530.7</v>
      </c>
      <c r="H291" s="2">
        <f t="shared" si="18"/>
        <v>1.8680861553376123E-3</v>
      </c>
      <c r="I291" s="35">
        <f t="shared" si="19"/>
        <v>1.0018680861553375</v>
      </c>
    </row>
    <row r="292" spans="1:9" x14ac:dyDescent="0.3">
      <c r="A292" s="27">
        <v>45446</v>
      </c>
      <c r="B292" s="1" t="s">
        <v>1</v>
      </c>
      <c r="C292" s="1">
        <v>408.6</v>
      </c>
      <c r="D292" s="2">
        <f t="shared" si="16"/>
        <v>8.2325217677362145E-3</v>
      </c>
      <c r="E292" s="2">
        <f t="shared" si="17"/>
        <v>1.0082325217677361</v>
      </c>
      <c r="F292" s="27">
        <v>45446</v>
      </c>
      <c r="G292" s="1">
        <v>23263.9</v>
      </c>
      <c r="H292" s="2">
        <f t="shared" si="18"/>
        <v>3.2023979208572827E-2</v>
      </c>
      <c r="I292" s="35">
        <f t="shared" si="19"/>
        <v>1.0320239792085728</v>
      </c>
    </row>
    <row r="293" spans="1:9" x14ac:dyDescent="0.3">
      <c r="A293" s="27">
        <v>45447</v>
      </c>
      <c r="B293" s="1" t="s">
        <v>1</v>
      </c>
      <c r="C293" s="1">
        <v>374.35</v>
      </c>
      <c r="D293" s="2">
        <f t="shared" si="16"/>
        <v>-8.7545493706827432E-2</v>
      </c>
      <c r="E293" s="2">
        <f t="shared" si="17"/>
        <v>0.9124545062931726</v>
      </c>
      <c r="F293" s="27">
        <v>45447</v>
      </c>
      <c r="G293" s="1">
        <v>21884.5</v>
      </c>
      <c r="H293" s="2">
        <f t="shared" si="18"/>
        <v>-6.1124179171720965E-2</v>
      </c>
      <c r="I293" s="35">
        <f t="shared" si="19"/>
        <v>0.93887582082827903</v>
      </c>
    </row>
    <row r="294" spans="1:9" x14ac:dyDescent="0.3">
      <c r="A294" s="27">
        <v>45448</v>
      </c>
      <c r="B294" s="1" t="s">
        <v>1</v>
      </c>
      <c r="C294" s="1">
        <v>396.2</v>
      </c>
      <c r="D294" s="2">
        <f t="shared" si="16"/>
        <v>5.6727945587756269E-2</v>
      </c>
      <c r="E294" s="2">
        <f t="shared" si="17"/>
        <v>1.0567279455877563</v>
      </c>
      <c r="F294" s="27">
        <v>45448</v>
      </c>
      <c r="G294" s="1">
        <v>22620.35</v>
      </c>
      <c r="H294" s="2">
        <f t="shared" si="18"/>
        <v>3.3071319917765837E-2</v>
      </c>
      <c r="I294" s="35">
        <f t="shared" si="19"/>
        <v>1.0330713199177659</v>
      </c>
    </row>
    <row r="295" spans="1:9" x14ac:dyDescent="0.3">
      <c r="A295" s="27">
        <v>45449</v>
      </c>
      <c r="B295" s="1" t="s">
        <v>1</v>
      </c>
      <c r="C295" s="1">
        <v>399.85</v>
      </c>
      <c r="D295" s="2">
        <f t="shared" si="16"/>
        <v>9.1703425134484883E-3</v>
      </c>
      <c r="E295" s="2">
        <f t="shared" si="17"/>
        <v>1.0091703425134484</v>
      </c>
      <c r="F295" s="27">
        <v>45449</v>
      </c>
      <c r="G295" s="1">
        <v>22821.4</v>
      </c>
      <c r="H295" s="2">
        <f t="shared" si="18"/>
        <v>8.8487486443831614E-3</v>
      </c>
      <c r="I295" s="35">
        <f t="shared" si="19"/>
        <v>1.0088487486443831</v>
      </c>
    </row>
    <row r="296" spans="1:9" x14ac:dyDescent="0.3">
      <c r="A296" s="27">
        <v>45450</v>
      </c>
      <c r="B296" s="1" t="s">
        <v>1</v>
      </c>
      <c r="C296" s="1">
        <v>408.85</v>
      </c>
      <c r="D296" s="2">
        <f t="shared" si="16"/>
        <v>2.225886383008726E-2</v>
      </c>
      <c r="E296" s="2">
        <f t="shared" si="17"/>
        <v>1.0222588638300873</v>
      </c>
      <c r="F296" s="27">
        <v>45450</v>
      </c>
      <c r="G296" s="1">
        <v>23290.15</v>
      </c>
      <c r="H296" s="2">
        <f t="shared" si="18"/>
        <v>2.0331832162561177E-2</v>
      </c>
      <c r="I296" s="35">
        <f t="shared" si="19"/>
        <v>1.0203318321625612</v>
      </c>
    </row>
    <row r="297" spans="1:9" x14ac:dyDescent="0.3">
      <c r="A297" s="27">
        <v>45453</v>
      </c>
      <c r="B297" s="1" t="s">
        <v>1</v>
      </c>
      <c r="C297" s="1">
        <v>409.15</v>
      </c>
      <c r="D297" s="2">
        <f t="shared" si="16"/>
        <v>7.3349636540442421E-4</v>
      </c>
      <c r="E297" s="2">
        <f t="shared" si="17"/>
        <v>1.0007334963654044</v>
      </c>
      <c r="F297" s="27">
        <v>45453</v>
      </c>
      <c r="G297" s="1">
        <v>23259.200000000001</v>
      </c>
      <c r="H297" s="2">
        <f t="shared" si="18"/>
        <v>-1.3297717180034533E-3</v>
      </c>
      <c r="I297" s="35">
        <f t="shared" si="19"/>
        <v>0.99867022828199659</v>
      </c>
    </row>
    <row r="298" spans="1:9" x14ac:dyDescent="0.3">
      <c r="A298" s="27">
        <v>45454</v>
      </c>
      <c r="B298" s="1" t="s">
        <v>1</v>
      </c>
      <c r="C298" s="1">
        <v>407.35</v>
      </c>
      <c r="D298" s="2">
        <f t="shared" si="16"/>
        <v>-4.4090702167398615E-3</v>
      </c>
      <c r="E298" s="2">
        <f t="shared" si="17"/>
        <v>0.99559092978326014</v>
      </c>
      <c r="F298" s="27">
        <v>45454</v>
      </c>
      <c r="G298" s="1">
        <v>23264.85</v>
      </c>
      <c r="H298" s="2">
        <f t="shared" si="18"/>
        <v>2.4288513264755015E-4</v>
      </c>
      <c r="I298" s="35">
        <f t="shared" si="19"/>
        <v>1.0002428851326475</v>
      </c>
    </row>
    <row r="299" spans="1:9" x14ac:dyDescent="0.3">
      <c r="A299" s="27">
        <v>45455</v>
      </c>
      <c r="B299" s="1" t="s">
        <v>1</v>
      </c>
      <c r="C299" s="1">
        <v>405</v>
      </c>
      <c r="D299" s="2">
        <f t="shared" si="16"/>
        <v>-5.7856996501116443E-3</v>
      </c>
      <c r="E299" s="2">
        <f t="shared" si="17"/>
        <v>0.99421430034988834</v>
      </c>
      <c r="F299" s="27">
        <v>45455</v>
      </c>
      <c r="G299" s="1">
        <v>23322.95</v>
      </c>
      <c r="H299" s="2">
        <f t="shared" si="18"/>
        <v>2.4942165167948799E-3</v>
      </c>
      <c r="I299" s="35">
        <f t="shared" si="19"/>
        <v>1.0024942165167949</v>
      </c>
    </row>
    <row r="300" spans="1:9" x14ac:dyDescent="0.3">
      <c r="A300" s="27">
        <v>45456</v>
      </c>
      <c r="B300" s="1" t="s">
        <v>1</v>
      </c>
      <c r="C300" s="1">
        <v>401.5</v>
      </c>
      <c r="D300" s="2">
        <f t="shared" si="16"/>
        <v>-8.6795337197227707E-3</v>
      </c>
      <c r="E300" s="2">
        <f t="shared" si="17"/>
        <v>0.99132046628027726</v>
      </c>
      <c r="F300" s="27">
        <v>45456</v>
      </c>
      <c r="G300" s="1">
        <v>23398.9</v>
      </c>
      <c r="H300" s="2">
        <f t="shared" si="18"/>
        <v>3.2511583723450442E-3</v>
      </c>
      <c r="I300" s="35">
        <f t="shared" si="19"/>
        <v>1.0032511583723451</v>
      </c>
    </row>
    <row r="301" spans="1:9" x14ac:dyDescent="0.3">
      <c r="A301" s="27">
        <v>45457</v>
      </c>
      <c r="B301" s="1" t="s">
        <v>1</v>
      </c>
      <c r="C301" s="1">
        <v>398.75</v>
      </c>
      <c r="D301" s="2">
        <f t="shared" si="16"/>
        <v>-6.8728792877620643E-3</v>
      </c>
      <c r="E301" s="2">
        <f t="shared" si="17"/>
        <v>0.99312712071223797</v>
      </c>
      <c r="F301" s="27">
        <v>45457</v>
      </c>
      <c r="G301" s="1">
        <v>23465.599999999999</v>
      </c>
      <c r="H301" s="2">
        <f t="shared" si="18"/>
        <v>2.8465062056323236E-3</v>
      </c>
      <c r="I301" s="35">
        <f t="shared" si="19"/>
        <v>1.0028465062056324</v>
      </c>
    </row>
    <row r="302" spans="1:9" x14ac:dyDescent="0.3">
      <c r="A302" s="27">
        <v>45461</v>
      </c>
      <c r="B302" s="1" t="s">
        <v>1</v>
      </c>
      <c r="C302" s="1">
        <v>401.1</v>
      </c>
      <c r="D302" s="2">
        <f t="shared" si="16"/>
        <v>5.876118676952858E-3</v>
      </c>
      <c r="E302" s="2">
        <f t="shared" si="17"/>
        <v>1.0058761186769529</v>
      </c>
      <c r="F302" s="27">
        <v>45461</v>
      </c>
      <c r="G302" s="1">
        <v>23557.9</v>
      </c>
      <c r="H302" s="2">
        <f t="shared" si="18"/>
        <v>3.9257017677237702E-3</v>
      </c>
      <c r="I302" s="35">
        <f t="shared" si="19"/>
        <v>1.0039257017677237</v>
      </c>
    </row>
    <row r="303" spans="1:9" x14ac:dyDescent="0.3">
      <c r="A303" s="27">
        <v>45462</v>
      </c>
      <c r="B303" s="1" t="s">
        <v>1</v>
      </c>
      <c r="C303" s="1">
        <v>392.8</v>
      </c>
      <c r="D303" s="2">
        <f t="shared" si="16"/>
        <v>-2.0910196295696355E-2</v>
      </c>
      <c r="E303" s="2">
        <f t="shared" si="17"/>
        <v>0.97908980370430365</v>
      </c>
      <c r="F303" s="27">
        <v>45462</v>
      </c>
      <c r="G303" s="1">
        <v>23516</v>
      </c>
      <c r="H303" s="2">
        <f t="shared" si="18"/>
        <v>-1.7801801450586289E-3</v>
      </c>
      <c r="I303" s="35">
        <f t="shared" si="19"/>
        <v>0.99821981985494135</v>
      </c>
    </row>
    <row r="304" spans="1:9" x14ac:dyDescent="0.3">
      <c r="A304" s="27">
        <v>45463</v>
      </c>
      <c r="B304" s="1" t="s">
        <v>1</v>
      </c>
      <c r="C304" s="1">
        <v>394.15</v>
      </c>
      <c r="D304" s="2">
        <f t="shared" si="16"/>
        <v>3.4309710256062577E-3</v>
      </c>
      <c r="E304" s="2">
        <f t="shared" si="17"/>
        <v>1.0034309710256062</v>
      </c>
      <c r="F304" s="27">
        <v>45463</v>
      </c>
      <c r="G304" s="1">
        <v>23567</v>
      </c>
      <c r="H304" s="2">
        <f t="shared" si="18"/>
        <v>2.1663878659495613E-3</v>
      </c>
      <c r="I304" s="35">
        <f t="shared" si="19"/>
        <v>1.0021663878659495</v>
      </c>
    </row>
    <row r="305" spans="1:9" x14ac:dyDescent="0.3">
      <c r="A305" s="27">
        <v>45464</v>
      </c>
      <c r="B305" s="1" t="s">
        <v>1</v>
      </c>
      <c r="C305" s="1">
        <v>397.4</v>
      </c>
      <c r="D305" s="2">
        <f t="shared" si="16"/>
        <v>8.2117826117991989E-3</v>
      </c>
      <c r="E305" s="2">
        <f t="shared" si="17"/>
        <v>1.0082117826117991</v>
      </c>
      <c r="F305" s="27">
        <v>45464</v>
      </c>
      <c r="G305" s="1">
        <v>23501.1</v>
      </c>
      <c r="H305" s="2">
        <f t="shared" si="18"/>
        <v>-2.800199840690768E-3</v>
      </c>
      <c r="I305" s="35">
        <f t="shared" si="19"/>
        <v>0.9971998001593092</v>
      </c>
    </row>
    <row r="306" spans="1:9" x14ac:dyDescent="0.3">
      <c r="A306" s="27">
        <v>45467</v>
      </c>
      <c r="B306" s="1" t="s">
        <v>1</v>
      </c>
      <c r="C306" s="1">
        <v>392.4</v>
      </c>
      <c r="D306" s="2">
        <f t="shared" si="16"/>
        <v>-1.2661602426508479E-2</v>
      </c>
      <c r="E306" s="2">
        <f t="shared" si="17"/>
        <v>0.98733839757349151</v>
      </c>
      <c r="F306" s="27">
        <v>45467</v>
      </c>
      <c r="G306" s="1">
        <v>23537.85</v>
      </c>
      <c r="H306" s="2">
        <f t="shared" si="18"/>
        <v>1.5625351959234377E-3</v>
      </c>
      <c r="I306" s="35">
        <f t="shared" si="19"/>
        <v>1.0015625351959234</v>
      </c>
    </row>
    <row r="307" spans="1:9" x14ac:dyDescent="0.3">
      <c r="A307" s="27">
        <v>45468</v>
      </c>
      <c r="B307" s="1" t="s">
        <v>1</v>
      </c>
      <c r="C307" s="1">
        <v>401.35</v>
      </c>
      <c r="D307" s="2">
        <f t="shared" si="16"/>
        <v>2.2552136886377892E-2</v>
      </c>
      <c r="E307" s="2">
        <f t="shared" si="17"/>
        <v>1.0225521368863779</v>
      </c>
      <c r="F307" s="27">
        <v>45468</v>
      </c>
      <c r="G307" s="1">
        <v>23721.3</v>
      </c>
      <c r="H307" s="2">
        <f t="shared" si="18"/>
        <v>7.7636149373623573E-3</v>
      </c>
      <c r="I307" s="35">
        <f t="shared" si="19"/>
        <v>1.0077636149373623</v>
      </c>
    </row>
    <row r="308" spans="1:9" x14ac:dyDescent="0.3">
      <c r="A308" s="27">
        <v>45469</v>
      </c>
      <c r="B308" s="1" t="s">
        <v>1</v>
      </c>
      <c r="C308" s="1">
        <v>397.1</v>
      </c>
      <c r="D308" s="2">
        <f t="shared" si="16"/>
        <v>-1.0645726440380069E-2</v>
      </c>
      <c r="E308" s="2">
        <f t="shared" si="17"/>
        <v>0.98935427355961991</v>
      </c>
      <c r="F308" s="27">
        <v>45469</v>
      </c>
      <c r="G308" s="1">
        <v>23868.799999999999</v>
      </c>
      <c r="H308" s="2">
        <f t="shared" si="18"/>
        <v>6.1987880801539115E-3</v>
      </c>
      <c r="I308" s="35">
        <f t="shared" si="19"/>
        <v>1.0061987880801539</v>
      </c>
    </row>
    <row r="309" spans="1:9" x14ac:dyDescent="0.3">
      <c r="A309" s="27">
        <v>45470</v>
      </c>
      <c r="B309" s="1" t="s">
        <v>1</v>
      </c>
      <c r="C309" s="1">
        <v>393.8</v>
      </c>
      <c r="D309" s="2">
        <f t="shared" si="16"/>
        <v>-8.3449719321806465E-3</v>
      </c>
      <c r="E309" s="2">
        <f t="shared" si="17"/>
        <v>0.99165502806781936</v>
      </c>
      <c r="F309" s="27">
        <v>45470</v>
      </c>
      <c r="G309" s="1">
        <v>24044.5</v>
      </c>
      <c r="H309" s="2">
        <f t="shared" si="18"/>
        <v>7.3341133907751897E-3</v>
      </c>
      <c r="I309" s="35">
        <f t="shared" si="19"/>
        <v>1.0073341133907752</v>
      </c>
    </row>
    <row r="310" spans="1:9" x14ac:dyDescent="0.3">
      <c r="A310" s="27">
        <v>45471</v>
      </c>
      <c r="B310" s="1" t="s">
        <v>1</v>
      </c>
      <c r="C310" s="1">
        <v>429.75</v>
      </c>
      <c r="D310" s="2">
        <f t="shared" si="16"/>
        <v>8.7360478057933399E-2</v>
      </c>
      <c r="E310" s="2">
        <f t="shared" si="17"/>
        <v>1.0873604780579333</v>
      </c>
      <c r="F310" s="27">
        <v>45471</v>
      </c>
      <c r="G310" s="1">
        <v>24010.6</v>
      </c>
      <c r="H310" s="2">
        <f t="shared" si="18"/>
        <v>-1.4108806608831069E-3</v>
      </c>
      <c r="I310" s="35">
        <f t="shared" si="19"/>
        <v>0.99858911933911687</v>
      </c>
    </row>
    <row r="311" spans="1:9" x14ac:dyDescent="0.3">
      <c r="A311" s="27">
        <v>45474</v>
      </c>
      <c r="B311" s="1" t="s">
        <v>1</v>
      </c>
      <c r="C311" s="1">
        <v>445.8</v>
      </c>
      <c r="D311" s="2">
        <f t="shared" si="16"/>
        <v>3.6666776688809841E-2</v>
      </c>
      <c r="E311" s="2">
        <f t="shared" si="17"/>
        <v>1.0366667766888098</v>
      </c>
      <c r="F311" s="27">
        <v>45474</v>
      </c>
      <c r="G311" s="1">
        <v>24141.95</v>
      </c>
      <c r="H311" s="2">
        <f t="shared" si="18"/>
        <v>5.4555916887449258E-3</v>
      </c>
      <c r="I311" s="35">
        <f t="shared" si="19"/>
        <v>1.0054555916887449</v>
      </c>
    </row>
    <row r="312" spans="1:9" x14ac:dyDescent="0.3">
      <c r="A312" s="27">
        <v>45475</v>
      </c>
      <c r="B312" s="1" t="s">
        <v>1</v>
      </c>
      <c r="C312" s="1">
        <v>453.7</v>
      </c>
      <c r="D312" s="2">
        <f t="shared" si="16"/>
        <v>1.7565765718149752E-2</v>
      </c>
      <c r="E312" s="2">
        <f t="shared" si="17"/>
        <v>1.0175657657181498</v>
      </c>
      <c r="F312" s="27">
        <v>45475</v>
      </c>
      <c r="G312" s="1">
        <v>24123.85</v>
      </c>
      <c r="H312" s="2">
        <f t="shared" si="18"/>
        <v>-7.5001350225091805E-4</v>
      </c>
      <c r="I312" s="35">
        <f t="shared" si="19"/>
        <v>0.9992499864977491</v>
      </c>
    </row>
    <row r="313" spans="1:9" x14ac:dyDescent="0.3">
      <c r="A313" s="27">
        <v>45476</v>
      </c>
      <c r="B313" s="1" t="s">
        <v>1</v>
      </c>
      <c r="C313" s="1">
        <v>453.2</v>
      </c>
      <c r="D313" s="2">
        <f t="shared" si="16"/>
        <v>-1.1026575160669292E-3</v>
      </c>
      <c r="E313" s="2">
        <f t="shared" si="17"/>
        <v>0.99889734248393303</v>
      </c>
      <c r="F313" s="27">
        <v>45476</v>
      </c>
      <c r="G313" s="1">
        <v>24286.5</v>
      </c>
      <c r="H313" s="2">
        <f t="shared" si="18"/>
        <v>6.7196627176867064E-3</v>
      </c>
      <c r="I313" s="35">
        <f t="shared" si="19"/>
        <v>1.0067196627176866</v>
      </c>
    </row>
    <row r="314" spans="1:9" x14ac:dyDescent="0.3">
      <c r="A314" s="27">
        <v>45477</v>
      </c>
      <c r="B314" s="1" t="s">
        <v>1</v>
      </c>
      <c r="C314" s="1">
        <v>460.4</v>
      </c>
      <c r="D314" s="2">
        <f t="shared" si="16"/>
        <v>1.5762147693876363E-2</v>
      </c>
      <c r="E314" s="2">
        <f t="shared" si="17"/>
        <v>1.0157621476938763</v>
      </c>
      <c r="F314" s="27">
        <v>45477</v>
      </c>
      <c r="G314" s="1">
        <v>24302.15</v>
      </c>
      <c r="H314" s="2">
        <f t="shared" si="18"/>
        <v>6.4418338608693553E-4</v>
      </c>
      <c r="I314" s="35">
        <f t="shared" si="19"/>
        <v>1.0006441833860868</v>
      </c>
    </row>
    <row r="315" spans="1:9" x14ac:dyDescent="0.3">
      <c r="A315" s="27">
        <v>45478</v>
      </c>
      <c r="B315" s="1" t="s">
        <v>1</v>
      </c>
      <c r="C315" s="1">
        <v>456.8</v>
      </c>
      <c r="D315" s="2">
        <f t="shared" si="16"/>
        <v>-7.8500185059270609E-3</v>
      </c>
      <c r="E315" s="2">
        <f t="shared" si="17"/>
        <v>0.99214998149407296</v>
      </c>
      <c r="F315" s="27">
        <v>45478</v>
      </c>
      <c r="G315" s="1">
        <v>24323.85</v>
      </c>
      <c r="H315" s="2">
        <f t="shared" si="18"/>
        <v>8.9252669109216129E-4</v>
      </c>
      <c r="I315" s="35">
        <f t="shared" si="19"/>
        <v>1.0008925266910922</v>
      </c>
    </row>
    <row r="316" spans="1:9" x14ac:dyDescent="0.3">
      <c r="A316" s="27">
        <v>45481</v>
      </c>
      <c r="B316" s="1" t="s">
        <v>1</v>
      </c>
      <c r="C316" s="1">
        <v>455.15</v>
      </c>
      <c r="D316" s="2">
        <f t="shared" si="16"/>
        <v>-3.6186233905027409E-3</v>
      </c>
      <c r="E316" s="2">
        <f t="shared" si="17"/>
        <v>0.99638137660949722</v>
      </c>
      <c r="F316" s="27">
        <v>45481</v>
      </c>
      <c r="G316" s="1">
        <v>24320.55</v>
      </c>
      <c r="H316" s="2">
        <f t="shared" si="18"/>
        <v>-1.3567851613180805E-4</v>
      </c>
      <c r="I316" s="35">
        <f t="shared" si="19"/>
        <v>0.99986432148386817</v>
      </c>
    </row>
    <row r="317" spans="1:9" x14ac:dyDescent="0.3">
      <c r="A317" s="27">
        <v>45482</v>
      </c>
      <c r="B317" s="1" t="s">
        <v>1</v>
      </c>
      <c r="C317" s="1">
        <v>448</v>
      </c>
      <c r="D317" s="2">
        <f t="shared" si="16"/>
        <v>-1.5833802536312568E-2</v>
      </c>
      <c r="E317" s="2">
        <f t="shared" si="17"/>
        <v>0.98416619746368739</v>
      </c>
      <c r="F317" s="27">
        <v>45482</v>
      </c>
      <c r="G317" s="1">
        <v>24433.200000000001</v>
      </c>
      <c r="H317" s="2">
        <f t="shared" si="18"/>
        <v>4.621191209858602E-3</v>
      </c>
      <c r="I317" s="35">
        <f t="shared" si="19"/>
        <v>1.0046211912098586</v>
      </c>
    </row>
    <row r="318" spans="1:9" x14ac:dyDescent="0.3">
      <c r="A318" s="27">
        <v>45483</v>
      </c>
      <c r="B318" s="1" t="s">
        <v>1</v>
      </c>
      <c r="C318" s="1">
        <v>456.75</v>
      </c>
      <c r="D318" s="2">
        <f t="shared" si="16"/>
        <v>1.9342962843130935E-2</v>
      </c>
      <c r="E318" s="2">
        <f t="shared" si="17"/>
        <v>1.019342962843131</v>
      </c>
      <c r="F318" s="27">
        <v>45483</v>
      </c>
      <c r="G318" s="1">
        <v>24324.45</v>
      </c>
      <c r="H318" s="2">
        <f t="shared" si="18"/>
        <v>-4.4608458502798307E-3</v>
      </c>
      <c r="I318" s="35">
        <f t="shared" si="19"/>
        <v>0.99553915414972016</v>
      </c>
    </row>
    <row r="319" spans="1:9" x14ac:dyDescent="0.3">
      <c r="A319" s="27">
        <v>45484</v>
      </c>
      <c r="B319" s="1" t="s">
        <v>1</v>
      </c>
      <c r="C319" s="1">
        <v>460.4</v>
      </c>
      <c r="D319" s="2">
        <f t="shared" si="16"/>
        <v>7.9594815896113485E-3</v>
      </c>
      <c r="E319" s="2">
        <f t="shared" si="17"/>
        <v>1.0079594815896114</v>
      </c>
      <c r="F319" s="27">
        <v>45484</v>
      </c>
      <c r="G319" s="1">
        <v>24315.95</v>
      </c>
      <c r="H319" s="2">
        <f t="shared" si="18"/>
        <v>-3.4950370829703764E-4</v>
      </c>
      <c r="I319" s="35">
        <f t="shared" si="19"/>
        <v>0.99965049629170299</v>
      </c>
    </row>
    <row r="320" spans="1:9" x14ac:dyDescent="0.3">
      <c r="A320" s="27">
        <v>45485</v>
      </c>
      <c r="B320" s="1" t="s">
        <v>1</v>
      </c>
      <c r="C320" s="1">
        <v>451.1</v>
      </c>
      <c r="D320" s="2">
        <f t="shared" si="16"/>
        <v>-2.0406632433377186E-2</v>
      </c>
      <c r="E320" s="2">
        <f t="shared" si="17"/>
        <v>0.97959336756662285</v>
      </c>
      <c r="F320" s="27">
        <v>45485</v>
      </c>
      <c r="G320" s="1">
        <v>24502.15</v>
      </c>
      <c r="H320" s="2">
        <f t="shared" si="18"/>
        <v>7.6283551773595644E-3</v>
      </c>
      <c r="I320" s="35">
        <f t="shared" si="19"/>
        <v>1.0076283551773595</v>
      </c>
    </row>
    <row r="321" spans="1:9" x14ac:dyDescent="0.3">
      <c r="A321" s="27">
        <v>45488</v>
      </c>
      <c r="B321" s="1" t="s">
        <v>1</v>
      </c>
      <c r="C321" s="1">
        <v>479.55</v>
      </c>
      <c r="D321" s="2">
        <f t="shared" si="16"/>
        <v>6.1159119759609873E-2</v>
      </c>
      <c r="E321" s="2">
        <f t="shared" si="17"/>
        <v>1.06115911975961</v>
      </c>
      <c r="F321" s="27">
        <v>45488</v>
      </c>
      <c r="G321" s="1">
        <v>24586.7</v>
      </c>
      <c r="H321" s="2">
        <f t="shared" si="18"/>
        <v>3.4447775252144188E-3</v>
      </c>
      <c r="I321" s="35">
        <f t="shared" si="19"/>
        <v>1.0034447775252144</v>
      </c>
    </row>
    <row r="322" spans="1:9" x14ac:dyDescent="0.3">
      <c r="A322" s="27">
        <v>45489</v>
      </c>
      <c r="B322" s="1" t="s">
        <v>1</v>
      </c>
      <c r="C322" s="1">
        <v>473.05</v>
      </c>
      <c r="D322" s="2">
        <f t="shared" si="16"/>
        <v>-1.3647073023506913E-2</v>
      </c>
      <c r="E322" s="2">
        <f t="shared" si="17"/>
        <v>0.98635292697649313</v>
      </c>
      <c r="F322" s="27">
        <v>45489</v>
      </c>
      <c r="G322" s="1">
        <v>24613</v>
      </c>
      <c r="H322" s="2">
        <f t="shared" si="18"/>
        <v>1.0691123118667994E-3</v>
      </c>
      <c r="I322" s="35">
        <f t="shared" si="19"/>
        <v>1.0010691123118669</v>
      </c>
    </row>
    <row r="323" spans="1:9" x14ac:dyDescent="0.3">
      <c r="A323" s="27">
        <v>45491</v>
      </c>
      <c r="B323" s="1" t="s">
        <v>1</v>
      </c>
      <c r="C323" s="1">
        <v>460.8</v>
      </c>
      <c r="D323" s="2">
        <f t="shared" si="16"/>
        <v>-2.6236981768771768E-2</v>
      </c>
      <c r="E323" s="2">
        <f t="shared" si="17"/>
        <v>0.97376301823122824</v>
      </c>
      <c r="F323" s="27">
        <v>45491</v>
      </c>
      <c r="G323" s="1">
        <v>24800.85</v>
      </c>
      <c r="H323" s="2">
        <f t="shared" si="18"/>
        <v>7.6031681375885599E-3</v>
      </c>
      <c r="I323" s="35">
        <f t="shared" si="19"/>
        <v>1.0076031681375885</v>
      </c>
    </row>
    <row r="324" spans="1:9" x14ac:dyDescent="0.3">
      <c r="A324" s="27">
        <v>45492</v>
      </c>
      <c r="B324" s="1" t="s">
        <v>1</v>
      </c>
      <c r="C324" s="1">
        <v>441.85</v>
      </c>
      <c r="D324" s="2">
        <f t="shared" si="16"/>
        <v>-4.1993651417668025E-2</v>
      </c>
      <c r="E324" s="2">
        <f t="shared" si="17"/>
        <v>0.95800634858233202</v>
      </c>
      <c r="F324" s="27">
        <v>45492</v>
      </c>
      <c r="G324" s="1">
        <v>24530.9</v>
      </c>
      <c r="H324" s="2">
        <f t="shared" si="18"/>
        <v>-1.0944379412161618E-2</v>
      </c>
      <c r="I324" s="35">
        <f t="shared" si="19"/>
        <v>0.98905562058783836</v>
      </c>
    </row>
    <row r="325" spans="1:9" x14ac:dyDescent="0.3">
      <c r="A325" s="27">
        <v>45495</v>
      </c>
      <c r="B325" s="1" t="s">
        <v>1</v>
      </c>
      <c r="C325" s="1">
        <v>440.05</v>
      </c>
      <c r="D325" s="2">
        <f t="shared" si="16"/>
        <v>-4.0821011441926711E-3</v>
      </c>
      <c r="E325" s="2">
        <f t="shared" si="17"/>
        <v>0.99591789885580728</v>
      </c>
      <c r="F325" s="27">
        <v>45495</v>
      </c>
      <c r="G325" s="1">
        <v>24509.25</v>
      </c>
      <c r="H325" s="2">
        <f t="shared" si="18"/>
        <v>-8.8295004833916055E-4</v>
      </c>
      <c r="I325" s="35">
        <f t="shared" si="19"/>
        <v>0.99911704995166084</v>
      </c>
    </row>
    <row r="326" spans="1:9" x14ac:dyDescent="0.3">
      <c r="A326" s="27">
        <v>45496</v>
      </c>
      <c r="B326" s="1" t="s">
        <v>1</v>
      </c>
      <c r="C326" s="1">
        <v>429.4</v>
      </c>
      <c r="D326" s="2">
        <f t="shared" ref="D326:D389" si="20">LN(C326/C325)</f>
        <v>-2.4499471375140153E-2</v>
      </c>
      <c r="E326" s="2">
        <f t="shared" ref="E326:E389" si="21">D326+1</f>
        <v>0.97550052862485981</v>
      </c>
      <c r="F326" s="27">
        <v>45496</v>
      </c>
      <c r="G326" s="1">
        <v>24479.05</v>
      </c>
      <c r="H326" s="2">
        <f t="shared" ref="H326:H389" si="22">LN(G326/G325)</f>
        <v>-1.2329476150728363E-3</v>
      </c>
      <c r="I326" s="35">
        <f t="shared" ref="I326:I389" si="23">1+H326</f>
        <v>0.99876705238492713</v>
      </c>
    </row>
    <row r="327" spans="1:9" x14ac:dyDescent="0.3">
      <c r="A327" s="27">
        <v>45497</v>
      </c>
      <c r="B327" s="1" t="s">
        <v>1</v>
      </c>
      <c r="C327" s="1">
        <v>442.95</v>
      </c>
      <c r="D327" s="2">
        <f t="shared" si="20"/>
        <v>3.1068011413360769E-2</v>
      </c>
      <c r="E327" s="2">
        <f t="shared" si="21"/>
        <v>1.0310680114133608</v>
      </c>
      <c r="F327" s="27">
        <v>45497</v>
      </c>
      <c r="G327" s="1">
        <v>24413.5</v>
      </c>
      <c r="H327" s="2">
        <f t="shared" si="22"/>
        <v>-2.6813917161045081E-3</v>
      </c>
      <c r="I327" s="35">
        <f t="shared" si="23"/>
        <v>0.99731860828389551</v>
      </c>
    </row>
    <row r="328" spans="1:9" x14ac:dyDescent="0.3">
      <c r="A328" s="27">
        <v>45498</v>
      </c>
      <c r="B328" s="1" t="s">
        <v>1</v>
      </c>
      <c r="C328" s="1">
        <v>438.2</v>
      </c>
      <c r="D328" s="2">
        <f t="shared" si="20"/>
        <v>-1.07814696966752E-2</v>
      </c>
      <c r="E328" s="2">
        <f t="shared" si="21"/>
        <v>0.98921853030332485</v>
      </c>
      <c r="F328" s="27">
        <v>45498</v>
      </c>
      <c r="G328" s="1">
        <v>24406.1</v>
      </c>
      <c r="H328" s="2">
        <f t="shared" si="22"/>
        <v>-3.0315693109630526E-4</v>
      </c>
      <c r="I328" s="35">
        <f t="shared" si="23"/>
        <v>0.99969684306890372</v>
      </c>
    </row>
    <row r="329" spans="1:9" x14ac:dyDescent="0.3">
      <c r="A329" s="27">
        <v>45499</v>
      </c>
      <c r="B329" s="1" t="s">
        <v>1</v>
      </c>
      <c r="C329" s="1">
        <v>444.25</v>
      </c>
      <c r="D329" s="2">
        <f t="shared" si="20"/>
        <v>1.3712039873394505E-2</v>
      </c>
      <c r="E329" s="2">
        <f t="shared" si="21"/>
        <v>1.0137120398733945</v>
      </c>
      <c r="F329" s="27">
        <v>45499</v>
      </c>
      <c r="G329" s="1">
        <v>24834.85</v>
      </c>
      <c r="H329" s="2">
        <f t="shared" si="22"/>
        <v>1.7414807623613839E-2</v>
      </c>
      <c r="I329" s="35">
        <f t="shared" si="23"/>
        <v>1.0174148076236138</v>
      </c>
    </row>
    <row r="330" spans="1:9" x14ac:dyDescent="0.3">
      <c r="A330" s="27">
        <v>45502</v>
      </c>
      <c r="B330" s="1" t="s">
        <v>1</v>
      </c>
      <c r="C330" s="1">
        <v>442.05</v>
      </c>
      <c r="D330" s="2">
        <f t="shared" si="20"/>
        <v>-4.9644691829472207E-3</v>
      </c>
      <c r="E330" s="2">
        <f t="shared" si="21"/>
        <v>0.99503553081705276</v>
      </c>
      <c r="F330" s="27">
        <v>45502</v>
      </c>
      <c r="G330" s="1">
        <v>24836.1</v>
      </c>
      <c r="H330" s="2">
        <f t="shared" si="22"/>
        <v>5.0331229834195685E-5</v>
      </c>
      <c r="I330" s="35">
        <f t="shared" si="23"/>
        <v>1.0000503312298341</v>
      </c>
    </row>
    <row r="331" spans="1:9" x14ac:dyDescent="0.3">
      <c r="A331" s="27">
        <v>45503</v>
      </c>
      <c r="B331" s="1" t="s">
        <v>1</v>
      </c>
      <c r="C331" s="1">
        <v>446.2</v>
      </c>
      <c r="D331" s="2">
        <f t="shared" si="20"/>
        <v>9.3442841466186335E-3</v>
      </c>
      <c r="E331" s="2">
        <f t="shared" si="21"/>
        <v>1.0093442841466187</v>
      </c>
      <c r="F331" s="27">
        <v>45503</v>
      </c>
      <c r="G331" s="1">
        <v>24857.3</v>
      </c>
      <c r="H331" s="2">
        <f t="shared" si="22"/>
        <v>8.5323207050211575E-4</v>
      </c>
      <c r="I331" s="35">
        <f t="shared" si="23"/>
        <v>1.0008532320705021</v>
      </c>
    </row>
    <row r="332" spans="1:9" x14ac:dyDescent="0.3">
      <c r="A332" s="27">
        <v>45504</v>
      </c>
      <c r="B332" s="1" t="s">
        <v>1</v>
      </c>
      <c r="C332" s="1">
        <v>444.75</v>
      </c>
      <c r="D332" s="2">
        <f t="shared" si="20"/>
        <v>-3.2549554524875725E-3</v>
      </c>
      <c r="E332" s="2">
        <f t="shared" si="21"/>
        <v>0.99674504454751245</v>
      </c>
      <c r="F332" s="27">
        <v>45504</v>
      </c>
      <c r="G332" s="1">
        <v>24951.15</v>
      </c>
      <c r="H332" s="2">
        <f t="shared" si="22"/>
        <v>3.7684413413710642E-3</v>
      </c>
      <c r="I332" s="35">
        <f t="shared" si="23"/>
        <v>1.003768441341371</v>
      </c>
    </row>
    <row r="333" spans="1:9" x14ac:dyDescent="0.3">
      <c r="A333" s="27">
        <v>45505</v>
      </c>
      <c r="B333" s="1" t="s">
        <v>1</v>
      </c>
      <c r="C333" s="1">
        <v>436.6</v>
      </c>
      <c r="D333" s="2">
        <f t="shared" si="20"/>
        <v>-1.8494882430100949E-2</v>
      </c>
      <c r="E333" s="2">
        <f t="shared" si="21"/>
        <v>0.981505117569899</v>
      </c>
      <c r="F333" s="27">
        <v>45505</v>
      </c>
      <c r="G333" s="1">
        <v>25010.9</v>
      </c>
      <c r="H333" s="2">
        <f t="shared" si="22"/>
        <v>2.3918165281347566E-3</v>
      </c>
      <c r="I333" s="35">
        <f t="shared" si="23"/>
        <v>1.0023918165281347</v>
      </c>
    </row>
    <row r="334" spans="1:9" x14ac:dyDescent="0.3">
      <c r="A334" s="27">
        <v>45506</v>
      </c>
      <c r="B334" s="1" t="s">
        <v>1</v>
      </c>
      <c r="C334" s="1">
        <v>431.1</v>
      </c>
      <c r="D334" s="2">
        <f t="shared" si="20"/>
        <v>-1.2677362362754631E-2</v>
      </c>
      <c r="E334" s="2">
        <f t="shared" si="21"/>
        <v>0.98732263763724537</v>
      </c>
      <c r="F334" s="27">
        <v>45506</v>
      </c>
      <c r="G334" s="1">
        <v>24717.7</v>
      </c>
      <c r="H334" s="2">
        <f t="shared" si="22"/>
        <v>-1.179214365820847E-2</v>
      </c>
      <c r="I334" s="35">
        <f t="shared" si="23"/>
        <v>0.98820785634179154</v>
      </c>
    </row>
    <row r="335" spans="1:9" x14ac:dyDescent="0.3">
      <c r="A335" s="27">
        <v>45509</v>
      </c>
      <c r="B335" s="1" t="s">
        <v>1</v>
      </c>
      <c r="C335" s="1">
        <v>413.25</v>
      </c>
      <c r="D335" s="2">
        <f t="shared" si="20"/>
        <v>-4.2287345051955451E-2</v>
      </c>
      <c r="E335" s="2">
        <f t="shared" si="21"/>
        <v>0.95771265494804458</v>
      </c>
      <c r="F335" s="27">
        <v>45509</v>
      </c>
      <c r="G335" s="1">
        <v>24055.599999999999</v>
      </c>
      <c r="H335" s="2">
        <f t="shared" si="22"/>
        <v>-2.7151768509934573E-2</v>
      </c>
      <c r="I335" s="35">
        <f t="shared" si="23"/>
        <v>0.97284823149006538</v>
      </c>
    </row>
    <row r="336" spans="1:9" x14ac:dyDescent="0.3">
      <c r="A336" s="27">
        <v>45510</v>
      </c>
      <c r="B336" s="1" t="s">
        <v>1</v>
      </c>
      <c r="C336" s="1">
        <v>403.4</v>
      </c>
      <c r="D336" s="2">
        <f t="shared" si="20"/>
        <v>-2.412411118102219E-2</v>
      </c>
      <c r="E336" s="2">
        <f t="shared" si="21"/>
        <v>0.9758758888189778</v>
      </c>
      <c r="F336" s="27">
        <v>45510</v>
      </c>
      <c r="G336" s="1">
        <v>23992.55</v>
      </c>
      <c r="H336" s="2">
        <f t="shared" si="22"/>
        <v>-2.6244521876233645E-3</v>
      </c>
      <c r="I336" s="35">
        <f t="shared" si="23"/>
        <v>0.99737554781237658</v>
      </c>
    </row>
    <row r="337" spans="1:9" x14ac:dyDescent="0.3">
      <c r="A337" s="27">
        <v>45511</v>
      </c>
      <c r="B337" s="1" t="s">
        <v>1</v>
      </c>
      <c r="C337" s="1">
        <v>416.15</v>
      </c>
      <c r="D337" s="2">
        <f t="shared" si="20"/>
        <v>3.1117146671992783E-2</v>
      </c>
      <c r="E337" s="2">
        <f t="shared" si="21"/>
        <v>1.0311171466719928</v>
      </c>
      <c r="F337" s="27">
        <v>45511</v>
      </c>
      <c r="G337" s="1">
        <v>24297.5</v>
      </c>
      <c r="H337" s="2">
        <f t="shared" si="22"/>
        <v>1.2630098903435905E-2</v>
      </c>
      <c r="I337" s="35">
        <f t="shared" si="23"/>
        <v>1.0126300989034358</v>
      </c>
    </row>
    <row r="338" spans="1:9" x14ac:dyDescent="0.3">
      <c r="A338" s="27">
        <v>45512</v>
      </c>
      <c r="B338" s="1" t="s">
        <v>1</v>
      </c>
      <c r="C338" s="1">
        <v>407.2</v>
      </c>
      <c r="D338" s="2">
        <f t="shared" si="20"/>
        <v>-2.1741306955791132E-2</v>
      </c>
      <c r="E338" s="2">
        <f t="shared" si="21"/>
        <v>0.97825869304420887</v>
      </c>
      <c r="F338" s="27">
        <v>45512</v>
      </c>
      <c r="G338" s="1">
        <v>24117</v>
      </c>
      <c r="H338" s="2">
        <f t="shared" si="22"/>
        <v>-7.4564783815551433E-3</v>
      </c>
      <c r="I338" s="35">
        <f t="shared" si="23"/>
        <v>0.99254352161844484</v>
      </c>
    </row>
    <row r="339" spans="1:9" x14ac:dyDescent="0.3">
      <c r="A339" s="27">
        <v>45513</v>
      </c>
      <c r="B339" s="1" t="s">
        <v>1</v>
      </c>
      <c r="C339" s="1">
        <v>411.55</v>
      </c>
      <c r="D339" s="2">
        <f t="shared" si="20"/>
        <v>1.0626054182340156E-2</v>
      </c>
      <c r="E339" s="2">
        <f t="shared" si="21"/>
        <v>1.0106260541823402</v>
      </c>
      <c r="F339" s="27">
        <v>45513</v>
      </c>
      <c r="G339" s="1">
        <v>24367.5</v>
      </c>
      <c r="H339" s="2">
        <f t="shared" si="22"/>
        <v>1.0333291215294636E-2</v>
      </c>
      <c r="I339" s="35">
        <f t="shared" si="23"/>
        <v>1.0103332912152947</v>
      </c>
    </row>
    <row r="340" spans="1:9" x14ac:dyDescent="0.3">
      <c r="A340" s="27">
        <v>45516</v>
      </c>
      <c r="B340" s="1" t="s">
        <v>1</v>
      </c>
      <c r="C340" s="1">
        <v>402.45</v>
      </c>
      <c r="D340" s="2">
        <f t="shared" si="20"/>
        <v>-2.2359653878910212E-2</v>
      </c>
      <c r="E340" s="2">
        <f t="shared" si="21"/>
        <v>0.97764034612108974</v>
      </c>
      <c r="F340" s="27">
        <v>45516</v>
      </c>
      <c r="G340" s="1">
        <v>24347</v>
      </c>
      <c r="H340" s="2">
        <f t="shared" si="22"/>
        <v>-8.4163857619835045E-4</v>
      </c>
      <c r="I340" s="35">
        <f t="shared" si="23"/>
        <v>0.99915836142380166</v>
      </c>
    </row>
    <row r="341" spans="1:9" x14ac:dyDescent="0.3">
      <c r="A341" s="27">
        <v>45517</v>
      </c>
      <c r="B341" s="1" t="s">
        <v>1</v>
      </c>
      <c r="C341" s="1">
        <v>399.1</v>
      </c>
      <c r="D341" s="2">
        <f t="shared" si="20"/>
        <v>-8.3588534850544943E-3</v>
      </c>
      <c r="E341" s="2">
        <f t="shared" si="21"/>
        <v>0.9916411465149455</v>
      </c>
      <c r="F341" s="27">
        <v>45517</v>
      </c>
      <c r="G341" s="1">
        <v>24139</v>
      </c>
      <c r="H341" s="2">
        <f t="shared" si="22"/>
        <v>-8.5798488623965701E-3</v>
      </c>
      <c r="I341" s="35">
        <f t="shared" si="23"/>
        <v>0.9914201511376034</v>
      </c>
    </row>
    <row r="342" spans="1:9" x14ac:dyDescent="0.3">
      <c r="A342" s="27">
        <v>45518</v>
      </c>
      <c r="B342" s="1" t="s">
        <v>1</v>
      </c>
      <c r="C342" s="1">
        <v>393.6</v>
      </c>
      <c r="D342" s="2">
        <f t="shared" si="20"/>
        <v>-1.3876846876589792E-2</v>
      </c>
      <c r="E342" s="2">
        <f t="shared" si="21"/>
        <v>0.98612315312341026</v>
      </c>
      <c r="F342" s="27">
        <v>45518</v>
      </c>
      <c r="G342" s="1">
        <v>24143.75</v>
      </c>
      <c r="H342" s="2">
        <f t="shared" si="22"/>
        <v>1.967576418212346E-4</v>
      </c>
      <c r="I342" s="35">
        <f t="shared" si="23"/>
        <v>1.0001967576418211</v>
      </c>
    </row>
    <row r="343" spans="1:9" x14ac:dyDescent="0.3">
      <c r="A343" s="27">
        <v>45520</v>
      </c>
      <c r="B343" s="1" t="s">
        <v>1</v>
      </c>
      <c r="C343" s="1">
        <v>396.55</v>
      </c>
      <c r="D343" s="2">
        <f t="shared" si="20"/>
        <v>7.4669713512303341E-3</v>
      </c>
      <c r="E343" s="2">
        <f t="shared" si="21"/>
        <v>1.0074669713512303</v>
      </c>
      <c r="F343" s="27">
        <v>45520</v>
      </c>
      <c r="G343" s="1">
        <v>24541.15</v>
      </c>
      <c r="H343" s="2">
        <f t="shared" si="22"/>
        <v>1.6325753017997963E-2</v>
      </c>
      <c r="I343" s="35">
        <f t="shared" si="23"/>
        <v>1.0163257530179979</v>
      </c>
    </row>
    <row r="344" spans="1:9" x14ac:dyDescent="0.3">
      <c r="A344" s="27">
        <v>45523</v>
      </c>
      <c r="B344" s="1" t="s">
        <v>1</v>
      </c>
      <c r="C344" s="1">
        <v>404.45</v>
      </c>
      <c r="D344" s="2">
        <f t="shared" si="20"/>
        <v>1.9725982934632885E-2</v>
      </c>
      <c r="E344" s="2">
        <f t="shared" si="21"/>
        <v>1.0197259829346328</v>
      </c>
      <c r="F344" s="27">
        <v>45523</v>
      </c>
      <c r="G344" s="1">
        <v>24572.65</v>
      </c>
      <c r="H344" s="2">
        <f t="shared" si="22"/>
        <v>1.2827353745464452E-3</v>
      </c>
      <c r="I344" s="35">
        <f t="shared" si="23"/>
        <v>1.0012827353745464</v>
      </c>
    </row>
    <row r="345" spans="1:9" x14ac:dyDescent="0.3">
      <c r="A345" s="27">
        <v>45524</v>
      </c>
      <c r="B345" s="1" t="s">
        <v>1</v>
      </c>
      <c r="C345" s="1">
        <v>404.85</v>
      </c>
      <c r="D345" s="2">
        <f t="shared" si="20"/>
        <v>9.885086681618385E-4</v>
      </c>
      <c r="E345" s="2">
        <f t="shared" si="21"/>
        <v>1.0009885086681618</v>
      </c>
      <c r="F345" s="27">
        <v>45524</v>
      </c>
      <c r="G345" s="1">
        <v>24698.85</v>
      </c>
      <c r="H345" s="2">
        <f t="shared" si="22"/>
        <v>5.1226480205889434E-3</v>
      </c>
      <c r="I345" s="35">
        <f t="shared" si="23"/>
        <v>1.005122648020589</v>
      </c>
    </row>
    <row r="346" spans="1:9" x14ac:dyDescent="0.3">
      <c r="A346" s="27">
        <v>45525</v>
      </c>
      <c r="B346" s="1" t="s">
        <v>1</v>
      </c>
      <c r="C346" s="1">
        <v>417.6</v>
      </c>
      <c r="D346" s="2">
        <f t="shared" si="20"/>
        <v>3.1007408436305527E-2</v>
      </c>
      <c r="E346" s="2">
        <f t="shared" si="21"/>
        <v>1.0310074084363055</v>
      </c>
      <c r="F346" s="27">
        <v>45525</v>
      </c>
      <c r="G346" s="1">
        <v>24770.2</v>
      </c>
      <c r="H346" s="2">
        <f t="shared" si="22"/>
        <v>2.8846339064908873E-3</v>
      </c>
      <c r="I346" s="35">
        <f t="shared" si="23"/>
        <v>1.002884633906491</v>
      </c>
    </row>
    <row r="347" spans="1:9" x14ac:dyDescent="0.3">
      <c r="A347" s="27">
        <v>45526</v>
      </c>
      <c r="B347" s="1" t="s">
        <v>1</v>
      </c>
      <c r="C347" s="1">
        <v>415.5</v>
      </c>
      <c r="D347" s="2">
        <f t="shared" si="20"/>
        <v>-5.0414222729261524E-3</v>
      </c>
      <c r="E347" s="2">
        <f t="shared" si="21"/>
        <v>0.99495857772707386</v>
      </c>
      <c r="F347" s="27">
        <v>45526</v>
      </c>
      <c r="G347" s="1">
        <v>24811.5</v>
      </c>
      <c r="H347" s="2">
        <f t="shared" si="22"/>
        <v>1.6659376161698191E-3</v>
      </c>
      <c r="I347" s="35">
        <f t="shared" si="23"/>
        <v>1.0016659376161698</v>
      </c>
    </row>
    <row r="348" spans="1:9" x14ac:dyDescent="0.3">
      <c r="A348" s="27">
        <v>45527</v>
      </c>
      <c r="B348" s="1" t="s">
        <v>1</v>
      </c>
      <c r="C348" s="1">
        <v>408.9</v>
      </c>
      <c r="D348" s="2">
        <f t="shared" si="20"/>
        <v>-1.6011986924906265E-2</v>
      </c>
      <c r="E348" s="2">
        <f t="shared" si="21"/>
        <v>0.98398801307509376</v>
      </c>
      <c r="F348" s="27">
        <v>45527</v>
      </c>
      <c r="G348" s="1">
        <v>24823.15</v>
      </c>
      <c r="H348" s="2">
        <f t="shared" si="22"/>
        <v>4.6943013455067465E-4</v>
      </c>
      <c r="I348" s="35">
        <f t="shared" si="23"/>
        <v>1.0004694301345507</v>
      </c>
    </row>
    <row r="349" spans="1:9" x14ac:dyDescent="0.3">
      <c r="A349" s="27">
        <v>45530</v>
      </c>
      <c r="B349" s="1" t="s">
        <v>1</v>
      </c>
      <c r="C349" s="1">
        <v>407.35</v>
      </c>
      <c r="D349" s="2">
        <f t="shared" si="20"/>
        <v>-3.7978606139457017E-3</v>
      </c>
      <c r="E349" s="2">
        <f t="shared" si="21"/>
        <v>0.99620213938605429</v>
      </c>
      <c r="F349" s="27">
        <v>45530</v>
      </c>
      <c r="G349" s="1">
        <v>25010.6</v>
      </c>
      <c r="H349" s="2">
        <f t="shared" si="22"/>
        <v>7.5230495028018388E-3</v>
      </c>
      <c r="I349" s="35">
        <f t="shared" si="23"/>
        <v>1.0075230495028018</v>
      </c>
    </row>
    <row r="350" spans="1:9" x14ac:dyDescent="0.3">
      <c r="A350" s="27">
        <v>45531</v>
      </c>
      <c r="B350" s="1" t="s">
        <v>1</v>
      </c>
      <c r="C350" s="1">
        <v>409.35</v>
      </c>
      <c r="D350" s="2">
        <f t="shared" si="20"/>
        <v>4.8977690658063488E-3</v>
      </c>
      <c r="E350" s="2">
        <f t="shared" si="21"/>
        <v>1.0048977690658063</v>
      </c>
      <c r="F350" s="27">
        <v>45531</v>
      </c>
      <c r="G350" s="1">
        <v>25017.75</v>
      </c>
      <c r="H350" s="2">
        <f t="shared" si="22"/>
        <v>2.8583793184004246E-4</v>
      </c>
      <c r="I350" s="35">
        <f t="shared" si="23"/>
        <v>1.00028583793184</v>
      </c>
    </row>
    <row r="351" spans="1:9" x14ac:dyDescent="0.3">
      <c r="A351" s="27">
        <v>45532</v>
      </c>
      <c r="B351" s="1" t="s">
        <v>1</v>
      </c>
      <c r="C351" s="1">
        <v>406.05</v>
      </c>
      <c r="D351" s="2">
        <f t="shared" si="20"/>
        <v>-8.09423109403728E-3</v>
      </c>
      <c r="E351" s="2">
        <f t="shared" si="21"/>
        <v>0.99190576890596271</v>
      </c>
      <c r="F351" s="27">
        <v>45532</v>
      </c>
      <c r="G351" s="1">
        <v>25052.35</v>
      </c>
      <c r="H351" s="2">
        <f t="shared" si="22"/>
        <v>1.3820625685767348E-3</v>
      </c>
      <c r="I351" s="35">
        <f t="shared" si="23"/>
        <v>1.0013820625685768</v>
      </c>
    </row>
    <row r="352" spans="1:9" x14ac:dyDescent="0.3">
      <c r="A352" s="27">
        <v>45533</v>
      </c>
      <c r="B352" s="1" t="s">
        <v>1</v>
      </c>
      <c r="C352" s="1">
        <v>402.7</v>
      </c>
      <c r="D352" s="2">
        <f t="shared" si="20"/>
        <v>-8.284436871011434E-3</v>
      </c>
      <c r="E352" s="2">
        <f t="shared" si="21"/>
        <v>0.99171556312898856</v>
      </c>
      <c r="F352" s="27">
        <v>45533</v>
      </c>
      <c r="G352" s="1">
        <v>25151.95</v>
      </c>
      <c r="H352" s="2">
        <f t="shared" si="22"/>
        <v>3.9677928253165316E-3</v>
      </c>
      <c r="I352" s="35">
        <f t="shared" si="23"/>
        <v>1.0039677928253166</v>
      </c>
    </row>
    <row r="353" spans="1:9" x14ac:dyDescent="0.3">
      <c r="A353" s="27">
        <v>45534</v>
      </c>
      <c r="B353" s="1" t="s">
        <v>1</v>
      </c>
      <c r="C353" s="1">
        <v>400.3</v>
      </c>
      <c r="D353" s="2">
        <f t="shared" si="20"/>
        <v>-5.9776018588804823E-3</v>
      </c>
      <c r="E353" s="2">
        <f t="shared" si="21"/>
        <v>0.99402239814111948</v>
      </c>
      <c r="F353" s="27">
        <v>45534</v>
      </c>
      <c r="G353" s="1">
        <v>25235.9</v>
      </c>
      <c r="H353" s="2">
        <f t="shared" si="22"/>
        <v>3.332155576256976E-3</v>
      </c>
      <c r="I353" s="35">
        <f t="shared" si="23"/>
        <v>1.0033321555762569</v>
      </c>
    </row>
    <row r="354" spans="1:9" x14ac:dyDescent="0.3">
      <c r="A354" s="27">
        <v>45537</v>
      </c>
      <c r="B354" s="1" t="s">
        <v>1</v>
      </c>
      <c r="C354" s="1">
        <v>401.6</v>
      </c>
      <c r="D354" s="2">
        <f t="shared" si="20"/>
        <v>3.2423023789914548E-3</v>
      </c>
      <c r="E354" s="2">
        <f t="shared" si="21"/>
        <v>1.0032423023789914</v>
      </c>
      <c r="F354" s="27">
        <v>45537</v>
      </c>
      <c r="G354" s="1">
        <v>25278.7</v>
      </c>
      <c r="H354" s="2">
        <f t="shared" si="22"/>
        <v>1.6945599981708784E-3</v>
      </c>
      <c r="I354" s="35">
        <f t="shared" si="23"/>
        <v>1.0016945599981708</v>
      </c>
    </row>
    <row r="355" spans="1:9" x14ac:dyDescent="0.3">
      <c r="A355" s="27">
        <v>45538</v>
      </c>
      <c r="B355" s="1" t="s">
        <v>1</v>
      </c>
      <c r="C355" s="1">
        <v>403.7</v>
      </c>
      <c r="D355" s="2">
        <f t="shared" si="20"/>
        <v>5.2154594813756316E-3</v>
      </c>
      <c r="E355" s="2">
        <f t="shared" si="21"/>
        <v>1.0052154594813756</v>
      </c>
      <c r="F355" s="27">
        <v>45538</v>
      </c>
      <c r="G355" s="1">
        <v>25279.85</v>
      </c>
      <c r="H355" s="2">
        <f t="shared" si="22"/>
        <v>4.5491810987265924E-5</v>
      </c>
      <c r="I355" s="35">
        <f t="shared" si="23"/>
        <v>1.0000454918109873</v>
      </c>
    </row>
    <row r="356" spans="1:9" x14ac:dyDescent="0.3">
      <c r="A356" s="27">
        <v>45539</v>
      </c>
      <c r="B356" s="1" t="s">
        <v>1</v>
      </c>
      <c r="C356" s="1">
        <v>415</v>
      </c>
      <c r="D356" s="2">
        <f t="shared" si="20"/>
        <v>2.7606492371803206E-2</v>
      </c>
      <c r="E356" s="2">
        <f t="shared" si="21"/>
        <v>1.0276064923718031</v>
      </c>
      <c r="F356" s="27">
        <v>45539</v>
      </c>
      <c r="G356" s="1">
        <v>25198.7</v>
      </c>
      <c r="H356" s="2">
        <f t="shared" si="22"/>
        <v>-3.2152298316295127E-3</v>
      </c>
      <c r="I356" s="35">
        <f t="shared" si="23"/>
        <v>0.99678477016837053</v>
      </c>
    </row>
    <row r="357" spans="1:9" x14ac:dyDescent="0.3">
      <c r="A357" s="27">
        <v>45540</v>
      </c>
      <c r="B357" s="1" t="s">
        <v>1</v>
      </c>
      <c r="C357" s="1">
        <v>419.95</v>
      </c>
      <c r="D357" s="2">
        <f t="shared" si="20"/>
        <v>1.1857136340937852E-2</v>
      </c>
      <c r="E357" s="2">
        <f t="shared" si="21"/>
        <v>1.0118571363409379</v>
      </c>
      <c r="F357" s="27">
        <v>45540</v>
      </c>
      <c r="G357" s="1">
        <v>25145.1</v>
      </c>
      <c r="H357" s="2">
        <f t="shared" si="22"/>
        <v>-2.1293593353156458E-3</v>
      </c>
      <c r="I357" s="35">
        <f t="shared" si="23"/>
        <v>0.99787064066468434</v>
      </c>
    </row>
    <row r="358" spans="1:9" x14ac:dyDescent="0.3">
      <c r="A358" s="27">
        <v>45541</v>
      </c>
      <c r="B358" s="1" t="s">
        <v>1</v>
      </c>
      <c r="C358" s="1">
        <v>415</v>
      </c>
      <c r="D358" s="2">
        <f t="shared" si="20"/>
        <v>-1.185713634093782E-2</v>
      </c>
      <c r="E358" s="2">
        <f t="shared" si="21"/>
        <v>0.98814286365906223</v>
      </c>
      <c r="F358" s="27">
        <v>45541</v>
      </c>
      <c r="G358" s="1">
        <v>24852.15</v>
      </c>
      <c r="H358" s="2">
        <f t="shared" si="22"/>
        <v>-1.1718778635040884E-2</v>
      </c>
      <c r="I358" s="35">
        <f t="shared" si="23"/>
        <v>0.98828122136495911</v>
      </c>
    </row>
    <row r="359" spans="1:9" x14ac:dyDescent="0.3">
      <c r="A359" s="27">
        <v>45544</v>
      </c>
      <c r="B359" s="1" t="s">
        <v>1</v>
      </c>
      <c r="C359" s="1">
        <v>418.55</v>
      </c>
      <c r="D359" s="2">
        <f t="shared" si="20"/>
        <v>8.5178368753671407E-3</v>
      </c>
      <c r="E359" s="2">
        <f t="shared" si="21"/>
        <v>1.0085178368753671</v>
      </c>
      <c r="F359" s="27">
        <v>45544</v>
      </c>
      <c r="G359" s="1">
        <v>24936.400000000001</v>
      </c>
      <c r="H359" s="2">
        <f t="shared" si="22"/>
        <v>3.3843154867430215E-3</v>
      </c>
      <c r="I359" s="35">
        <f t="shared" si="23"/>
        <v>1.003384315486743</v>
      </c>
    </row>
    <row r="360" spans="1:9" x14ac:dyDescent="0.3">
      <c r="A360" s="27">
        <v>45545</v>
      </c>
      <c r="B360" s="1" t="s">
        <v>1</v>
      </c>
      <c r="C360" s="1">
        <v>426.1</v>
      </c>
      <c r="D360" s="2">
        <f t="shared" si="20"/>
        <v>1.7877703399801055E-2</v>
      </c>
      <c r="E360" s="2">
        <f t="shared" si="21"/>
        <v>1.017877703399801</v>
      </c>
      <c r="F360" s="27">
        <v>45545</v>
      </c>
      <c r="G360" s="1">
        <v>25041.1</v>
      </c>
      <c r="H360" s="2">
        <f t="shared" si="22"/>
        <v>4.1898915779699352E-3</v>
      </c>
      <c r="I360" s="35">
        <f t="shared" si="23"/>
        <v>1.0041898915779699</v>
      </c>
    </row>
    <row r="361" spans="1:9" x14ac:dyDescent="0.3">
      <c r="A361" s="27">
        <v>45546</v>
      </c>
      <c r="B361" s="1" t="s">
        <v>1</v>
      </c>
      <c r="C361" s="1">
        <v>421.55</v>
      </c>
      <c r="D361" s="2">
        <f t="shared" si="20"/>
        <v>-1.07356661371817E-2</v>
      </c>
      <c r="E361" s="2">
        <f t="shared" si="21"/>
        <v>0.98926433386281831</v>
      </c>
      <c r="F361" s="27">
        <v>45546</v>
      </c>
      <c r="G361" s="1">
        <v>24918.45</v>
      </c>
      <c r="H361" s="2">
        <f t="shared" si="22"/>
        <v>-4.9099820315822162E-3</v>
      </c>
      <c r="I361" s="35">
        <f t="shared" si="23"/>
        <v>0.99509001796841778</v>
      </c>
    </row>
    <row r="362" spans="1:9" x14ac:dyDescent="0.3">
      <c r="A362" s="27">
        <v>45547</v>
      </c>
      <c r="B362" s="1" t="s">
        <v>1</v>
      </c>
      <c r="C362" s="1">
        <v>421.95</v>
      </c>
      <c r="D362" s="2">
        <f t="shared" si="20"/>
        <v>9.4842923529088105E-4</v>
      </c>
      <c r="E362" s="2">
        <f t="shared" si="21"/>
        <v>1.0009484292352908</v>
      </c>
      <c r="F362" s="27">
        <v>45547</v>
      </c>
      <c r="G362" s="1">
        <v>25388.9</v>
      </c>
      <c r="H362" s="2">
        <f t="shared" si="22"/>
        <v>1.8703577686811725E-2</v>
      </c>
      <c r="I362" s="35">
        <f t="shared" si="23"/>
        <v>1.0187035776868116</v>
      </c>
    </row>
    <row r="363" spans="1:9" x14ac:dyDescent="0.3">
      <c r="A363" s="27">
        <v>45548</v>
      </c>
      <c r="B363" s="1" t="s">
        <v>1</v>
      </c>
      <c r="C363" s="1">
        <v>443.55</v>
      </c>
      <c r="D363" s="2">
        <f t="shared" si="20"/>
        <v>4.9923711362620492E-2</v>
      </c>
      <c r="E363" s="2">
        <f t="shared" si="21"/>
        <v>1.0499237113626205</v>
      </c>
      <c r="F363" s="27">
        <v>45548</v>
      </c>
      <c r="G363" s="1">
        <v>25356.5</v>
      </c>
      <c r="H363" s="2">
        <f t="shared" si="22"/>
        <v>-1.2769632085949123E-3</v>
      </c>
      <c r="I363" s="35">
        <f t="shared" si="23"/>
        <v>0.99872303679140506</v>
      </c>
    </row>
    <row r="364" spans="1:9" x14ac:dyDescent="0.3">
      <c r="A364" s="27">
        <v>45551</v>
      </c>
      <c r="B364" s="1" t="s">
        <v>1</v>
      </c>
      <c r="C364" s="1">
        <v>442.35</v>
      </c>
      <c r="D364" s="2">
        <f t="shared" si="20"/>
        <v>-2.7091110372009859E-3</v>
      </c>
      <c r="E364" s="2">
        <f t="shared" si="21"/>
        <v>0.99729088896279905</v>
      </c>
      <c r="F364" s="27">
        <v>45551</v>
      </c>
      <c r="G364" s="1">
        <v>25383.75</v>
      </c>
      <c r="H364" s="2">
        <f t="shared" si="22"/>
        <v>1.0740980826790941E-3</v>
      </c>
      <c r="I364" s="35">
        <f t="shared" si="23"/>
        <v>1.0010740980826791</v>
      </c>
    </row>
    <row r="365" spans="1:9" x14ac:dyDescent="0.3">
      <c r="A365" s="27">
        <v>45552</v>
      </c>
      <c r="B365" s="1" t="s">
        <v>1</v>
      </c>
      <c r="C365" s="1">
        <v>432.45</v>
      </c>
      <c r="D365" s="2">
        <f t="shared" si="20"/>
        <v>-2.263471117687418E-2</v>
      </c>
      <c r="E365" s="2">
        <f t="shared" si="21"/>
        <v>0.97736528882312579</v>
      </c>
      <c r="F365" s="27">
        <v>45552</v>
      </c>
      <c r="G365" s="1">
        <v>25418.55</v>
      </c>
      <c r="H365" s="2">
        <f t="shared" si="22"/>
        <v>1.3700169261289907E-3</v>
      </c>
      <c r="I365" s="35">
        <f t="shared" si="23"/>
        <v>1.001370016926129</v>
      </c>
    </row>
    <row r="366" spans="1:9" x14ac:dyDescent="0.3">
      <c r="A366" s="27">
        <v>45553</v>
      </c>
      <c r="B366" s="1" t="s">
        <v>1</v>
      </c>
      <c r="C366" s="1">
        <v>427.9</v>
      </c>
      <c r="D366" s="2">
        <f t="shared" si="20"/>
        <v>-1.0577189329749772E-2</v>
      </c>
      <c r="E366" s="2">
        <f t="shared" si="21"/>
        <v>0.98942281067025017</v>
      </c>
      <c r="F366" s="27">
        <v>45553</v>
      </c>
      <c r="G366" s="1">
        <v>25377.55</v>
      </c>
      <c r="H366" s="2">
        <f t="shared" si="22"/>
        <v>-1.6142975111744227E-3</v>
      </c>
      <c r="I366" s="35">
        <f t="shared" si="23"/>
        <v>0.99838570248882563</v>
      </c>
    </row>
    <row r="367" spans="1:9" x14ac:dyDescent="0.3">
      <c r="A367" s="27">
        <v>45554</v>
      </c>
      <c r="B367" s="1" t="s">
        <v>1</v>
      </c>
      <c r="C367" s="1">
        <v>422.2</v>
      </c>
      <c r="D367" s="2">
        <f t="shared" si="20"/>
        <v>-1.3410388008550836E-2</v>
      </c>
      <c r="E367" s="2">
        <f t="shared" si="21"/>
        <v>0.98658961199144912</v>
      </c>
      <c r="F367" s="27">
        <v>45554</v>
      </c>
      <c r="G367" s="1">
        <v>25415.8</v>
      </c>
      <c r="H367" s="2">
        <f t="shared" si="22"/>
        <v>1.5061029536485916E-3</v>
      </c>
      <c r="I367" s="35">
        <f t="shared" si="23"/>
        <v>1.0015061029536485</v>
      </c>
    </row>
    <row r="368" spans="1:9" x14ac:dyDescent="0.3">
      <c r="A368" s="27">
        <v>45555</v>
      </c>
      <c r="B368" s="1" t="s">
        <v>1</v>
      </c>
      <c r="C368" s="1">
        <v>428.3</v>
      </c>
      <c r="D368" s="2">
        <f t="shared" si="20"/>
        <v>1.4344749207105184E-2</v>
      </c>
      <c r="E368" s="2">
        <f t="shared" si="21"/>
        <v>1.0143447492071052</v>
      </c>
      <c r="F368" s="27">
        <v>45555</v>
      </c>
      <c r="G368" s="1">
        <v>25790.95</v>
      </c>
      <c r="H368" s="2">
        <f t="shared" si="22"/>
        <v>1.4652627320371103E-2</v>
      </c>
      <c r="I368" s="35">
        <f t="shared" si="23"/>
        <v>1.0146526273203711</v>
      </c>
    </row>
    <row r="369" spans="1:9" x14ac:dyDescent="0.3">
      <c r="A369" s="27">
        <v>45558</v>
      </c>
      <c r="B369" s="1" t="s">
        <v>1</v>
      </c>
      <c r="C369" s="1">
        <v>422.05</v>
      </c>
      <c r="D369" s="2">
        <f t="shared" si="20"/>
        <v>-1.4700094191596326E-2</v>
      </c>
      <c r="E369" s="2">
        <f t="shared" si="21"/>
        <v>0.98529990580840365</v>
      </c>
      <c r="F369" s="27">
        <v>45558</v>
      </c>
      <c r="G369" s="1">
        <v>25939.05</v>
      </c>
      <c r="H369" s="2">
        <f t="shared" si="22"/>
        <v>5.7259000437972149E-3</v>
      </c>
      <c r="I369" s="35">
        <f t="shared" si="23"/>
        <v>1.0057259000437972</v>
      </c>
    </row>
    <row r="370" spans="1:9" x14ac:dyDescent="0.3">
      <c r="A370" s="27">
        <v>45559</v>
      </c>
      <c r="B370" s="1" t="s">
        <v>1</v>
      </c>
      <c r="C370" s="1">
        <v>417.05</v>
      </c>
      <c r="D370" s="2">
        <f t="shared" si="20"/>
        <v>-1.1917671742108144E-2</v>
      </c>
      <c r="E370" s="2">
        <f t="shared" si="21"/>
        <v>0.98808232825789188</v>
      </c>
      <c r="F370" s="27">
        <v>45559</v>
      </c>
      <c r="G370" s="1">
        <v>25940.400000000001</v>
      </c>
      <c r="H370" s="2">
        <f t="shared" si="22"/>
        <v>5.2043728308821627E-5</v>
      </c>
      <c r="I370" s="35">
        <f t="shared" si="23"/>
        <v>1.0000520437283089</v>
      </c>
    </row>
    <row r="371" spans="1:9" x14ac:dyDescent="0.3">
      <c r="A371" s="27">
        <v>45560</v>
      </c>
      <c r="B371" s="1" t="s">
        <v>1</v>
      </c>
      <c r="C371" s="1">
        <v>430.35</v>
      </c>
      <c r="D371" s="2">
        <f t="shared" si="20"/>
        <v>3.1392712407862643E-2</v>
      </c>
      <c r="E371" s="2">
        <f t="shared" si="21"/>
        <v>1.0313927124078626</v>
      </c>
      <c r="F371" s="27">
        <v>45560</v>
      </c>
      <c r="G371" s="1">
        <v>26004.15</v>
      </c>
      <c r="H371" s="2">
        <f t="shared" si="22"/>
        <v>2.4545416990469533E-3</v>
      </c>
      <c r="I371" s="35">
        <f t="shared" si="23"/>
        <v>1.0024545416990469</v>
      </c>
    </row>
    <row r="372" spans="1:9" x14ac:dyDescent="0.3">
      <c r="A372" s="27">
        <v>45561</v>
      </c>
      <c r="B372" s="1" t="s">
        <v>1</v>
      </c>
      <c r="C372" s="1">
        <v>428.75</v>
      </c>
      <c r="D372" s="2">
        <f t="shared" si="20"/>
        <v>-3.7248326153338463E-3</v>
      </c>
      <c r="E372" s="2">
        <f t="shared" si="21"/>
        <v>0.99627516738466615</v>
      </c>
      <c r="F372" s="27">
        <v>45561</v>
      </c>
      <c r="G372" s="1">
        <v>26216.05</v>
      </c>
      <c r="H372" s="2">
        <f t="shared" si="22"/>
        <v>8.1156779580020509E-3</v>
      </c>
      <c r="I372" s="35">
        <f t="shared" si="23"/>
        <v>1.0081156779580021</v>
      </c>
    </row>
    <row r="373" spans="1:9" x14ac:dyDescent="0.3">
      <c r="A373" s="27">
        <v>45562</v>
      </c>
      <c r="B373" s="1" t="s">
        <v>1</v>
      </c>
      <c r="C373" s="1">
        <v>433.4</v>
      </c>
      <c r="D373" s="2">
        <f t="shared" si="20"/>
        <v>1.0787090622108945E-2</v>
      </c>
      <c r="E373" s="2">
        <f t="shared" si="21"/>
        <v>1.010787090622109</v>
      </c>
      <c r="F373" s="27">
        <v>45562</v>
      </c>
      <c r="G373" s="1">
        <v>26178.95</v>
      </c>
      <c r="H373" s="2">
        <f t="shared" si="22"/>
        <v>-1.4161659013423675E-3</v>
      </c>
      <c r="I373" s="35">
        <f t="shared" si="23"/>
        <v>0.99858383409865759</v>
      </c>
    </row>
    <row r="374" spans="1:9" x14ac:dyDescent="0.3">
      <c r="A374" s="27">
        <v>45565</v>
      </c>
      <c r="B374" s="1" t="s">
        <v>1</v>
      </c>
      <c r="C374" s="1">
        <v>430.65</v>
      </c>
      <c r="D374" s="2">
        <f t="shared" si="20"/>
        <v>-6.3653938670760711E-3</v>
      </c>
      <c r="E374" s="2">
        <f t="shared" si="21"/>
        <v>0.99363460613292398</v>
      </c>
      <c r="F374" s="27">
        <v>45565</v>
      </c>
      <c r="G374" s="1">
        <v>25810.85</v>
      </c>
      <c r="H374" s="2">
        <f t="shared" si="22"/>
        <v>-1.4160706565616464E-2</v>
      </c>
      <c r="I374" s="35">
        <f t="shared" si="23"/>
        <v>0.98583929343438359</v>
      </c>
    </row>
    <row r="375" spans="1:9" x14ac:dyDescent="0.3">
      <c r="A375" s="27">
        <v>45566</v>
      </c>
      <c r="B375" s="1" t="s">
        <v>1</v>
      </c>
      <c r="C375" s="1">
        <v>428.1</v>
      </c>
      <c r="D375" s="2">
        <f t="shared" si="20"/>
        <v>-5.9388820842820851E-3</v>
      </c>
      <c r="E375" s="2">
        <f t="shared" si="21"/>
        <v>0.99406111791571794</v>
      </c>
      <c r="F375" s="27">
        <v>45566</v>
      </c>
      <c r="G375" s="1">
        <v>25796.9</v>
      </c>
      <c r="H375" s="2">
        <f t="shared" si="22"/>
        <v>-5.4061649034323775E-4</v>
      </c>
      <c r="I375" s="35">
        <f t="shared" si="23"/>
        <v>0.9994593835096568</v>
      </c>
    </row>
    <row r="376" spans="1:9" x14ac:dyDescent="0.3">
      <c r="A376" s="27">
        <v>45568</v>
      </c>
      <c r="B376" s="1" t="s">
        <v>1</v>
      </c>
      <c r="C376" s="1">
        <v>415.2</v>
      </c>
      <c r="D376" s="2">
        <f t="shared" si="20"/>
        <v>-3.0596481299221646E-2</v>
      </c>
      <c r="E376" s="2">
        <f t="shared" si="21"/>
        <v>0.96940351870077834</v>
      </c>
      <c r="F376" s="27">
        <v>45568</v>
      </c>
      <c r="G376" s="1">
        <v>25250.1</v>
      </c>
      <c r="H376" s="2">
        <f t="shared" si="22"/>
        <v>-2.1424213560051142E-2</v>
      </c>
      <c r="I376" s="35">
        <f t="shared" si="23"/>
        <v>0.97857578643994891</v>
      </c>
    </row>
    <row r="377" spans="1:9" x14ac:dyDescent="0.3">
      <c r="A377" s="27">
        <v>45569</v>
      </c>
      <c r="B377" s="1" t="s">
        <v>1</v>
      </c>
      <c r="C377" s="1">
        <v>405.1</v>
      </c>
      <c r="D377" s="2">
        <f t="shared" si="20"/>
        <v>-2.4626381643033924E-2</v>
      </c>
      <c r="E377" s="2">
        <f t="shared" si="21"/>
        <v>0.97537361835696612</v>
      </c>
      <c r="F377" s="27">
        <v>45569</v>
      </c>
      <c r="G377" s="1">
        <v>25014.6</v>
      </c>
      <c r="H377" s="2">
        <f t="shared" si="22"/>
        <v>-9.3704617030021236E-3</v>
      </c>
      <c r="I377" s="35">
        <f t="shared" si="23"/>
        <v>0.99062953829699785</v>
      </c>
    </row>
    <row r="378" spans="1:9" x14ac:dyDescent="0.3">
      <c r="A378" s="27">
        <v>45572</v>
      </c>
      <c r="B378" s="1" t="s">
        <v>1</v>
      </c>
      <c r="C378" s="1">
        <v>390.75</v>
      </c>
      <c r="D378" s="2">
        <f t="shared" si="20"/>
        <v>-3.6065980907058967E-2</v>
      </c>
      <c r="E378" s="2">
        <f t="shared" si="21"/>
        <v>0.96393401909294107</v>
      </c>
      <c r="F378" s="27">
        <v>45572</v>
      </c>
      <c r="G378" s="1">
        <v>24795.75</v>
      </c>
      <c r="H378" s="2">
        <f t="shared" si="22"/>
        <v>-8.7873868890513806E-3</v>
      </c>
      <c r="I378" s="35">
        <f t="shared" si="23"/>
        <v>0.99121261311094866</v>
      </c>
    </row>
    <row r="379" spans="1:9" x14ac:dyDescent="0.3">
      <c r="A379" s="27">
        <v>45573</v>
      </c>
      <c r="B379" s="1" t="s">
        <v>1</v>
      </c>
      <c r="C379" s="1">
        <v>399.35</v>
      </c>
      <c r="D379" s="2">
        <f t="shared" si="20"/>
        <v>2.177025606181195E-2</v>
      </c>
      <c r="E379" s="2">
        <f t="shared" si="21"/>
        <v>1.021770256061812</v>
      </c>
      <c r="F379" s="27">
        <v>45573</v>
      </c>
      <c r="G379" s="1">
        <v>25013.15</v>
      </c>
      <c r="H379" s="2">
        <f t="shared" si="22"/>
        <v>8.7294190611797214E-3</v>
      </c>
      <c r="I379" s="35">
        <f t="shared" si="23"/>
        <v>1.0087294190611797</v>
      </c>
    </row>
    <row r="380" spans="1:9" x14ac:dyDescent="0.3">
      <c r="A380" s="27">
        <v>45574</v>
      </c>
      <c r="B380" s="1" t="s">
        <v>1</v>
      </c>
      <c r="C380" s="1">
        <v>403.85</v>
      </c>
      <c r="D380" s="2">
        <f t="shared" si="20"/>
        <v>1.1205296524907342E-2</v>
      </c>
      <c r="E380" s="2">
        <f t="shared" si="21"/>
        <v>1.0112052965249074</v>
      </c>
      <c r="F380" s="27">
        <v>45574</v>
      </c>
      <c r="G380" s="1">
        <v>24981.95</v>
      </c>
      <c r="H380" s="2">
        <f t="shared" si="22"/>
        <v>-1.2481224780150524E-3</v>
      </c>
      <c r="I380" s="35">
        <f t="shared" si="23"/>
        <v>0.99875187752198491</v>
      </c>
    </row>
    <row r="381" spans="1:9" x14ac:dyDescent="0.3">
      <c r="A381" s="27">
        <v>45575</v>
      </c>
      <c r="B381" s="1" t="s">
        <v>1</v>
      </c>
      <c r="C381" s="1">
        <v>397.5</v>
      </c>
      <c r="D381" s="2">
        <f t="shared" si="20"/>
        <v>-1.5848587793918744E-2</v>
      </c>
      <c r="E381" s="2">
        <f t="shared" si="21"/>
        <v>0.98415141220608127</v>
      </c>
      <c r="F381" s="27">
        <v>45575</v>
      </c>
      <c r="G381" s="1">
        <v>24998.45</v>
      </c>
      <c r="H381" s="2">
        <f t="shared" si="22"/>
        <v>6.6025884544412166E-4</v>
      </c>
      <c r="I381" s="35">
        <f t="shared" si="23"/>
        <v>1.0006602588454441</v>
      </c>
    </row>
    <row r="382" spans="1:9" x14ac:dyDescent="0.3">
      <c r="A382" s="27">
        <v>45576</v>
      </c>
      <c r="B382" s="1" t="s">
        <v>1</v>
      </c>
      <c r="C382" s="1">
        <v>402.2</v>
      </c>
      <c r="D382" s="2">
        <f t="shared" si="20"/>
        <v>1.1754543244164991E-2</v>
      </c>
      <c r="E382" s="2">
        <f t="shared" si="21"/>
        <v>1.011754543244165</v>
      </c>
      <c r="F382" s="27">
        <v>45576</v>
      </c>
      <c r="G382" s="1">
        <v>24964.25</v>
      </c>
      <c r="H382" s="2">
        <f t="shared" si="22"/>
        <v>-1.3690215037028451E-3</v>
      </c>
      <c r="I382" s="35">
        <f t="shared" si="23"/>
        <v>0.99863097849629712</v>
      </c>
    </row>
    <row r="383" spans="1:9" x14ac:dyDescent="0.3">
      <c r="A383" s="27">
        <v>45579</v>
      </c>
      <c r="B383" s="1" t="s">
        <v>1</v>
      </c>
      <c r="C383" s="1">
        <v>406.65</v>
      </c>
      <c r="D383" s="2">
        <f t="shared" si="20"/>
        <v>1.1003387274232496E-2</v>
      </c>
      <c r="E383" s="2">
        <f t="shared" si="21"/>
        <v>1.0110033872742326</v>
      </c>
      <c r="F383" s="27">
        <v>45579</v>
      </c>
      <c r="G383" s="1">
        <v>25127.95</v>
      </c>
      <c r="H383" s="2">
        <f t="shared" si="22"/>
        <v>6.5359709797854493E-3</v>
      </c>
      <c r="I383" s="35">
        <f t="shared" si="23"/>
        <v>1.0065359709797854</v>
      </c>
    </row>
    <row r="384" spans="1:9" x14ac:dyDescent="0.3">
      <c r="A384" s="27">
        <v>45580</v>
      </c>
      <c r="B384" s="1" t="s">
        <v>1</v>
      </c>
      <c r="C384" s="1">
        <v>407.45</v>
      </c>
      <c r="D384" s="2">
        <f t="shared" si="20"/>
        <v>1.9653611534447063E-3</v>
      </c>
      <c r="E384" s="2">
        <f t="shared" si="21"/>
        <v>1.0019653611534447</v>
      </c>
      <c r="F384" s="27">
        <v>45580</v>
      </c>
      <c r="G384" s="1">
        <v>25057.35</v>
      </c>
      <c r="H384" s="2">
        <f t="shared" si="22"/>
        <v>-2.8135747549046168E-3</v>
      </c>
      <c r="I384" s="35">
        <f t="shared" si="23"/>
        <v>0.99718642524509538</v>
      </c>
    </row>
    <row r="385" spans="1:9" x14ac:dyDescent="0.3">
      <c r="A385" s="27">
        <v>45581</v>
      </c>
      <c r="B385" s="1" t="s">
        <v>1</v>
      </c>
      <c r="C385" s="1">
        <v>405.75</v>
      </c>
      <c r="D385" s="2">
        <f t="shared" si="20"/>
        <v>-4.1810193715281531E-3</v>
      </c>
      <c r="E385" s="2">
        <f t="shared" si="21"/>
        <v>0.99581898062847185</v>
      </c>
      <c r="F385" s="27">
        <v>45581</v>
      </c>
      <c r="G385" s="1">
        <v>24971.3</v>
      </c>
      <c r="H385" s="2">
        <f t="shared" si="22"/>
        <v>-3.4400322558512829E-3</v>
      </c>
      <c r="I385" s="35">
        <f t="shared" si="23"/>
        <v>0.99655996774414868</v>
      </c>
    </row>
    <row r="386" spans="1:9" x14ac:dyDescent="0.3">
      <c r="A386" s="27">
        <v>45582</v>
      </c>
      <c r="B386" s="1" t="s">
        <v>1</v>
      </c>
      <c r="C386" s="1">
        <v>396.15</v>
      </c>
      <c r="D386" s="2">
        <f t="shared" si="20"/>
        <v>-2.3944278983449779E-2</v>
      </c>
      <c r="E386" s="2">
        <f t="shared" si="21"/>
        <v>0.97605572101655025</v>
      </c>
      <c r="F386" s="27">
        <v>45582</v>
      </c>
      <c r="G386" s="1">
        <v>24749.85</v>
      </c>
      <c r="H386" s="2">
        <f t="shared" si="22"/>
        <v>-8.9077370211750866E-3</v>
      </c>
      <c r="I386" s="35">
        <f t="shared" si="23"/>
        <v>0.99109226297882491</v>
      </c>
    </row>
    <row r="387" spans="1:9" x14ac:dyDescent="0.3">
      <c r="A387" s="27">
        <v>45583</v>
      </c>
      <c r="B387" s="1" t="s">
        <v>1</v>
      </c>
      <c r="C387" s="1">
        <v>399.85</v>
      </c>
      <c r="D387" s="2">
        <f t="shared" si="20"/>
        <v>9.296549366648036E-3</v>
      </c>
      <c r="E387" s="2">
        <f t="shared" si="21"/>
        <v>1.0092965493666481</v>
      </c>
      <c r="F387" s="27">
        <v>45583</v>
      </c>
      <c r="G387" s="1">
        <v>24854.05</v>
      </c>
      <c r="H387" s="2">
        <f t="shared" si="22"/>
        <v>4.2012887401181526E-3</v>
      </c>
      <c r="I387" s="35">
        <f t="shared" si="23"/>
        <v>1.0042012887401182</v>
      </c>
    </row>
    <row r="388" spans="1:9" x14ac:dyDescent="0.3">
      <c r="A388" s="27">
        <v>45586</v>
      </c>
      <c r="B388" s="1" t="s">
        <v>1</v>
      </c>
      <c r="C388" s="1">
        <v>398.8</v>
      </c>
      <c r="D388" s="2">
        <f t="shared" si="20"/>
        <v>-2.6294386902156555E-3</v>
      </c>
      <c r="E388" s="2">
        <f t="shared" si="21"/>
        <v>0.9973705613097843</v>
      </c>
      <c r="F388" s="27">
        <v>45586</v>
      </c>
      <c r="G388" s="1">
        <v>24781.1</v>
      </c>
      <c r="H388" s="2">
        <f t="shared" si="22"/>
        <v>-2.9394512770190822E-3</v>
      </c>
      <c r="I388" s="35">
        <f t="shared" si="23"/>
        <v>0.99706054872298089</v>
      </c>
    </row>
    <row r="389" spans="1:9" x14ac:dyDescent="0.3">
      <c r="A389" s="27">
        <v>45587</v>
      </c>
      <c r="B389" s="1" t="s">
        <v>1</v>
      </c>
      <c r="C389" s="1">
        <v>391.75</v>
      </c>
      <c r="D389" s="2">
        <f t="shared" si="20"/>
        <v>-1.7836156851553084E-2</v>
      </c>
      <c r="E389" s="2">
        <f t="shared" si="21"/>
        <v>0.98216384314844696</v>
      </c>
      <c r="F389" s="27">
        <v>45587</v>
      </c>
      <c r="G389" s="1">
        <v>24472.1</v>
      </c>
      <c r="H389" s="2">
        <f t="shared" si="22"/>
        <v>-1.2547572710405439E-2</v>
      </c>
      <c r="I389" s="35">
        <f t="shared" si="23"/>
        <v>0.98745242728959459</v>
      </c>
    </row>
    <row r="390" spans="1:9" x14ac:dyDescent="0.3">
      <c r="A390" s="27">
        <v>45588</v>
      </c>
      <c r="B390" s="1" t="s">
        <v>1</v>
      </c>
      <c r="C390" s="1">
        <v>390.1</v>
      </c>
      <c r="D390" s="2">
        <f t="shared" ref="D390:D453" si="24">LN(C390/C389)</f>
        <v>-4.2207647235193236E-3</v>
      </c>
      <c r="E390" s="2">
        <f t="shared" ref="E390:E453" si="25">D390+1</f>
        <v>0.99577923527648071</v>
      </c>
      <c r="F390" s="27">
        <v>45588</v>
      </c>
      <c r="G390" s="1">
        <v>24435.5</v>
      </c>
      <c r="H390" s="2">
        <f t="shared" ref="H390:H453" si="26">LN(G390/G389)</f>
        <v>-1.4967001787999864E-3</v>
      </c>
      <c r="I390" s="35">
        <f t="shared" ref="I390:I453" si="27">1+H390</f>
        <v>0.99850329982120001</v>
      </c>
    </row>
    <row r="391" spans="1:9" x14ac:dyDescent="0.3">
      <c r="A391" s="27">
        <v>45589</v>
      </c>
      <c r="B391" s="1" t="s">
        <v>1</v>
      </c>
      <c r="C391" s="1">
        <v>385.2</v>
      </c>
      <c r="D391" s="2">
        <f t="shared" si="24"/>
        <v>-1.2640436588640424E-2</v>
      </c>
      <c r="E391" s="2">
        <f t="shared" si="25"/>
        <v>0.98735956341135955</v>
      </c>
      <c r="F391" s="27">
        <v>45589</v>
      </c>
      <c r="G391" s="1">
        <v>24399.4</v>
      </c>
      <c r="H391" s="2">
        <f t="shared" si="26"/>
        <v>-1.4784511312879243E-3</v>
      </c>
      <c r="I391" s="35">
        <f t="shared" si="27"/>
        <v>0.99852154886871203</v>
      </c>
    </row>
    <row r="392" spans="1:9" x14ac:dyDescent="0.3">
      <c r="A392" s="27">
        <v>45590</v>
      </c>
      <c r="B392" s="1" t="s">
        <v>1</v>
      </c>
      <c r="C392" s="1">
        <v>374</v>
      </c>
      <c r="D392" s="2">
        <f t="shared" si="24"/>
        <v>-2.9506882509438521E-2</v>
      </c>
      <c r="E392" s="2">
        <f t="shared" si="25"/>
        <v>0.97049311749056144</v>
      </c>
      <c r="F392" s="27">
        <v>45590</v>
      </c>
      <c r="G392" s="1">
        <v>24180.799999999999</v>
      </c>
      <c r="H392" s="2">
        <f t="shared" si="26"/>
        <v>-8.999611999159645E-3</v>
      </c>
      <c r="I392" s="35">
        <f t="shared" si="27"/>
        <v>0.99100038800084034</v>
      </c>
    </row>
    <row r="393" spans="1:9" x14ac:dyDescent="0.3">
      <c r="A393" s="27">
        <v>45593</v>
      </c>
      <c r="B393" s="1" t="s">
        <v>1</v>
      </c>
      <c r="C393" s="1">
        <v>380</v>
      </c>
      <c r="D393" s="2">
        <f t="shared" si="24"/>
        <v>1.5915455305899582E-2</v>
      </c>
      <c r="E393" s="2">
        <f t="shared" si="25"/>
        <v>1.0159154553058996</v>
      </c>
      <c r="F393" s="27">
        <v>45593</v>
      </c>
      <c r="G393" s="1">
        <v>24339.15</v>
      </c>
      <c r="H393" s="2">
        <f t="shared" si="26"/>
        <v>6.5272351766822402E-3</v>
      </c>
      <c r="I393" s="35">
        <f t="shared" si="27"/>
        <v>1.0065272351766823</v>
      </c>
    </row>
    <row r="394" spans="1:9" x14ac:dyDescent="0.3">
      <c r="A394" s="27">
        <v>45594</v>
      </c>
      <c r="B394" s="1" t="s">
        <v>1</v>
      </c>
      <c r="C394" s="1">
        <v>382.2</v>
      </c>
      <c r="D394" s="2">
        <f t="shared" si="24"/>
        <v>5.7727790857412496E-3</v>
      </c>
      <c r="E394" s="2">
        <f t="shared" si="25"/>
        <v>1.0057727790857411</v>
      </c>
      <c r="F394" s="27">
        <v>45594</v>
      </c>
      <c r="G394" s="1">
        <v>24466.85</v>
      </c>
      <c r="H394" s="2">
        <f t="shared" si="26"/>
        <v>5.2329751018960107E-3</v>
      </c>
      <c r="I394" s="35">
        <f t="shared" si="27"/>
        <v>1.005232975101896</v>
      </c>
    </row>
    <row r="395" spans="1:9" x14ac:dyDescent="0.3">
      <c r="A395" s="27">
        <v>45595</v>
      </c>
      <c r="B395" s="1" t="s">
        <v>1</v>
      </c>
      <c r="C395" s="1">
        <v>393.55</v>
      </c>
      <c r="D395" s="2">
        <f t="shared" si="24"/>
        <v>2.926409278228664E-2</v>
      </c>
      <c r="E395" s="2">
        <f t="shared" si="25"/>
        <v>1.0292640927822867</v>
      </c>
      <c r="F395" s="27">
        <v>45595</v>
      </c>
      <c r="G395" s="1">
        <v>24340.85</v>
      </c>
      <c r="H395" s="2">
        <f t="shared" si="26"/>
        <v>-5.1631312234782087E-3</v>
      </c>
      <c r="I395" s="35">
        <f t="shared" si="27"/>
        <v>0.99483686877652178</v>
      </c>
    </row>
    <row r="396" spans="1:9" x14ac:dyDescent="0.3">
      <c r="A396" s="27">
        <v>45596</v>
      </c>
      <c r="B396" s="1" t="s">
        <v>1</v>
      </c>
      <c r="C396" s="1">
        <v>397</v>
      </c>
      <c r="D396" s="2">
        <f t="shared" si="24"/>
        <v>8.7281560987311924E-3</v>
      </c>
      <c r="E396" s="2">
        <f t="shared" si="25"/>
        <v>1.0087281560987311</v>
      </c>
      <c r="F396" s="27">
        <v>45596</v>
      </c>
      <c r="G396" s="1">
        <v>24205.35</v>
      </c>
      <c r="H396" s="2">
        <f t="shared" si="26"/>
        <v>-5.582325779352925E-3</v>
      </c>
      <c r="I396" s="35">
        <f t="shared" si="27"/>
        <v>0.99441767422064709</v>
      </c>
    </row>
    <row r="397" spans="1:9" x14ac:dyDescent="0.3">
      <c r="A397" s="27">
        <v>45597</v>
      </c>
      <c r="B397" s="1" t="s">
        <v>1</v>
      </c>
      <c r="C397" s="1">
        <v>397.9</v>
      </c>
      <c r="D397" s="2">
        <f t="shared" si="24"/>
        <v>2.2644367456924122E-3</v>
      </c>
      <c r="E397" s="2">
        <f t="shared" si="25"/>
        <v>1.0022644367456923</v>
      </c>
      <c r="F397" s="27">
        <v>45597</v>
      </c>
      <c r="G397" s="1">
        <v>24304.35</v>
      </c>
      <c r="H397" s="2">
        <f t="shared" si="26"/>
        <v>4.0816635619174632E-3</v>
      </c>
      <c r="I397" s="35">
        <f t="shared" si="27"/>
        <v>1.0040816635619174</v>
      </c>
    </row>
    <row r="398" spans="1:9" x14ac:dyDescent="0.3">
      <c r="A398" s="27">
        <v>45600</v>
      </c>
      <c r="B398" s="1" t="s">
        <v>1</v>
      </c>
      <c r="C398" s="1">
        <v>391</v>
      </c>
      <c r="D398" s="2">
        <f t="shared" si="24"/>
        <v>-1.7493157447517116E-2</v>
      </c>
      <c r="E398" s="2">
        <f t="shared" si="25"/>
        <v>0.98250684255248288</v>
      </c>
      <c r="F398" s="27">
        <v>45600</v>
      </c>
      <c r="G398" s="1">
        <v>23995.35</v>
      </c>
      <c r="H398" s="2">
        <f t="shared" si="26"/>
        <v>-1.2795285095394087E-2</v>
      </c>
      <c r="I398" s="35">
        <f t="shared" si="27"/>
        <v>0.98720471490460593</v>
      </c>
    </row>
    <row r="399" spans="1:9" x14ac:dyDescent="0.3">
      <c r="A399" s="27">
        <v>45601</v>
      </c>
      <c r="B399" s="1" t="s">
        <v>1</v>
      </c>
      <c r="C399" s="1">
        <v>389.15</v>
      </c>
      <c r="D399" s="2">
        <f t="shared" si="24"/>
        <v>-4.7426865799686255E-3</v>
      </c>
      <c r="E399" s="2">
        <f t="shared" si="25"/>
        <v>0.99525731342003132</v>
      </c>
      <c r="F399" s="27">
        <v>45601</v>
      </c>
      <c r="G399" s="1">
        <v>24213.3</v>
      </c>
      <c r="H399" s="2">
        <f t="shared" si="26"/>
        <v>9.0420073960085362E-3</v>
      </c>
      <c r="I399" s="35">
        <f t="shared" si="27"/>
        <v>1.0090420073960085</v>
      </c>
    </row>
    <row r="400" spans="1:9" x14ac:dyDescent="0.3">
      <c r="A400" s="27">
        <v>45602</v>
      </c>
      <c r="B400" s="1" t="s">
        <v>1</v>
      </c>
      <c r="C400" s="1">
        <v>391.4</v>
      </c>
      <c r="D400" s="2">
        <f t="shared" si="24"/>
        <v>5.7651815565787235E-3</v>
      </c>
      <c r="E400" s="2">
        <f t="shared" si="25"/>
        <v>1.0057651815565787</v>
      </c>
      <c r="F400" s="27">
        <v>45602</v>
      </c>
      <c r="G400" s="1">
        <v>24484.05</v>
      </c>
      <c r="H400" s="2">
        <f t="shared" si="26"/>
        <v>1.111981616471547E-2</v>
      </c>
      <c r="I400" s="35">
        <f t="shared" si="27"/>
        <v>1.0111198161647155</v>
      </c>
    </row>
    <row r="401" spans="1:9" x14ac:dyDescent="0.3">
      <c r="A401" s="27">
        <v>45603</v>
      </c>
      <c r="B401" s="1" t="s">
        <v>1</v>
      </c>
      <c r="C401" s="1">
        <v>385.75</v>
      </c>
      <c r="D401" s="2">
        <f t="shared" si="24"/>
        <v>-1.4540563718705624E-2</v>
      </c>
      <c r="E401" s="2">
        <f t="shared" si="25"/>
        <v>0.9854594362812944</v>
      </c>
      <c r="F401" s="27">
        <v>45603</v>
      </c>
      <c r="G401" s="1">
        <v>24199.35</v>
      </c>
      <c r="H401" s="2">
        <f t="shared" si="26"/>
        <v>-1.1696111838928169E-2</v>
      </c>
      <c r="I401" s="35">
        <f t="shared" si="27"/>
        <v>0.98830388816107184</v>
      </c>
    </row>
    <row r="402" spans="1:9" x14ac:dyDescent="0.3">
      <c r="A402" s="27">
        <v>45604</v>
      </c>
      <c r="B402" s="1" t="s">
        <v>1</v>
      </c>
      <c r="C402" s="1">
        <v>377.45</v>
      </c>
      <c r="D402" s="2">
        <f t="shared" si="24"/>
        <v>-2.1751381657636421E-2</v>
      </c>
      <c r="E402" s="2">
        <f t="shared" si="25"/>
        <v>0.97824861834236354</v>
      </c>
      <c r="F402" s="27">
        <v>45604</v>
      </c>
      <c r="G402" s="1">
        <v>24148.2</v>
      </c>
      <c r="H402" s="2">
        <f t="shared" si="26"/>
        <v>-2.115930138503043E-3</v>
      </c>
      <c r="I402" s="35">
        <f t="shared" si="27"/>
        <v>0.99788406986149691</v>
      </c>
    </row>
    <row r="403" spans="1:9" x14ac:dyDescent="0.3">
      <c r="A403" s="27">
        <v>45607</v>
      </c>
      <c r="B403" s="1" t="s">
        <v>1</v>
      </c>
      <c r="C403" s="1">
        <v>375.3</v>
      </c>
      <c r="D403" s="2">
        <f t="shared" si="24"/>
        <v>-5.7124034446586584E-3</v>
      </c>
      <c r="E403" s="2">
        <f t="shared" si="25"/>
        <v>0.99428759655534138</v>
      </c>
      <c r="F403" s="27">
        <v>45607</v>
      </c>
      <c r="G403" s="1">
        <v>24141.3</v>
      </c>
      <c r="H403" s="2">
        <f t="shared" si="26"/>
        <v>-2.8577641296602358E-4</v>
      </c>
      <c r="I403" s="35">
        <f t="shared" si="27"/>
        <v>0.99971422358703399</v>
      </c>
    </row>
    <row r="404" spans="1:9" x14ac:dyDescent="0.3">
      <c r="A404" s="27">
        <v>45608</v>
      </c>
      <c r="B404" s="1" t="s">
        <v>1</v>
      </c>
      <c r="C404" s="1">
        <v>372.4</v>
      </c>
      <c r="D404" s="2">
        <f t="shared" si="24"/>
        <v>-7.7571607380631808E-3</v>
      </c>
      <c r="E404" s="2">
        <f t="shared" si="25"/>
        <v>0.99224283926193679</v>
      </c>
      <c r="F404" s="27">
        <v>45608</v>
      </c>
      <c r="G404" s="1">
        <v>23883.45</v>
      </c>
      <c r="H404" s="2">
        <f t="shared" si="26"/>
        <v>-1.0738316295232621E-2</v>
      </c>
      <c r="I404" s="35">
        <f t="shared" si="27"/>
        <v>0.98926168370476741</v>
      </c>
    </row>
    <row r="405" spans="1:9" x14ac:dyDescent="0.3">
      <c r="A405" s="27">
        <v>45609</v>
      </c>
      <c r="B405" s="1" t="s">
        <v>1</v>
      </c>
      <c r="C405" s="1">
        <v>363.5</v>
      </c>
      <c r="D405" s="2">
        <f t="shared" si="24"/>
        <v>-2.4189248429337926E-2</v>
      </c>
      <c r="E405" s="2">
        <f t="shared" si="25"/>
        <v>0.9758107515706621</v>
      </c>
      <c r="F405" s="27">
        <v>45609</v>
      </c>
      <c r="G405" s="1">
        <v>23559.05</v>
      </c>
      <c r="H405" s="2">
        <f t="shared" si="26"/>
        <v>-1.367571506132014E-2</v>
      </c>
      <c r="I405" s="35">
        <f t="shared" si="27"/>
        <v>0.98632428493867985</v>
      </c>
    </row>
    <row r="406" spans="1:9" x14ac:dyDescent="0.3">
      <c r="A406" s="27">
        <v>45610</v>
      </c>
      <c r="B406" s="1" t="s">
        <v>1</v>
      </c>
      <c r="C406" s="1">
        <v>365.5</v>
      </c>
      <c r="D406" s="2">
        <f t="shared" si="24"/>
        <v>5.4869822162591985E-3</v>
      </c>
      <c r="E406" s="2">
        <f t="shared" si="25"/>
        <v>1.0054869822162591</v>
      </c>
      <c r="F406" s="27">
        <v>45610</v>
      </c>
      <c r="G406" s="1">
        <v>23532.7</v>
      </c>
      <c r="H406" s="2">
        <f t="shared" si="26"/>
        <v>-1.1190921021192711E-3</v>
      </c>
      <c r="I406" s="35">
        <f t="shared" si="27"/>
        <v>0.99888090789788075</v>
      </c>
    </row>
    <row r="407" spans="1:9" x14ac:dyDescent="0.3">
      <c r="A407" s="27">
        <v>45614</v>
      </c>
      <c r="B407" s="1" t="s">
        <v>1</v>
      </c>
      <c r="C407" s="1">
        <v>376.2</v>
      </c>
      <c r="D407" s="2">
        <f t="shared" si="24"/>
        <v>2.8854637677096777E-2</v>
      </c>
      <c r="E407" s="2">
        <f t="shared" si="25"/>
        <v>1.0288546376770968</v>
      </c>
      <c r="F407" s="27">
        <v>45614</v>
      </c>
      <c r="G407" s="1">
        <v>23453.8</v>
      </c>
      <c r="H407" s="2">
        <f t="shared" si="26"/>
        <v>-3.3584146152224673E-3</v>
      </c>
      <c r="I407" s="35">
        <f t="shared" si="27"/>
        <v>0.99664158538477754</v>
      </c>
    </row>
    <row r="408" spans="1:9" x14ac:dyDescent="0.3">
      <c r="A408" s="27">
        <v>45615</v>
      </c>
      <c r="B408" s="1" t="s">
        <v>1</v>
      </c>
      <c r="C408" s="1">
        <v>379.95</v>
      </c>
      <c r="D408" s="2">
        <f t="shared" si="24"/>
        <v>9.9187482488639674E-3</v>
      </c>
      <c r="E408" s="2">
        <f t="shared" si="25"/>
        <v>1.0099187482488641</v>
      </c>
      <c r="F408" s="27">
        <v>45615</v>
      </c>
      <c r="G408" s="1">
        <v>23518.5</v>
      </c>
      <c r="H408" s="2">
        <f t="shared" si="26"/>
        <v>2.7548168140559032E-3</v>
      </c>
      <c r="I408" s="35">
        <f t="shared" si="27"/>
        <v>1.0027548168140559</v>
      </c>
    </row>
    <row r="409" spans="1:9" x14ac:dyDescent="0.3">
      <c r="A409" s="27">
        <v>45617</v>
      </c>
      <c r="B409" s="1" t="s">
        <v>1</v>
      </c>
      <c r="C409" s="1">
        <v>361.55</v>
      </c>
      <c r="D409" s="2">
        <f t="shared" si="24"/>
        <v>-4.9639320494833022E-2</v>
      </c>
      <c r="E409" s="2">
        <f t="shared" si="25"/>
        <v>0.95036067950516701</v>
      </c>
      <c r="F409" s="27">
        <v>45617</v>
      </c>
      <c r="G409" s="1">
        <v>23349.9</v>
      </c>
      <c r="H409" s="2">
        <f t="shared" si="26"/>
        <v>-7.1946440359882038E-3</v>
      </c>
      <c r="I409" s="35">
        <f t="shared" si="27"/>
        <v>0.99280535596401176</v>
      </c>
    </row>
    <row r="410" spans="1:9" x14ac:dyDescent="0.3">
      <c r="A410" s="27">
        <v>45618</v>
      </c>
      <c r="B410" s="1" t="s">
        <v>1</v>
      </c>
      <c r="C410" s="1">
        <v>361.2</v>
      </c>
      <c r="D410" s="2">
        <f t="shared" si="24"/>
        <v>-9.6852307813053698E-4</v>
      </c>
      <c r="E410" s="2">
        <f t="shared" si="25"/>
        <v>0.99903147692186944</v>
      </c>
      <c r="F410" s="27">
        <v>45618</v>
      </c>
      <c r="G410" s="1">
        <v>23907.25</v>
      </c>
      <c r="H410" s="2">
        <f t="shared" si="26"/>
        <v>2.3589058766826355E-2</v>
      </c>
      <c r="I410" s="35">
        <f t="shared" si="27"/>
        <v>1.0235890587668264</v>
      </c>
    </row>
    <row r="411" spans="1:9" x14ac:dyDescent="0.3">
      <c r="A411" s="27">
        <v>45621</v>
      </c>
      <c r="B411" s="1" t="s">
        <v>1</v>
      </c>
      <c r="C411" s="1">
        <v>364.9</v>
      </c>
      <c r="D411" s="2">
        <f t="shared" si="24"/>
        <v>1.0191521899571496E-2</v>
      </c>
      <c r="E411" s="2">
        <f t="shared" si="25"/>
        <v>1.0101915218995714</v>
      </c>
      <c r="F411" s="27">
        <v>45621</v>
      </c>
      <c r="G411" s="1">
        <v>24221.9</v>
      </c>
      <c r="H411" s="2">
        <f t="shared" si="26"/>
        <v>1.307542239477766E-2</v>
      </c>
      <c r="I411" s="35">
        <f t="shared" si="27"/>
        <v>1.0130754223947778</v>
      </c>
    </row>
    <row r="412" spans="1:9" x14ac:dyDescent="0.3">
      <c r="A412" s="27">
        <v>45622</v>
      </c>
      <c r="B412" s="1" t="s">
        <v>1</v>
      </c>
      <c r="C412" s="1">
        <v>370.95</v>
      </c>
      <c r="D412" s="2">
        <f t="shared" si="24"/>
        <v>1.6443939193132882E-2</v>
      </c>
      <c r="E412" s="2">
        <f t="shared" si="25"/>
        <v>1.0164439391931328</v>
      </c>
      <c r="F412" s="27">
        <v>45622</v>
      </c>
      <c r="G412" s="1">
        <v>24194.5</v>
      </c>
      <c r="H412" s="2">
        <f t="shared" si="26"/>
        <v>-1.1318480070857482E-3</v>
      </c>
      <c r="I412" s="35">
        <f t="shared" si="27"/>
        <v>0.99886815199291423</v>
      </c>
    </row>
    <row r="413" spans="1:9" x14ac:dyDescent="0.3">
      <c r="A413" s="27">
        <v>45623</v>
      </c>
      <c r="B413" s="1" t="s">
        <v>1</v>
      </c>
      <c r="C413" s="1">
        <v>375.85</v>
      </c>
      <c r="D413" s="2">
        <f t="shared" si="24"/>
        <v>1.3122844987943123E-2</v>
      </c>
      <c r="E413" s="2">
        <f t="shared" si="25"/>
        <v>1.013122844987943</v>
      </c>
      <c r="F413" s="27">
        <v>45623</v>
      </c>
      <c r="G413" s="1">
        <v>24274.9</v>
      </c>
      <c r="H413" s="2">
        <f t="shared" si="26"/>
        <v>3.3175600994260466E-3</v>
      </c>
      <c r="I413" s="35">
        <f t="shared" si="27"/>
        <v>1.003317560099426</v>
      </c>
    </row>
    <row r="414" spans="1:9" x14ac:dyDescent="0.3">
      <c r="A414" s="27">
        <v>45624</v>
      </c>
      <c r="B414" s="1" t="s">
        <v>1</v>
      </c>
      <c r="C414" s="1">
        <v>377.35</v>
      </c>
      <c r="D414" s="2">
        <f t="shared" si="24"/>
        <v>3.983011107399465E-3</v>
      </c>
      <c r="E414" s="2">
        <f t="shared" si="25"/>
        <v>1.0039830111073995</v>
      </c>
      <c r="F414" s="27">
        <v>45624</v>
      </c>
      <c r="G414" s="1">
        <v>23914.15</v>
      </c>
      <c r="H414" s="2">
        <f t="shared" si="26"/>
        <v>-1.4972560750343969E-2</v>
      </c>
      <c r="I414" s="35">
        <f t="shared" si="27"/>
        <v>0.98502743924965608</v>
      </c>
    </row>
    <row r="415" spans="1:9" x14ac:dyDescent="0.3">
      <c r="A415" s="27">
        <v>45625</v>
      </c>
      <c r="B415" s="1" t="s">
        <v>1</v>
      </c>
      <c r="C415" s="1">
        <v>382</v>
      </c>
      <c r="D415" s="2">
        <f t="shared" si="24"/>
        <v>1.2247469875697678E-2</v>
      </c>
      <c r="E415" s="2">
        <f t="shared" si="25"/>
        <v>1.0122474698756976</v>
      </c>
      <c r="F415" s="27">
        <v>45625</v>
      </c>
      <c r="G415" s="1">
        <v>24131.1</v>
      </c>
      <c r="H415" s="2">
        <f t="shared" si="26"/>
        <v>9.0311310507838367E-3</v>
      </c>
      <c r="I415" s="35">
        <f t="shared" si="27"/>
        <v>1.0090311310507838</v>
      </c>
    </row>
    <row r="416" spans="1:9" x14ac:dyDescent="0.3">
      <c r="A416" s="27">
        <v>45628</v>
      </c>
      <c r="B416" s="1" t="s">
        <v>1</v>
      </c>
      <c r="C416" s="1">
        <v>383.65</v>
      </c>
      <c r="D416" s="2">
        <f t="shared" si="24"/>
        <v>4.3100700170989135E-3</v>
      </c>
      <c r="E416" s="2">
        <f t="shared" si="25"/>
        <v>1.0043100700170988</v>
      </c>
      <c r="F416" s="27">
        <v>45628</v>
      </c>
      <c r="G416" s="1">
        <v>24276.05</v>
      </c>
      <c r="H416" s="2">
        <f t="shared" si="26"/>
        <v>5.988802614002176E-3</v>
      </c>
      <c r="I416" s="35">
        <f t="shared" si="27"/>
        <v>1.0059888026140023</v>
      </c>
    </row>
    <row r="417" spans="1:9" x14ac:dyDescent="0.3">
      <c r="A417" s="27">
        <v>45629</v>
      </c>
      <c r="B417" s="1" t="s">
        <v>1</v>
      </c>
      <c r="C417" s="1">
        <v>389.65</v>
      </c>
      <c r="D417" s="2">
        <f t="shared" si="24"/>
        <v>1.5518221665895738E-2</v>
      </c>
      <c r="E417" s="2">
        <f t="shared" si="25"/>
        <v>1.0155182216658958</v>
      </c>
      <c r="F417" s="27">
        <v>45629</v>
      </c>
      <c r="G417" s="1">
        <v>24457.15</v>
      </c>
      <c r="H417" s="2">
        <f t="shared" si="26"/>
        <v>7.4323390894845123E-3</v>
      </c>
      <c r="I417" s="35">
        <f t="shared" si="27"/>
        <v>1.0074323390894846</v>
      </c>
    </row>
    <row r="418" spans="1:9" x14ac:dyDescent="0.3">
      <c r="A418" s="27">
        <v>45630</v>
      </c>
      <c r="B418" s="1" t="s">
        <v>1</v>
      </c>
      <c r="C418" s="1">
        <v>395.5</v>
      </c>
      <c r="D418" s="2">
        <f t="shared" si="24"/>
        <v>1.4901886918138707E-2</v>
      </c>
      <c r="E418" s="2">
        <f t="shared" si="25"/>
        <v>1.0149018869181388</v>
      </c>
      <c r="F418" s="27">
        <v>45630</v>
      </c>
      <c r="G418" s="1">
        <v>24467.45</v>
      </c>
      <c r="H418" s="2">
        <f t="shared" si="26"/>
        <v>4.2105608026115151E-4</v>
      </c>
      <c r="I418" s="35">
        <f t="shared" si="27"/>
        <v>1.0004210560802611</v>
      </c>
    </row>
    <row r="419" spans="1:9" x14ac:dyDescent="0.3">
      <c r="A419" s="27">
        <v>45631</v>
      </c>
      <c r="B419" s="1" t="s">
        <v>1</v>
      </c>
      <c r="C419" s="1">
        <v>393.3</v>
      </c>
      <c r="D419" s="2">
        <f t="shared" si="24"/>
        <v>-5.578107769944711E-3</v>
      </c>
      <c r="E419" s="2">
        <f t="shared" si="25"/>
        <v>0.99442189223005528</v>
      </c>
      <c r="F419" s="27">
        <v>45631</v>
      </c>
      <c r="G419" s="1">
        <v>24708.400000000001</v>
      </c>
      <c r="H419" s="2">
        <f t="shared" si="26"/>
        <v>9.7996040025433873E-3</v>
      </c>
      <c r="I419" s="35">
        <f t="shared" si="27"/>
        <v>1.0097996040025434</v>
      </c>
    </row>
    <row r="420" spans="1:9" x14ac:dyDescent="0.3">
      <c r="A420" s="27">
        <v>45632</v>
      </c>
      <c r="B420" s="1" t="s">
        <v>1</v>
      </c>
      <c r="C420" s="1">
        <v>393.6</v>
      </c>
      <c r="D420" s="2">
        <f t="shared" si="24"/>
        <v>7.6248574033461721E-4</v>
      </c>
      <c r="E420" s="2">
        <f t="shared" si="25"/>
        <v>1.0007624857403346</v>
      </c>
      <c r="F420" s="27">
        <v>45632</v>
      </c>
      <c r="G420" s="1">
        <v>24677.8</v>
      </c>
      <c r="H420" s="2">
        <f t="shared" si="26"/>
        <v>-1.2392127321359235E-3</v>
      </c>
      <c r="I420" s="35">
        <f t="shared" si="27"/>
        <v>0.9987607872678641</v>
      </c>
    </row>
    <row r="421" spans="1:9" x14ac:dyDescent="0.3">
      <c r="A421" s="27">
        <v>45635</v>
      </c>
      <c r="B421" s="1" t="s">
        <v>1</v>
      </c>
      <c r="C421" s="1">
        <v>420.8</v>
      </c>
      <c r="D421" s="2">
        <f t="shared" si="24"/>
        <v>6.6822496245401736E-2</v>
      </c>
      <c r="E421" s="2">
        <f t="shared" si="25"/>
        <v>1.0668224962454018</v>
      </c>
      <c r="F421" s="27">
        <v>45635</v>
      </c>
      <c r="G421" s="1">
        <v>24619</v>
      </c>
      <c r="H421" s="2">
        <f t="shared" si="26"/>
        <v>-2.3855515118706054E-3</v>
      </c>
      <c r="I421" s="35">
        <f t="shared" si="27"/>
        <v>0.99761444848812941</v>
      </c>
    </row>
    <row r="422" spans="1:9" x14ac:dyDescent="0.3">
      <c r="A422" s="27">
        <v>45636</v>
      </c>
      <c r="B422" s="1" t="s">
        <v>1</v>
      </c>
      <c r="C422" s="1">
        <v>412.75</v>
      </c>
      <c r="D422" s="2">
        <f t="shared" si="24"/>
        <v>-1.931557862326273E-2</v>
      </c>
      <c r="E422" s="2">
        <f t="shared" si="25"/>
        <v>0.98068442137673728</v>
      </c>
      <c r="F422" s="27">
        <v>45636</v>
      </c>
      <c r="G422" s="1">
        <v>24610.05</v>
      </c>
      <c r="H422" s="2">
        <f t="shared" si="26"/>
        <v>-3.6360645182499104E-4</v>
      </c>
      <c r="I422" s="35">
        <f t="shared" si="27"/>
        <v>0.99963639354817502</v>
      </c>
    </row>
    <row r="423" spans="1:9" x14ac:dyDescent="0.3">
      <c r="A423" s="27">
        <v>45637</v>
      </c>
      <c r="B423" s="1" t="s">
        <v>1</v>
      </c>
      <c r="C423" s="1">
        <v>407.7</v>
      </c>
      <c r="D423" s="2">
        <f t="shared" si="24"/>
        <v>-1.2310472975029645E-2</v>
      </c>
      <c r="E423" s="2">
        <f t="shared" si="25"/>
        <v>0.98768952702497037</v>
      </c>
      <c r="F423" s="27">
        <v>45637</v>
      </c>
      <c r="G423" s="1">
        <v>24641.8</v>
      </c>
      <c r="H423" s="2">
        <f t="shared" si="26"/>
        <v>1.2892918498735822E-3</v>
      </c>
      <c r="I423" s="35">
        <f t="shared" si="27"/>
        <v>1.0012892918498735</v>
      </c>
    </row>
    <row r="424" spans="1:9" x14ac:dyDescent="0.3">
      <c r="A424" s="27">
        <v>45638</v>
      </c>
      <c r="B424" s="1" t="s">
        <v>1</v>
      </c>
      <c r="C424" s="1">
        <v>408.85</v>
      </c>
      <c r="D424" s="2">
        <f t="shared" si="24"/>
        <v>2.8167307827786487E-3</v>
      </c>
      <c r="E424" s="2">
        <f t="shared" si="25"/>
        <v>1.0028167307827787</v>
      </c>
      <c r="F424" s="27">
        <v>45638</v>
      </c>
      <c r="G424" s="1">
        <v>24548.7</v>
      </c>
      <c r="H424" s="2">
        <f t="shared" si="26"/>
        <v>-3.7852882635684751E-3</v>
      </c>
      <c r="I424" s="35">
        <f t="shared" si="27"/>
        <v>0.9962147117364315</v>
      </c>
    </row>
    <row r="425" spans="1:9" x14ac:dyDescent="0.3">
      <c r="A425" s="27">
        <v>45639</v>
      </c>
      <c r="B425" s="1" t="s">
        <v>1</v>
      </c>
      <c r="C425" s="1">
        <v>408.7</v>
      </c>
      <c r="D425" s="2">
        <f t="shared" si="24"/>
        <v>-3.669500377547376E-4</v>
      </c>
      <c r="E425" s="2">
        <f t="shared" si="25"/>
        <v>0.99963304996224522</v>
      </c>
      <c r="F425" s="27">
        <v>45639</v>
      </c>
      <c r="G425" s="1">
        <v>24768.3</v>
      </c>
      <c r="H425" s="2">
        <f t="shared" si="26"/>
        <v>8.9057100554239786E-3</v>
      </c>
      <c r="I425" s="35">
        <f t="shared" si="27"/>
        <v>1.008905710055424</v>
      </c>
    </row>
    <row r="426" spans="1:9" x14ac:dyDescent="0.3">
      <c r="A426" s="27">
        <v>45642</v>
      </c>
      <c r="B426" s="1" t="s">
        <v>1</v>
      </c>
      <c r="C426" s="1">
        <v>410.1</v>
      </c>
      <c r="D426" s="2">
        <f t="shared" si="24"/>
        <v>3.4196418277820332E-3</v>
      </c>
      <c r="E426" s="2">
        <f t="shared" si="25"/>
        <v>1.0034196418277821</v>
      </c>
      <c r="F426" s="27">
        <v>45642</v>
      </c>
      <c r="G426" s="1">
        <v>24668.25</v>
      </c>
      <c r="H426" s="2">
        <f t="shared" si="26"/>
        <v>-4.0476180718514044E-3</v>
      </c>
      <c r="I426" s="35">
        <f t="shared" si="27"/>
        <v>0.99595238192814861</v>
      </c>
    </row>
    <row r="427" spans="1:9" x14ac:dyDescent="0.3">
      <c r="A427" s="27">
        <v>45643</v>
      </c>
      <c r="B427" s="1" t="s">
        <v>1</v>
      </c>
      <c r="C427" s="1">
        <v>409.4</v>
      </c>
      <c r="D427" s="2">
        <f t="shared" si="24"/>
        <v>-1.7083591708245091E-3</v>
      </c>
      <c r="E427" s="2">
        <f t="shared" si="25"/>
        <v>0.99829164082917554</v>
      </c>
      <c r="F427" s="27">
        <v>45643</v>
      </c>
      <c r="G427" s="1">
        <v>24336</v>
      </c>
      <c r="H427" s="2">
        <f t="shared" si="26"/>
        <v>-1.3560256148274351E-2</v>
      </c>
      <c r="I427" s="35">
        <f t="shared" si="27"/>
        <v>0.98643974385172561</v>
      </c>
    </row>
    <row r="428" spans="1:9" x14ac:dyDescent="0.3">
      <c r="A428" s="27">
        <v>45644</v>
      </c>
      <c r="B428" s="1" t="s">
        <v>1</v>
      </c>
      <c r="C428" s="1">
        <v>399.25</v>
      </c>
      <c r="D428" s="2">
        <f t="shared" si="24"/>
        <v>-2.510488613206726E-2</v>
      </c>
      <c r="E428" s="2">
        <f t="shared" si="25"/>
        <v>0.97489511386793271</v>
      </c>
      <c r="F428" s="27">
        <v>45644</v>
      </c>
      <c r="G428" s="1">
        <v>24198.85</v>
      </c>
      <c r="H428" s="2">
        <f t="shared" si="26"/>
        <v>-5.6516241445957781E-3</v>
      </c>
      <c r="I428" s="35">
        <f t="shared" si="27"/>
        <v>0.99434837585540425</v>
      </c>
    </row>
    <row r="429" spans="1:9" x14ac:dyDescent="0.3">
      <c r="A429" s="27">
        <v>45645</v>
      </c>
      <c r="B429" s="1" t="s">
        <v>1</v>
      </c>
      <c r="C429" s="1">
        <v>395.3</v>
      </c>
      <c r="D429" s="2">
        <f t="shared" si="24"/>
        <v>-9.9428167924819569E-3</v>
      </c>
      <c r="E429" s="2">
        <f t="shared" si="25"/>
        <v>0.99005718320751801</v>
      </c>
      <c r="F429" s="27">
        <v>45645</v>
      </c>
      <c r="G429" s="1">
        <v>23951.7</v>
      </c>
      <c r="H429" s="2">
        <f t="shared" si="26"/>
        <v>-1.0265808823608006E-2</v>
      </c>
      <c r="I429" s="35">
        <f t="shared" si="27"/>
        <v>0.98973419117639194</v>
      </c>
    </row>
    <row r="430" spans="1:9" x14ac:dyDescent="0.3">
      <c r="A430" s="27">
        <v>45646</v>
      </c>
      <c r="B430" s="1" t="s">
        <v>1</v>
      </c>
      <c r="C430" s="1">
        <v>380.75</v>
      </c>
      <c r="D430" s="2">
        <f t="shared" si="24"/>
        <v>-3.750197852736871E-2</v>
      </c>
      <c r="E430" s="2">
        <f t="shared" si="25"/>
        <v>0.9624980214726313</v>
      </c>
      <c r="F430" s="27">
        <v>45646</v>
      </c>
      <c r="G430" s="1">
        <v>23587.5</v>
      </c>
      <c r="H430" s="2">
        <f t="shared" si="26"/>
        <v>-1.5322391854064712E-2</v>
      </c>
      <c r="I430" s="35">
        <f t="shared" si="27"/>
        <v>0.9846776081459353</v>
      </c>
    </row>
    <row r="431" spans="1:9" x14ac:dyDescent="0.3">
      <c r="A431" s="27">
        <v>45649</v>
      </c>
      <c r="B431" s="1" t="s">
        <v>1</v>
      </c>
      <c r="C431" s="1">
        <v>388.15</v>
      </c>
      <c r="D431" s="2">
        <f t="shared" si="24"/>
        <v>1.9248871076418168E-2</v>
      </c>
      <c r="E431" s="2">
        <f t="shared" si="25"/>
        <v>1.0192488710764183</v>
      </c>
      <c r="F431" s="27">
        <v>45649</v>
      </c>
      <c r="G431" s="1">
        <v>23753.45</v>
      </c>
      <c r="H431" s="2">
        <f t="shared" si="26"/>
        <v>7.0108723942055237E-3</v>
      </c>
      <c r="I431" s="35">
        <f t="shared" si="27"/>
        <v>1.0070108723942055</v>
      </c>
    </row>
    <row r="432" spans="1:9" x14ac:dyDescent="0.3">
      <c r="A432" s="27">
        <v>45650</v>
      </c>
      <c r="B432" s="1" t="s">
        <v>1</v>
      </c>
      <c r="C432" s="1">
        <v>383</v>
      </c>
      <c r="D432" s="2">
        <f t="shared" si="24"/>
        <v>-1.3356873671043296E-2</v>
      </c>
      <c r="E432" s="2">
        <f t="shared" si="25"/>
        <v>0.98664312632895668</v>
      </c>
      <c r="F432" s="27">
        <v>45650</v>
      </c>
      <c r="G432" s="1">
        <v>23727.65</v>
      </c>
      <c r="H432" s="2">
        <f t="shared" si="26"/>
        <v>-1.0867483078192092E-3</v>
      </c>
      <c r="I432" s="35">
        <f t="shared" si="27"/>
        <v>0.99891325169218081</v>
      </c>
    </row>
    <row r="433" spans="1:9" x14ac:dyDescent="0.3">
      <c r="A433" s="27">
        <v>45652</v>
      </c>
      <c r="B433" s="1" t="s">
        <v>1</v>
      </c>
      <c r="C433" s="1">
        <v>381.05</v>
      </c>
      <c r="D433" s="2">
        <f t="shared" si="24"/>
        <v>-5.1043890685195485E-3</v>
      </c>
      <c r="E433" s="2">
        <f t="shared" si="25"/>
        <v>0.99489561093148049</v>
      </c>
      <c r="F433" s="27">
        <v>45652</v>
      </c>
      <c r="G433" s="1">
        <v>23750.2</v>
      </c>
      <c r="H433" s="2">
        <f t="shared" si="26"/>
        <v>9.4991671677012402E-4</v>
      </c>
      <c r="I433" s="35">
        <f t="shared" si="27"/>
        <v>1.0009499167167701</v>
      </c>
    </row>
    <row r="434" spans="1:9" x14ac:dyDescent="0.3">
      <c r="A434" s="27">
        <v>45653</v>
      </c>
      <c r="B434" s="1" t="s">
        <v>1</v>
      </c>
      <c r="C434" s="1">
        <v>384.2</v>
      </c>
      <c r="D434" s="2">
        <f t="shared" si="24"/>
        <v>8.232650222329713E-3</v>
      </c>
      <c r="E434" s="2">
        <f t="shared" si="25"/>
        <v>1.0082326502223298</v>
      </c>
      <c r="F434" s="27">
        <v>45653</v>
      </c>
      <c r="G434" s="1">
        <v>23813.4</v>
      </c>
      <c r="H434" s="2">
        <f t="shared" si="26"/>
        <v>2.6574959504618452E-3</v>
      </c>
      <c r="I434" s="35">
        <f t="shared" si="27"/>
        <v>1.0026574959504619</v>
      </c>
    </row>
    <row r="435" spans="1:9" x14ac:dyDescent="0.3">
      <c r="A435" s="27">
        <v>45656</v>
      </c>
      <c r="B435" s="1" t="s">
        <v>1</v>
      </c>
      <c r="C435" s="1">
        <v>391.5</v>
      </c>
      <c r="D435" s="2">
        <f t="shared" si="24"/>
        <v>1.8822265096401579E-2</v>
      </c>
      <c r="E435" s="2">
        <f t="shared" si="25"/>
        <v>1.0188222650964016</v>
      </c>
      <c r="F435" s="27">
        <v>45656</v>
      </c>
      <c r="G435" s="1">
        <v>23644.9</v>
      </c>
      <c r="H435" s="2">
        <f t="shared" si="26"/>
        <v>-7.1010005853283714E-3</v>
      </c>
      <c r="I435" s="35">
        <f t="shared" si="27"/>
        <v>0.99289899941467163</v>
      </c>
    </row>
    <row r="436" spans="1:9" x14ac:dyDescent="0.3">
      <c r="A436" s="27">
        <v>45657</v>
      </c>
      <c r="B436" s="1" t="s">
        <v>1</v>
      </c>
      <c r="C436" s="1">
        <v>388.55</v>
      </c>
      <c r="D436" s="2">
        <f t="shared" si="24"/>
        <v>-7.5636537756065617E-3</v>
      </c>
      <c r="E436" s="2">
        <f t="shared" si="25"/>
        <v>0.99243634622439347</v>
      </c>
      <c r="F436" s="27">
        <v>45657</v>
      </c>
      <c r="G436" s="1">
        <v>23644.799999999999</v>
      </c>
      <c r="H436" s="2">
        <f t="shared" si="26"/>
        <v>-4.229250767129392E-6</v>
      </c>
      <c r="I436" s="35">
        <f t="shared" si="27"/>
        <v>0.99999577074923285</v>
      </c>
    </row>
    <row r="437" spans="1:9" x14ac:dyDescent="0.3">
      <c r="A437" s="27">
        <v>45658</v>
      </c>
      <c r="B437" s="1" t="s">
        <v>1</v>
      </c>
      <c r="C437" s="1">
        <v>386.8</v>
      </c>
      <c r="D437" s="2">
        <f t="shared" si="24"/>
        <v>-4.514098076111946E-3</v>
      </c>
      <c r="E437" s="2">
        <f t="shared" si="25"/>
        <v>0.99548590192388808</v>
      </c>
      <c r="F437" s="27">
        <v>45658</v>
      </c>
      <c r="G437" s="1">
        <v>23742.9</v>
      </c>
      <c r="H437" s="2">
        <f t="shared" si="26"/>
        <v>4.1403208063656048E-3</v>
      </c>
      <c r="I437" s="35">
        <f t="shared" si="27"/>
        <v>1.0041403208063655</v>
      </c>
    </row>
    <row r="438" spans="1:9" x14ac:dyDescent="0.3">
      <c r="A438" s="27">
        <v>45659</v>
      </c>
      <c r="B438" s="1" t="s">
        <v>1</v>
      </c>
      <c r="C438" s="1">
        <v>389.05</v>
      </c>
      <c r="D438" s="2">
        <f t="shared" si="24"/>
        <v>5.8001064837998302E-3</v>
      </c>
      <c r="E438" s="2">
        <f t="shared" si="25"/>
        <v>1.0058001064837998</v>
      </c>
      <c r="F438" s="27">
        <v>45659</v>
      </c>
      <c r="G438" s="1">
        <v>24188.65</v>
      </c>
      <c r="H438" s="2">
        <f t="shared" si="26"/>
        <v>1.8599976460843735E-2</v>
      </c>
      <c r="I438" s="35">
        <f t="shared" si="27"/>
        <v>1.0185999764608438</v>
      </c>
    </row>
    <row r="439" spans="1:9" x14ac:dyDescent="0.3">
      <c r="A439" s="27">
        <v>45660</v>
      </c>
      <c r="B439" s="1" t="s">
        <v>1</v>
      </c>
      <c r="C439" s="1">
        <v>387.45</v>
      </c>
      <c r="D439" s="2">
        <f t="shared" si="24"/>
        <v>-4.1210618529800569E-3</v>
      </c>
      <c r="E439" s="2">
        <f t="shared" si="25"/>
        <v>0.99587893814701989</v>
      </c>
      <c r="F439" s="27">
        <v>45660</v>
      </c>
      <c r="G439" s="1">
        <v>24004.75</v>
      </c>
      <c r="H439" s="2">
        <f t="shared" si="26"/>
        <v>-7.6317874477081537E-3</v>
      </c>
      <c r="I439" s="35">
        <f t="shared" si="27"/>
        <v>0.9923682125522918</v>
      </c>
    </row>
    <row r="440" spans="1:9" x14ac:dyDescent="0.3">
      <c r="A440" s="27">
        <v>45663</v>
      </c>
      <c r="B440" s="1" t="s">
        <v>1</v>
      </c>
      <c r="C440" s="1">
        <v>371.8</v>
      </c>
      <c r="D440" s="2">
        <f t="shared" si="24"/>
        <v>-4.1230732922615483E-2</v>
      </c>
      <c r="E440" s="2">
        <f t="shared" si="25"/>
        <v>0.95876926707738452</v>
      </c>
      <c r="F440" s="27">
        <v>45663</v>
      </c>
      <c r="G440" s="1">
        <v>23616.05</v>
      </c>
      <c r="H440" s="2">
        <f t="shared" si="26"/>
        <v>-1.6325161807199819E-2</v>
      </c>
      <c r="I440" s="35">
        <f t="shared" si="27"/>
        <v>0.98367483819280022</v>
      </c>
    </row>
    <row r="441" spans="1:9" x14ac:dyDescent="0.3">
      <c r="A441" s="27">
        <v>45664</v>
      </c>
      <c r="B441" s="1" t="s">
        <v>1</v>
      </c>
      <c r="C441" s="1">
        <v>374.05</v>
      </c>
      <c r="D441" s="2">
        <f t="shared" si="24"/>
        <v>6.0334030310702363E-3</v>
      </c>
      <c r="E441" s="2">
        <f t="shared" si="25"/>
        <v>1.0060334030310703</v>
      </c>
      <c r="F441" s="27">
        <v>45664</v>
      </c>
      <c r="G441" s="1">
        <v>23707.9</v>
      </c>
      <c r="H441" s="2">
        <f t="shared" si="26"/>
        <v>3.8817603067130878E-3</v>
      </c>
      <c r="I441" s="35">
        <f t="shared" si="27"/>
        <v>1.0038817603067132</v>
      </c>
    </row>
    <row r="442" spans="1:9" x14ac:dyDescent="0.3">
      <c r="A442" s="27">
        <v>45665</v>
      </c>
      <c r="B442" s="1" t="s">
        <v>1</v>
      </c>
      <c r="C442" s="1">
        <v>375.05</v>
      </c>
      <c r="D442" s="2">
        <f t="shared" si="24"/>
        <v>2.6698720972313729E-3</v>
      </c>
      <c r="E442" s="2">
        <f t="shared" si="25"/>
        <v>1.0026698720972314</v>
      </c>
      <c r="F442" s="27">
        <v>45665</v>
      </c>
      <c r="G442" s="1">
        <v>23688.95</v>
      </c>
      <c r="H442" s="2">
        <f t="shared" si="26"/>
        <v>-7.9963124172743882E-4</v>
      </c>
      <c r="I442" s="35">
        <f t="shared" si="27"/>
        <v>0.99920036875827256</v>
      </c>
    </row>
    <row r="443" spans="1:9" x14ac:dyDescent="0.3">
      <c r="A443" s="27">
        <v>45666</v>
      </c>
      <c r="B443" s="1" t="s">
        <v>1</v>
      </c>
      <c r="C443" s="1">
        <v>370.6</v>
      </c>
      <c r="D443" s="2">
        <f t="shared" si="24"/>
        <v>-1.1936036564385891E-2</v>
      </c>
      <c r="E443" s="2">
        <f t="shared" si="25"/>
        <v>0.98806396343561409</v>
      </c>
      <c r="F443" s="27">
        <v>45666</v>
      </c>
      <c r="G443" s="1">
        <v>23526.5</v>
      </c>
      <c r="H443" s="2">
        <f t="shared" si="26"/>
        <v>-6.8812492953755225E-3</v>
      </c>
      <c r="I443" s="35">
        <f t="shared" si="27"/>
        <v>0.99311875070462452</v>
      </c>
    </row>
    <row r="444" spans="1:9" x14ac:dyDescent="0.3">
      <c r="A444" s="27">
        <v>45667</v>
      </c>
      <c r="B444" s="1" t="s">
        <v>1</v>
      </c>
      <c r="C444" s="1">
        <v>362.7</v>
      </c>
      <c r="D444" s="2">
        <f t="shared" si="24"/>
        <v>-2.1547267562402776E-2</v>
      </c>
      <c r="E444" s="2">
        <f t="shared" si="25"/>
        <v>0.97845273243759723</v>
      </c>
      <c r="F444" s="27">
        <v>45667</v>
      </c>
      <c r="G444" s="1">
        <v>23431.5</v>
      </c>
      <c r="H444" s="2">
        <f t="shared" si="26"/>
        <v>-4.0461744370668276E-3</v>
      </c>
      <c r="I444" s="35">
        <f t="shared" si="27"/>
        <v>0.99595382556293321</v>
      </c>
    </row>
    <row r="445" spans="1:9" x14ac:dyDescent="0.3">
      <c r="A445" s="27">
        <v>45670</v>
      </c>
      <c r="B445" s="1" t="s">
        <v>1</v>
      </c>
      <c r="C445" s="1">
        <v>354.15</v>
      </c>
      <c r="D445" s="2">
        <f t="shared" si="24"/>
        <v>-2.3855494089225122E-2</v>
      </c>
      <c r="E445" s="2">
        <f t="shared" si="25"/>
        <v>0.97614450591077484</v>
      </c>
      <c r="F445" s="27">
        <v>45670</v>
      </c>
      <c r="G445" s="1">
        <v>23085.95</v>
      </c>
      <c r="H445" s="2">
        <f t="shared" si="26"/>
        <v>-1.4857063581440453E-2</v>
      </c>
      <c r="I445" s="35">
        <f t="shared" si="27"/>
        <v>0.98514293641855954</v>
      </c>
    </row>
    <row r="446" spans="1:9" x14ac:dyDescent="0.3">
      <c r="A446" s="27">
        <v>45671</v>
      </c>
      <c r="B446" s="1" t="s">
        <v>1</v>
      </c>
      <c r="C446" s="1">
        <v>362.3</v>
      </c>
      <c r="D446" s="2">
        <f t="shared" si="24"/>
        <v>2.2752045701399964E-2</v>
      </c>
      <c r="E446" s="2">
        <f t="shared" si="25"/>
        <v>1.0227520457013999</v>
      </c>
      <c r="F446" s="27">
        <v>45671</v>
      </c>
      <c r="G446" s="1">
        <v>23176.05</v>
      </c>
      <c r="H446" s="2">
        <f t="shared" si="26"/>
        <v>3.8952104933376291E-3</v>
      </c>
      <c r="I446" s="35">
        <f t="shared" si="27"/>
        <v>1.0038952104933376</v>
      </c>
    </row>
    <row r="447" spans="1:9" x14ac:dyDescent="0.3">
      <c r="A447" s="27">
        <v>45672</v>
      </c>
      <c r="B447" s="1" t="s">
        <v>1</v>
      </c>
      <c r="C447" s="1">
        <v>363.05</v>
      </c>
      <c r="D447" s="2">
        <f t="shared" si="24"/>
        <v>2.0679679252242002E-3</v>
      </c>
      <c r="E447" s="2">
        <f t="shared" si="25"/>
        <v>1.0020679679252242</v>
      </c>
      <c r="F447" s="27">
        <v>45672</v>
      </c>
      <c r="G447" s="1">
        <v>23213.200000000001</v>
      </c>
      <c r="H447" s="2">
        <f t="shared" si="26"/>
        <v>1.6016645210618786E-3</v>
      </c>
      <c r="I447" s="35">
        <f t="shared" si="27"/>
        <v>1.0016016645210619</v>
      </c>
    </row>
    <row r="448" spans="1:9" x14ac:dyDescent="0.3">
      <c r="A448" s="27">
        <v>45673</v>
      </c>
      <c r="B448" s="1" t="s">
        <v>1</v>
      </c>
      <c r="C448" s="1">
        <v>361.45</v>
      </c>
      <c r="D448" s="2">
        <f t="shared" si="24"/>
        <v>-4.4168463799496294E-3</v>
      </c>
      <c r="E448" s="2">
        <f t="shared" si="25"/>
        <v>0.99558315362005034</v>
      </c>
      <c r="F448" s="27">
        <v>45673</v>
      </c>
      <c r="G448" s="1">
        <v>23311.8</v>
      </c>
      <c r="H448" s="2">
        <f t="shared" si="26"/>
        <v>4.2385877535739327E-3</v>
      </c>
      <c r="I448" s="35">
        <f t="shared" si="27"/>
        <v>1.004238587753574</v>
      </c>
    </row>
    <row r="449" spans="1:9" x14ac:dyDescent="0.3">
      <c r="A449" s="27">
        <v>45674</v>
      </c>
      <c r="B449" s="1" t="s">
        <v>1</v>
      </c>
      <c r="C449" s="1">
        <v>359.3</v>
      </c>
      <c r="D449" s="2">
        <f t="shared" si="24"/>
        <v>-5.9660253268330795E-3</v>
      </c>
      <c r="E449" s="2">
        <f t="shared" si="25"/>
        <v>0.9940339746731669</v>
      </c>
      <c r="F449" s="27">
        <v>45674</v>
      </c>
      <c r="G449" s="1">
        <v>23203.200000000001</v>
      </c>
      <c r="H449" s="2">
        <f t="shared" si="26"/>
        <v>-4.6694699484325849E-3</v>
      </c>
      <c r="I449" s="35">
        <f t="shared" si="27"/>
        <v>0.99533053005156746</v>
      </c>
    </row>
    <row r="450" spans="1:9" x14ac:dyDescent="0.3">
      <c r="A450" s="27">
        <v>45677</v>
      </c>
      <c r="B450" s="1" t="s">
        <v>1</v>
      </c>
      <c r="C450" s="1">
        <v>361.45</v>
      </c>
      <c r="D450" s="2">
        <f t="shared" si="24"/>
        <v>5.9660253268329346E-3</v>
      </c>
      <c r="E450" s="2">
        <f t="shared" si="25"/>
        <v>1.005966025326833</v>
      </c>
      <c r="F450" s="27">
        <v>45677</v>
      </c>
      <c r="G450" s="1">
        <v>23344.75</v>
      </c>
      <c r="H450" s="2">
        <f t="shared" si="26"/>
        <v>6.0819192391741118E-3</v>
      </c>
      <c r="I450" s="35">
        <f t="shared" si="27"/>
        <v>1.0060819192391741</v>
      </c>
    </row>
    <row r="451" spans="1:9" x14ac:dyDescent="0.3">
      <c r="A451" s="27">
        <v>45678</v>
      </c>
      <c r="B451" s="1" t="s">
        <v>1</v>
      </c>
      <c r="C451" s="1">
        <v>358.25</v>
      </c>
      <c r="D451" s="2">
        <f t="shared" si="24"/>
        <v>-8.8926527380248643E-3</v>
      </c>
      <c r="E451" s="2">
        <f t="shared" si="25"/>
        <v>0.99110734726197514</v>
      </c>
      <c r="F451" s="27">
        <v>45678</v>
      </c>
      <c r="G451" s="1">
        <v>23024.65</v>
      </c>
      <c r="H451" s="2">
        <f t="shared" si="26"/>
        <v>-1.3806738277095545E-2</v>
      </c>
      <c r="I451" s="35">
        <f t="shared" si="27"/>
        <v>0.98619326172290445</v>
      </c>
    </row>
    <row r="452" spans="1:9" x14ac:dyDescent="0.3">
      <c r="A452" s="27">
        <v>45679</v>
      </c>
      <c r="B452" s="1" t="s">
        <v>1</v>
      </c>
      <c r="C452" s="1">
        <v>346.3</v>
      </c>
      <c r="D452" s="2">
        <f t="shared" si="24"/>
        <v>-3.3925615299904933E-2</v>
      </c>
      <c r="E452" s="2">
        <f t="shared" si="25"/>
        <v>0.9660743847000951</v>
      </c>
      <c r="F452" s="27">
        <v>45679</v>
      </c>
      <c r="G452" s="1">
        <v>23155.35</v>
      </c>
      <c r="H452" s="2">
        <f t="shared" si="26"/>
        <v>5.6604741870661156E-3</v>
      </c>
      <c r="I452" s="35">
        <f t="shared" si="27"/>
        <v>1.0056604741870661</v>
      </c>
    </row>
    <row r="453" spans="1:9" x14ac:dyDescent="0.3">
      <c r="A453" s="27">
        <v>45680</v>
      </c>
      <c r="B453" s="1" t="s">
        <v>1</v>
      </c>
      <c r="C453" s="1">
        <v>349.25</v>
      </c>
      <c r="D453" s="2">
        <f t="shared" si="24"/>
        <v>8.4825467286948029E-3</v>
      </c>
      <c r="E453" s="2">
        <f t="shared" si="25"/>
        <v>1.0084825467286949</v>
      </c>
      <c r="F453" s="27">
        <v>45680</v>
      </c>
      <c r="G453" s="1">
        <v>23205.35</v>
      </c>
      <c r="H453" s="2">
        <f t="shared" si="26"/>
        <v>2.1570001913706685E-3</v>
      </c>
      <c r="I453" s="35">
        <f t="shared" si="27"/>
        <v>1.0021570001913707</v>
      </c>
    </row>
    <row r="454" spans="1:9" x14ac:dyDescent="0.3">
      <c r="A454" s="27">
        <v>45681</v>
      </c>
      <c r="B454" s="1" t="s">
        <v>1</v>
      </c>
      <c r="C454" s="1">
        <v>342.3</v>
      </c>
      <c r="D454" s="2">
        <f t="shared" ref="D454:D498" si="28">LN(C454/C453)</f>
        <v>-2.0100452600931542E-2</v>
      </c>
      <c r="E454" s="2">
        <f t="shared" ref="E454:E498" si="29">D454+1</f>
        <v>0.97989954739906848</v>
      </c>
      <c r="F454" s="27">
        <v>45681</v>
      </c>
      <c r="G454" s="1">
        <v>23092.2</v>
      </c>
      <c r="H454" s="2">
        <f t="shared" ref="H454:H498" si="30">LN(G454/G453)</f>
        <v>-4.8879573663295961E-3</v>
      </c>
      <c r="I454" s="35">
        <f t="shared" ref="I454:I498" si="31">1+H454</f>
        <v>0.99511204263367037</v>
      </c>
    </row>
    <row r="455" spans="1:9" x14ac:dyDescent="0.3">
      <c r="A455" s="27">
        <v>45684</v>
      </c>
      <c r="B455" s="1" t="s">
        <v>1</v>
      </c>
      <c r="C455" s="1">
        <v>319.2</v>
      </c>
      <c r="D455" s="2">
        <f t="shared" si="28"/>
        <v>-6.9869679960486E-2</v>
      </c>
      <c r="E455" s="2">
        <f t="shared" si="29"/>
        <v>0.93013032003951401</v>
      </c>
      <c r="F455" s="27">
        <v>45684</v>
      </c>
      <c r="G455" s="1">
        <v>22829.15</v>
      </c>
      <c r="H455" s="2">
        <f t="shared" si="30"/>
        <v>-1.1456670033394137E-2</v>
      </c>
      <c r="I455" s="35">
        <f t="shared" si="31"/>
        <v>0.98854332996660588</v>
      </c>
    </row>
    <row r="456" spans="1:9" x14ac:dyDescent="0.3">
      <c r="A456" s="27">
        <v>45685</v>
      </c>
      <c r="B456" s="1" t="s">
        <v>1</v>
      </c>
      <c r="C456" s="1">
        <v>307.60000000000002</v>
      </c>
      <c r="D456" s="2">
        <f t="shared" si="28"/>
        <v>-3.7017627944164647E-2</v>
      </c>
      <c r="E456" s="2">
        <f t="shared" si="29"/>
        <v>0.96298237205583537</v>
      </c>
      <c r="F456" s="27">
        <v>45685</v>
      </c>
      <c r="G456" s="1">
        <v>22957.25</v>
      </c>
      <c r="H456" s="2">
        <f t="shared" si="30"/>
        <v>5.5955626228530505E-3</v>
      </c>
      <c r="I456" s="35">
        <f t="shared" si="31"/>
        <v>1.005595562622853</v>
      </c>
    </row>
    <row r="457" spans="1:9" x14ac:dyDescent="0.3">
      <c r="A457" s="27">
        <v>45686</v>
      </c>
      <c r="B457" s="1" t="s">
        <v>1</v>
      </c>
      <c r="C457" s="1">
        <v>315.3</v>
      </c>
      <c r="D457" s="2">
        <f t="shared" si="28"/>
        <v>2.472432891952616E-2</v>
      </c>
      <c r="E457" s="2">
        <f t="shared" si="29"/>
        <v>1.0247243289195263</v>
      </c>
      <c r="F457" s="27">
        <v>45686</v>
      </c>
      <c r="G457" s="1">
        <v>23163.1</v>
      </c>
      <c r="H457" s="2">
        <f t="shared" si="30"/>
        <v>8.9267044567532539E-3</v>
      </c>
      <c r="I457" s="35">
        <f t="shared" si="31"/>
        <v>1.0089267044567531</v>
      </c>
    </row>
    <row r="458" spans="1:9" x14ac:dyDescent="0.3">
      <c r="A458" s="27">
        <v>45687</v>
      </c>
      <c r="B458" s="1" t="s">
        <v>1</v>
      </c>
      <c r="C458" s="1">
        <v>313</v>
      </c>
      <c r="D458" s="2">
        <f t="shared" si="28"/>
        <v>-7.321376010861979E-3</v>
      </c>
      <c r="E458" s="2">
        <f t="shared" si="29"/>
        <v>0.99267862398913798</v>
      </c>
      <c r="F458" s="27">
        <v>45687</v>
      </c>
      <c r="G458" s="1">
        <v>23249.5</v>
      </c>
      <c r="H458" s="2">
        <f t="shared" si="30"/>
        <v>3.7231312102430775E-3</v>
      </c>
      <c r="I458" s="35">
        <f t="shared" si="31"/>
        <v>1.003723131210243</v>
      </c>
    </row>
    <row r="459" spans="1:9" x14ac:dyDescent="0.3">
      <c r="A459" s="27">
        <v>45688</v>
      </c>
      <c r="B459" s="1" t="s">
        <v>1</v>
      </c>
      <c r="C459" s="1">
        <v>317.5</v>
      </c>
      <c r="D459" s="2">
        <f t="shared" si="28"/>
        <v>1.4274627792593033E-2</v>
      </c>
      <c r="E459" s="2">
        <f t="shared" si="29"/>
        <v>1.0142746277925931</v>
      </c>
      <c r="F459" s="27">
        <v>45688</v>
      </c>
      <c r="G459" s="1">
        <v>23508.400000000001</v>
      </c>
      <c r="H459" s="2">
        <f t="shared" si="30"/>
        <v>1.1074177663955638E-2</v>
      </c>
      <c r="I459" s="35">
        <f t="shared" si="31"/>
        <v>1.0110741776639556</v>
      </c>
    </row>
    <row r="460" spans="1:9" x14ac:dyDescent="0.3">
      <c r="A460" s="27">
        <v>45689</v>
      </c>
      <c r="B460" s="1" t="s">
        <v>1</v>
      </c>
      <c r="C460" s="1">
        <v>323.95</v>
      </c>
      <c r="D460" s="2">
        <f t="shared" si="28"/>
        <v>2.0111364563219988E-2</v>
      </c>
      <c r="E460" s="2">
        <f t="shared" si="29"/>
        <v>1.02011136456322</v>
      </c>
      <c r="F460" s="27">
        <v>45716</v>
      </c>
      <c r="G460" s="1">
        <v>23482.15</v>
      </c>
      <c r="H460" s="2">
        <f t="shared" si="30"/>
        <v>-1.1172460305538994E-3</v>
      </c>
      <c r="I460" s="35">
        <f t="shared" si="31"/>
        <v>0.99888275396944615</v>
      </c>
    </row>
    <row r="461" spans="1:9" x14ac:dyDescent="0.3">
      <c r="A461" s="27">
        <v>45691</v>
      </c>
      <c r="B461" s="1" t="s">
        <v>1</v>
      </c>
      <c r="C461" s="1">
        <v>310.75</v>
      </c>
      <c r="D461" s="2">
        <f t="shared" si="28"/>
        <v>-4.1600452505145699E-2</v>
      </c>
      <c r="E461" s="2">
        <f t="shared" si="29"/>
        <v>0.95839954749485434</v>
      </c>
      <c r="F461" s="27">
        <v>45715</v>
      </c>
      <c r="G461" s="1">
        <v>23361.05</v>
      </c>
      <c r="H461" s="2">
        <f t="shared" si="30"/>
        <v>-5.1704524791751734E-3</v>
      </c>
      <c r="I461" s="35">
        <f t="shared" si="31"/>
        <v>0.99482954752082486</v>
      </c>
    </row>
    <row r="462" spans="1:9" x14ac:dyDescent="0.3">
      <c r="A462" s="27">
        <v>45692</v>
      </c>
      <c r="B462" s="1" t="s">
        <v>1</v>
      </c>
      <c r="C462" s="1">
        <v>313.3</v>
      </c>
      <c r="D462" s="2">
        <f t="shared" si="28"/>
        <v>8.1724675673255226E-3</v>
      </c>
      <c r="E462" s="2">
        <f t="shared" si="29"/>
        <v>1.0081724675673256</v>
      </c>
      <c r="F462" s="27">
        <v>45713</v>
      </c>
      <c r="G462" s="1">
        <v>23739.25</v>
      </c>
      <c r="H462" s="2">
        <f t="shared" si="30"/>
        <v>1.6059690853104273E-2</v>
      </c>
      <c r="I462" s="35">
        <f t="shared" si="31"/>
        <v>1.0160596908531043</v>
      </c>
    </row>
    <row r="463" spans="1:9" x14ac:dyDescent="0.3">
      <c r="A463" s="27">
        <v>45693</v>
      </c>
      <c r="B463" s="1" t="s">
        <v>1</v>
      </c>
      <c r="C463" s="1">
        <v>311.25</v>
      </c>
      <c r="D463" s="2">
        <f t="shared" si="28"/>
        <v>-6.5647501792287649E-3</v>
      </c>
      <c r="E463" s="2">
        <f t="shared" si="29"/>
        <v>0.99343524982077125</v>
      </c>
      <c r="F463" s="27">
        <v>45712</v>
      </c>
      <c r="G463" s="1">
        <v>23696.3</v>
      </c>
      <c r="H463" s="2">
        <f t="shared" si="30"/>
        <v>-1.8108786231885072E-3</v>
      </c>
      <c r="I463" s="35">
        <f t="shared" si="31"/>
        <v>0.99818912137681148</v>
      </c>
    </row>
    <row r="464" spans="1:9" x14ac:dyDescent="0.3">
      <c r="A464" s="27">
        <v>45694</v>
      </c>
      <c r="B464" s="1" t="s">
        <v>1</v>
      </c>
      <c r="C464" s="1">
        <v>311.05</v>
      </c>
      <c r="D464" s="2">
        <f t="shared" si="28"/>
        <v>-6.4277681788855524E-4</v>
      </c>
      <c r="E464" s="2">
        <f t="shared" si="29"/>
        <v>0.9993572231821114</v>
      </c>
      <c r="F464" s="27">
        <v>45709</v>
      </c>
      <c r="G464" s="1">
        <v>23603.35</v>
      </c>
      <c r="H464" s="2">
        <f t="shared" si="30"/>
        <v>-3.9302666996406553E-3</v>
      </c>
      <c r="I464" s="35">
        <f t="shared" si="31"/>
        <v>0.99606973330035931</v>
      </c>
    </row>
    <row r="465" spans="1:12" x14ac:dyDescent="0.3">
      <c r="A465" s="27">
        <v>45695</v>
      </c>
      <c r="B465" s="1" t="s">
        <v>1</v>
      </c>
      <c r="C465" s="1">
        <v>305.3</v>
      </c>
      <c r="D465" s="2">
        <f t="shared" si="28"/>
        <v>-1.8658771220196574E-2</v>
      </c>
      <c r="E465" s="2">
        <f t="shared" si="29"/>
        <v>0.98134122877980345</v>
      </c>
      <c r="F465" s="27">
        <v>45708</v>
      </c>
      <c r="G465" s="1">
        <v>23559.95</v>
      </c>
      <c r="H465" s="2">
        <f t="shared" si="30"/>
        <v>-1.8404145702315485E-3</v>
      </c>
      <c r="I465" s="35">
        <f t="shared" si="31"/>
        <v>0.99815958542976846</v>
      </c>
    </row>
    <row r="466" spans="1:12" x14ac:dyDescent="0.3">
      <c r="A466" s="27">
        <v>45698</v>
      </c>
      <c r="B466" s="1" t="s">
        <v>1</v>
      </c>
      <c r="C466" s="1">
        <v>299.3</v>
      </c>
      <c r="D466" s="2">
        <f t="shared" si="28"/>
        <v>-1.984848488217893E-2</v>
      </c>
      <c r="E466" s="2">
        <f t="shared" si="29"/>
        <v>0.98015151511782106</v>
      </c>
      <c r="F466" s="27">
        <v>45707</v>
      </c>
      <c r="G466" s="1">
        <v>23381.599999999999</v>
      </c>
      <c r="H466" s="2">
        <f t="shared" si="30"/>
        <v>-7.598848278210316E-3</v>
      </c>
      <c r="I466" s="35">
        <f t="shared" si="31"/>
        <v>0.99240115172178966</v>
      </c>
    </row>
    <row r="467" spans="1:12" x14ac:dyDescent="0.3">
      <c r="A467" s="27">
        <v>45699</v>
      </c>
      <c r="B467" s="1" t="s">
        <v>1</v>
      </c>
      <c r="C467" s="1">
        <v>295.14999999999998</v>
      </c>
      <c r="D467" s="2">
        <f t="shared" si="28"/>
        <v>-1.3962713171955037E-2</v>
      </c>
      <c r="E467" s="2">
        <f t="shared" si="29"/>
        <v>0.98603728682804492</v>
      </c>
      <c r="F467" s="27">
        <v>45706</v>
      </c>
      <c r="G467" s="1">
        <v>23071.8</v>
      </c>
      <c r="H467" s="2">
        <f t="shared" si="30"/>
        <v>-1.3338295712820561E-2</v>
      </c>
      <c r="I467" s="35">
        <f t="shared" si="31"/>
        <v>0.98666170428717948</v>
      </c>
    </row>
    <row r="468" spans="1:12" x14ac:dyDescent="0.3">
      <c r="A468" s="27">
        <v>45700</v>
      </c>
      <c r="B468" s="1" t="s">
        <v>1</v>
      </c>
      <c r="C468" s="1">
        <v>292.85000000000002</v>
      </c>
      <c r="D468" s="2">
        <f t="shared" si="28"/>
        <v>-7.8231691509068873E-3</v>
      </c>
      <c r="E468" s="2">
        <f t="shared" si="29"/>
        <v>0.99217683084909314</v>
      </c>
      <c r="F468" s="27">
        <v>45705</v>
      </c>
      <c r="G468" s="1">
        <v>23045.25</v>
      </c>
      <c r="H468" s="2">
        <f t="shared" si="30"/>
        <v>-1.1514180951839536E-3</v>
      </c>
      <c r="I468" s="35">
        <f t="shared" si="31"/>
        <v>0.99884858190481607</v>
      </c>
    </row>
    <row r="469" spans="1:12" x14ac:dyDescent="0.3">
      <c r="A469" s="27">
        <v>45701</v>
      </c>
      <c r="B469" s="1" t="s">
        <v>1</v>
      </c>
      <c r="C469" s="1">
        <v>293.5</v>
      </c>
      <c r="D469" s="2">
        <f t="shared" si="28"/>
        <v>2.2171067323596728E-3</v>
      </c>
      <c r="E469" s="2">
        <f t="shared" si="29"/>
        <v>1.0022171067323598</v>
      </c>
      <c r="F469" s="27">
        <v>45702</v>
      </c>
      <c r="G469" s="1">
        <v>23031.4</v>
      </c>
      <c r="H469" s="2">
        <f t="shared" si="30"/>
        <v>-6.0117219533637628E-4</v>
      </c>
      <c r="I469" s="35">
        <f t="shared" si="31"/>
        <v>0.9993988278046636</v>
      </c>
    </row>
    <row r="470" spans="1:12" x14ac:dyDescent="0.3">
      <c r="A470" s="27">
        <v>45702</v>
      </c>
      <c r="B470" s="1" t="s">
        <v>1</v>
      </c>
      <c r="C470" s="1">
        <v>285.2</v>
      </c>
      <c r="D470" s="2">
        <f t="shared" si="28"/>
        <v>-2.8686950728010266E-2</v>
      </c>
      <c r="E470" s="2">
        <f t="shared" si="29"/>
        <v>0.97131304927198969</v>
      </c>
      <c r="F470" s="27">
        <v>45701</v>
      </c>
      <c r="G470" s="1">
        <v>22929.25</v>
      </c>
      <c r="H470" s="2">
        <f t="shared" si="30"/>
        <v>-4.4451141660866375E-3</v>
      </c>
      <c r="I470" s="35">
        <f t="shared" si="31"/>
        <v>0.99555488583391338</v>
      </c>
    </row>
    <row r="471" spans="1:12" x14ac:dyDescent="0.3">
      <c r="A471" s="27">
        <v>45705</v>
      </c>
      <c r="B471" s="1" t="s">
        <v>1</v>
      </c>
      <c r="C471" s="1">
        <v>282.7</v>
      </c>
      <c r="D471" s="2">
        <f t="shared" si="28"/>
        <v>-8.8044238405962198E-3</v>
      </c>
      <c r="E471" s="2">
        <f t="shared" si="29"/>
        <v>0.99119557615940379</v>
      </c>
      <c r="F471" s="27">
        <v>45700</v>
      </c>
      <c r="G471" s="1">
        <v>22959.5</v>
      </c>
      <c r="H471" s="2">
        <f t="shared" si="30"/>
        <v>1.318406118349223E-3</v>
      </c>
      <c r="I471" s="35">
        <f t="shared" si="31"/>
        <v>1.0013184061183493</v>
      </c>
    </row>
    <row r="472" spans="1:12" x14ac:dyDescent="0.3">
      <c r="A472" s="27">
        <v>45706</v>
      </c>
      <c r="B472" s="1" t="s">
        <v>1</v>
      </c>
      <c r="C472" s="1">
        <v>283.05</v>
      </c>
      <c r="D472" s="2">
        <f t="shared" si="28"/>
        <v>1.2372957831243521E-3</v>
      </c>
      <c r="E472" s="2">
        <f t="shared" si="29"/>
        <v>1.0012372957831244</v>
      </c>
      <c r="F472" s="27">
        <v>45699</v>
      </c>
      <c r="G472" s="1">
        <v>22945.3</v>
      </c>
      <c r="H472" s="2">
        <f t="shared" si="30"/>
        <v>-6.1867170548291742E-4</v>
      </c>
      <c r="I472" s="35">
        <f t="shared" si="31"/>
        <v>0.99938132829451709</v>
      </c>
    </row>
    <row r="473" spans="1:12" x14ac:dyDescent="0.3">
      <c r="A473" s="27">
        <v>45707</v>
      </c>
      <c r="B473" s="1" t="s">
        <v>1</v>
      </c>
      <c r="C473" s="1">
        <v>287.8</v>
      </c>
      <c r="D473" s="2">
        <f t="shared" si="28"/>
        <v>1.6642233970598601E-2</v>
      </c>
      <c r="E473" s="2">
        <f t="shared" si="29"/>
        <v>1.0166422339705985</v>
      </c>
      <c r="F473" s="27">
        <v>45698</v>
      </c>
      <c r="G473" s="1">
        <v>22932.9</v>
      </c>
      <c r="H473" s="2">
        <f t="shared" si="30"/>
        <v>-5.4056176144420191E-4</v>
      </c>
      <c r="I473" s="35">
        <f t="shared" si="31"/>
        <v>0.99945943823855576</v>
      </c>
    </row>
    <row r="474" spans="1:12" x14ac:dyDescent="0.3">
      <c r="A474" s="27">
        <v>45708</v>
      </c>
      <c r="B474" s="1" t="s">
        <v>1</v>
      </c>
      <c r="C474" s="1">
        <v>294.8</v>
      </c>
      <c r="D474" s="2">
        <f t="shared" si="28"/>
        <v>2.4031365861914167E-2</v>
      </c>
      <c r="E474" s="2">
        <f t="shared" si="29"/>
        <v>1.0240313658619142</v>
      </c>
      <c r="F474" s="27">
        <v>45695</v>
      </c>
      <c r="G474" s="1">
        <v>22913.15</v>
      </c>
      <c r="H474" s="2">
        <f t="shared" si="30"/>
        <v>-8.615791860687675E-4</v>
      </c>
      <c r="I474" s="35">
        <f t="shared" si="31"/>
        <v>0.99913842081393123</v>
      </c>
    </row>
    <row r="475" spans="1:12" x14ac:dyDescent="0.3">
      <c r="A475" s="27">
        <v>45709</v>
      </c>
      <c r="B475" s="1" t="s">
        <v>1</v>
      </c>
      <c r="C475" s="1">
        <v>292.05</v>
      </c>
      <c r="D475" s="2">
        <f t="shared" si="28"/>
        <v>-9.3721398288632105E-3</v>
      </c>
      <c r="E475" s="2">
        <f t="shared" si="29"/>
        <v>0.9906278601711368</v>
      </c>
      <c r="F475" s="27">
        <v>45694</v>
      </c>
      <c r="G475" s="1">
        <v>22795.9</v>
      </c>
      <c r="H475" s="2">
        <f t="shared" si="30"/>
        <v>-5.1302863291465021E-3</v>
      </c>
      <c r="I475" s="35">
        <f t="shared" si="31"/>
        <v>0.99486971367085353</v>
      </c>
    </row>
    <row r="476" spans="1:12" x14ac:dyDescent="0.3">
      <c r="A476" s="27">
        <v>45712</v>
      </c>
      <c r="B476" s="1" t="s">
        <v>1</v>
      </c>
      <c r="C476" s="1">
        <v>287.39999999999998</v>
      </c>
      <c r="D476" s="2">
        <f t="shared" si="28"/>
        <v>-1.6050046841393949E-2</v>
      </c>
      <c r="E476" s="2">
        <f t="shared" si="29"/>
        <v>0.98394995315860601</v>
      </c>
      <c r="F476" s="27">
        <v>45693</v>
      </c>
      <c r="G476" s="1">
        <v>22553.35</v>
      </c>
      <c r="H476" s="2">
        <f t="shared" si="30"/>
        <v>-1.069708155537406E-2</v>
      </c>
      <c r="I476" s="35">
        <f t="shared" si="31"/>
        <v>0.98930291844462592</v>
      </c>
    </row>
    <row r="477" spans="1:12" x14ac:dyDescent="0.3">
      <c r="A477" s="27">
        <v>45713</v>
      </c>
      <c r="B477" s="1" t="s">
        <v>1</v>
      </c>
      <c r="C477" s="1">
        <v>283.95</v>
      </c>
      <c r="D477" s="2">
        <f t="shared" si="28"/>
        <v>-1.2076807321483021E-2</v>
      </c>
      <c r="E477" s="2">
        <f t="shared" si="29"/>
        <v>0.98792319267851703</v>
      </c>
      <c r="F477" s="27">
        <v>45692</v>
      </c>
      <c r="G477" s="1">
        <v>22547.55</v>
      </c>
      <c r="H477" s="2">
        <f t="shared" si="30"/>
        <v>-2.5720107722782741E-4</v>
      </c>
      <c r="I477" s="35">
        <f t="shared" si="31"/>
        <v>0.99974279892277218</v>
      </c>
      <c r="K477" s="58"/>
      <c r="L477" s="58"/>
    </row>
    <row r="478" spans="1:12" x14ac:dyDescent="0.3">
      <c r="A478" s="27">
        <v>45715</v>
      </c>
      <c r="B478" s="1" t="s">
        <v>1</v>
      </c>
      <c r="C478" s="1">
        <v>273.35000000000002</v>
      </c>
      <c r="D478" s="2">
        <f t="shared" si="28"/>
        <v>-3.804514098243314E-2</v>
      </c>
      <c r="E478" s="2">
        <f t="shared" si="29"/>
        <v>0.96195485901756683</v>
      </c>
      <c r="F478" s="27">
        <v>45691</v>
      </c>
      <c r="G478" s="1">
        <v>22545.05</v>
      </c>
      <c r="H478" s="2">
        <f t="shared" si="30"/>
        <v>-1.108829387776427E-4</v>
      </c>
      <c r="I478" s="35">
        <f t="shared" si="31"/>
        <v>0.99988911706122241</v>
      </c>
    </row>
    <row r="479" spans="1:12" x14ac:dyDescent="0.3">
      <c r="A479" s="27">
        <v>45716</v>
      </c>
      <c r="B479" s="1" t="s">
        <v>1</v>
      </c>
      <c r="C479" s="1">
        <v>264.85000000000002</v>
      </c>
      <c r="D479" s="2">
        <f t="shared" si="28"/>
        <v>-3.1589397350472601E-2</v>
      </c>
      <c r="E479" s="2">
        <f t="shared" si="29"/>
        <v>0.96841060264952739</v>
      </c>
      <c r="F479" s="27">
        <v>45689</v>
      </c>
      <c r="G479" s="1">
        <v>22124.7</v>
      </c>
      <c r="H479" s="2">
        <f t="shared" si="30"/>
        <v>-1.8820898177206152E-2</v>
      </c>
      <c r="I479" s="35">
        <f t="shared" si="31"/>
        <v>0.98117910182279389</v>
      </c>
    </row>
    <row r="480" spans="1:12" x14ac:dyDescent="0.3">
      <c r="A480" s="27">
        <v>45719</v>
      </c>
      <c r="B480" s="1" t="s">
        <v>1</v>
      </c>
      <c r="C480" s="1">
        <v>253.4</v>
      </c>
      <c r="D480" s="2">
        <f t="shared" si="28"/>
        <v>-4.4194360103497123E-2</v>
      </c>
      <c r="E480" s="2">
        <f t="shared" si="29"/>
        <v>0.95580563989650291</v>
      </c>
      <c r="F480" s="27">
        <v>45744</v>
      </c>
      <c r="G480" s="1">
        <v>22119.3</v>
      </c>
      <c r="H480" s="2">
        <f t="shared" si="30"/>
        <v>-2.4410089624874701E-4</v>
      </c>
      <c r="I480" s="35">
        <f t="shared" si="31"/>
        <v>0.99975589910375129</v>
      </c>
    </row>
    <row r="481" spans="1:9" x14ac:dyDescent="0.3">
      <c r="A481" s="27">
        <v>45720</v>
      </c>
      <c r="B481" s="1" t="s">
        <v>1</v>
      </c>
      <c r="C481" s="1">
        <v>260.45</v>
      </c>
      <c r="D481" s="2">
        <f t="shared" si="28"/>
        <v>2.7441636304161889E-2</v>
      </c>
      <c r="E481" s="2">
        <f t="shared" si="29"/>
        <v>1.0274416363041619</v>
      </c>
      <c r="F481" s="27">
        <v>45743</v>
      </c>
      <c r="G481" s="1">
        <v>22082.65</v>
      </c>
      <c r="H481" s="2">
        <f t="shared" si="30"/>
        <v>-1.6582982605433554E-3</v>
      </c>
      <c r="I481" s="35">
        <f t="shared" si="31"/>
        <v>0.99834170173945669</v>
      </c>
    </row>
    <row r="482" spans="1:9" x14ac:dyDescent="0.3">
      <c r="A482" s="27">
        <v>45721</v>
      </c>
      <c r="B482" s="1" t="s">
        <v>1</v>
      </c>
      <c r="C482" s="1">
        <v>269.35000000000002</v>
      </c>
      <c r="D482" s="2">
        <f t="shared" si="28"/>
        <v>3.3600744935342361E-2</v>
      </c>
      <c r="E482" s="2">
        <f t="shared" si="29"/>
        <v>1.0336007449353424</v>
      </c>
      <c r="F482" s="27">
        <v>45742</v>
      </c>
      <c r="G482" s="1">
        <v>22337.3</v>
      </c>
      <c r="H482" s="2">
        <f t="shared" si="30"/>
        <v>1.1465694568782813E-2</v>
      </c>
      <c r="I482" s="35">
        <f t="shared" si="31"/>
        <v>1.0114656945687828</v>
      </c>
    </row>
    <row r="483" spans="1:9" x14ac:dyDescent="0.3">
      <c r="A483" s="27">
        <v>45722</v>
      </c>
      <c r="B483" s="1" t="s">
        <v>1</v>
      </c>
      <c r="C483" s="1">
        <v>272.95</v>
      </c>
      <c r="D483" s="2">
        <f t="shared" si="28"/>
        <v>1.3276979101223656E-2</v>
      </c>
      <c r="E483" s="2">
        <f t="shared" si="29"/>
        <v>1.0132769791012237</v>
      </c>
      <c r="F483" s="27">
        <v>45741</v>
      </c>
      <c r="G483" s="1">
        <v>22544.7</v>
      </c>
      <c r="H483" s="2">
        <f t="shared" si="30"/>
        <v>9.2420781725971422E-3</v>
      </c>
      <c r="I483" s="35">
        <f t="shared" si="31"/>
        <v>1.009242078172597</v>
      </c>
    </row>
    <row r="484" spans="1:9" x14ac:dyDescent="0.3">
      <c r="A484" s="27">
        <v>45723</v>
      </c>
      <c r="B484" s="1" t="s">
        <v>1</v>
      </c>
      <c r="C484" s="1">
        <v>279.64999999999998</v>
      </c>
      <c r="D484" s="2">
        <f t="shared" si="28"/>
        <v>2.4250193039830246E-2</v>
      </c>
      <c r="E484" s="2">
        <f t="shared" si="29"/>
        <v>1.0242501930398302</v>
      </c>
      <c r="F484" s="27">
        <v>45740</v>
      </c>
      <c r="G484" s="1">
        <v>22552.5</v>
      </c>
      <c r="H484" s="2">
        <f t="shared" si="30"/>
        <v>3.4591948403792664E-4</v>
      </c>
      <c r="I484" s="35">
        <f t="shared" si="31"/>
        <v>1.0003459194840378</v>
      </c>
    </row>
    <row r="485" spans="1:9" x14ac:dyDescent="0.3">
      <c r="A485" s="27">
        <v>45726</v>
      </c>
      <c r="B485" s="1" t="s">
        <v>1</v>
      </c>
      <c r="C485" s="1">
        <v>270.39999999999998</v>
      </c>
      <c r="D485" s="2">
        <f t="shared" si="28"/>
        <v>-3.3636477098787955E-2</v>
      </c>
      <c r="E485" s="2">
        <f t="shared" si="29"/>
        <v>0.96636352290121208</v>
      </c>
      <c r="F485" s="27">
        <v>45737</v>
      </c>
      <c r="G485" s="1">
        <v>22460.3</v>
      </c>
      <c r="H485" s="2">
        <f t="shared" si="30"/>
        <v>-4.0966182483126905E-3</v>
      </c>
      <c r="I485" s="35">
        <f t="shared" si="31"/>
        <v>0.99590338175168736</v>
      </c>
    </row>
    <row r="486" spans="1:9" x14ac:dyDescent="0.3">
      <c r="A486" s="27">
        <v>45727</v>
      </c>
      <c r="B486" s="1" t="s">
        <v>1</v>
      </c>
      <c r="C486" s="1">
        <v>269.55</v>
      </c>
      <c r="D486" s="2">
        <f t="shared" si="28"/>
        <v>-3.1484422711311991E-3</v>
      </c>
      <c r="E486" s="2">
        <f t="shared" si="29"/>
        <v>0.9968515577288688</v>
      </c>
      <c r="F486" s="27">
        <v>45736</v>
      </c>
      <c r="G486" s="1">
        <v>22497.9</v>
      </c>
      <c r="H486" s="2">
        <f t="shared" si="30"/>
        <v>1.6726652208703832E-3</v>
      </c>
      <c r="I486" s="35">
        <f t="shared" si="31"/>
        <v>1.0016726652208703</v>
      </c>
    </row>
    <row r="487" spans="1:9" x14ac:dyDescent="0.3">
      <c r="A487" s="27">
        <v>45728</v>
      </c>
      <c r="B487" s="1" t="s">
        <v>1</v>
      </c>
      <c r="C487" s="1">
        <v>270.95</v>
      </c>
      <c r="D487" s="2">
        <f t="shared" si="28"/>
        <v>5.1804001144453325E-3</v>
      </c>
      <c r="E487" s="2">
        <f t="shared" si="29"/>
        <v>1.0051804001144453</v>
      </c>
      <c r="F487" s="27">
        <v>45735</v>
      </c>
      <c r="G487" s="1">
        <v>22470.5</v>
      </c>
      <c r="H487" s="2">
        <f t="shared" si="30"/>
        <v>-1.2186336801356743E-3</v>
      </c>
      <c r="I487" s="35">
        <f t="shared" si="31"/>
        <v>0.99878136631986436</v>
      </c>
    </row>
    <row r="488" spans="1:9" x14ac:dyDescent="0.3">
      <c r="A488" s="27">
        <v>45729</v>
      </c>
      <c r="B488" s="1" t="s">
        <v>1</v>
      </c>
      <c r="C488" s="1">
        <v>267.89999999999998</v>
      </c>
      <c r="D488" s="2">
        <f t="shared" si="28"/>
        <v>-1.1320525461560154E-2</v>
      </c>
      <c r="E488" s="2">
        <f t="shared" si="29"/>
        <v>0.98867947453843985</v>
      </c>
      <c r="F488" s="27">
        <v>45734</v>
      </c>
      <c r="G488" s="1">
        <v>22397.200000000001</v>
      </c>
      <c r="H488" s="2">
        <f t="shared" si="30"/>
        <v>-3.2673867932358361E-3</v>
      </c>
      <c r="I488" s="35">
        <f t="shared" si="31"/>
        <v>0.99673261320676421</v>
      </c>
    </row>
    <row r="489" spans="1:9" x14ac:dyDescent="0.3">
      <c r="A489" s="27">
        <v>45733</v>
      </c>
      <c r="B489" s="1" t="s">
        <v>1</v>
      </c>
      <c r="C489" s="1">
        <v>263.60000000000002</v>
      </c>
      <c r="D489" s="2">
        <f t="shared" si="28"/>
        <v>-1.618097392221074E-2</v>
      </c>
      <c r="E489" s="2">
        <f t="shared" si="29"/>
        <v>0.98381902607778926</v>
      </c>
      <c r="F489" s="27">
        <v>45733</v>
      </c>
      <c r="G489" s="1">
        <v>22508.75</v>
      </c>
      <c r="H489" s="2">
        <f t="shared" si="30"/>
        <v>4.9681714537350846E-3</v>
      </c>
      <c r="I489" s="35">
        <f t="shared" si="31"/>
        <v>1.0049681714537351</v>
      </c>
    </row>
    <row r="490" spans="1:9" x14ac:dyDescent="0.3">
      <c r="A490" s="27">
        <v>45734</v>
      </c>
      <c r="B490" s="1" t="s">
        <v>1</v>
      </c>
      <c r="C490" s="1">
        <v>271.64999999999998</v>
      </c>
      <c r="D490" s="2">
        <f t="shared" si="28"/>
        <v>3.008167036917965E-2</v>
      </c>
      <c r="E490" s="2">
        <f t="shared" si="29"/>
        <v>1.0300816703691797</v>
      </c>
      <c r="F490" s="27">
        <v>45729</v>
      </c>
      <c r="G490" s="1">
        <v>22834.3</v>
      </c>
      <c r="H490" s="2">
        <f t="shared" si="30"/>
        <v>1.4359668968781786E-2</v>
      </c>
      <c r="I490" s="35">
        <f t="shared" si="31"/>
        <v>1.0143596689687817</v>
      </c>
    </row>
    <row r="491" spans="1:9" x14ac:dyDescent="0.3">
      <c r="A491" s="27">
        <v>45735</v>
      </c>
      <c r="B491" s="1" t="s">
        <v>1</v>
      </c>
      <c r="C491" s="1">
        <v>282.2</v>
      </c>
      <c r="D491" s="2">
        <f t="shared" si="28"/>
        <v>3.8101566421181614E-2</v>
      </c>
      <c r="E491" s="2">
        <f t="shared" si="29"/>
        <v>1.0381015664211817</v>
      </c>
      <c r="F491" s="27">
        <v>45728</v>
      </c>
      <c r="G491" s="1">
        <v>22907.599999999999</v>
      </c>
      <c r="H491" s="2">
        <f t="shared" si="30"/>
        <v>3.2049417598595076E-3</v>
      </c>
      <c r="I491" s="35">
        <f t="shared" si="31"/>
        <v>1.0032049417598594</v>
      </c>
    </row>
    <row r="492" spans="1:9" x14ac:dyDescent="0.3">
      <c r="A492" s="27">
        <v>45736</v>
      </c>
      <c r="B492" s="1" t="s">
        <v>1</v>
      </c>
      <c r="C492" s="1">
        <v>285.60000000000002</v>
      </c>
      <c r="D492" s="2">
        <f t="shared" si="28"/>
        <v>1.197619104671584E-2</v>
      </c>
      <c r="E492" s="2">
        <f t="shared" si="29"/>
        <v>1.0119761910467158</v>
      </c>
      <c r="F492" s="27">
        <v>45727</v>
      </c>
      <c r="G492" s="1">
        <v>23190.65</v>
      </c>
      <c r="H492" s="2">
        <f t="shared" si="30"/>
        <v>1.228044696739064E-2</v>
      </c>
      <c r="I492" s="35">
        <f t="shared" si="31"/>
        <v>1.0122804469673907</v>
      </c>
    </row>
    <row r="493" spans="1:9" x14ac:dyDescent="0.3">
      <c r="A493" s="27">
        <v>45737</v>
      </c>
      <c r="B493" s="1" t="s">
        <v>1</v>
      </c>
      <c r="C493" s="1">
        <v>294.75</v>
      </c>
      <c r="D493" s="2">
        <f t="shared" si="28"/>
        <v>3.1535308952050874E-2</v>
      </c>
      <c r="E493" s="2">
        <f t="shared" si="29"/>
        <v>1.0315353089520509</v>
      </c>
      <c r="F493" s="27">
        <v>45726</v>
      </c>
      <c r="G493" s="1">
        <v>23350.400000000001</v>
      </c>
      <c r="H493" s="2">
        <f t="shared" si="30"/>
        <v>6.8649343915537933E-3</v>
      </c>
      <c r="I493" s="35">
        <f t="shared" si="31"/>
        <v>1.0068649343915539</v>
      </c>
    </row>
    <row r="494" spans="1:9" x14ac:dyDescent="0.3">
      <c r="A494" s="27">
        <v>45740</v>
      </c>
      <c r="B494" s="1" t="s">
        <v>1</v>
      </c>
      <c r="C494" s="1">
        <v>297</v>
      </c>
      <c r="D494" s="2">
        <f t="shared" si="28"/>
        <v>7.6045993852192125E-3</v>
      </c>
      <c r="E494" s="2">
        <f t="shared" si="29"/>
        <v>1.0076045993852192</v>
      </c>
      <c r="F494" s="27">
        <v>45723</v>
      </c>
      <c r="G494" s="1">
        <v>23658.35</v>
      </c>
      <c r="H494" s="2">
        <f t="shared" si="30"/>
        <v>1.310200357491904E-2</v>
      </c>
      <c r="I494" s="35">
        <f t="shared" si="31"/>
        <v>1.013102003574919</v>
      </c>
    </row>
    <row r="495" spans="1:9" x14ac:dyDescent="0.3">
      <c r="A495" s="27">
        <v>45741</v>
      </c>
      <c r="B495" s="1" t="s">
        <v>1</v>
      </c>
      <c r="C495" s="1">
        <v>289.7</v>
      </c>
      <c r="D495" s="2">
        <f t="shared" si="28"/>
        <v>-2.4886234027394913E-2</v>
      </c>
      <c r="E495" s="2">
        <f t="shared" si="29"/>
        <v>0.97511376597260513</v>
      </c>
      <c r="F495" s="27">
        <v>45722</v>
      </c>
      <c r="G495" s="1">
        <v>23668.65</v>
      </c>
      <c r="H495" s="2">
        <f t="shared" si="30"/>
        <v>4.3526951476421065E-4</v>
      </c>
      <c r="I495" s="35">
        <f t="shared" si="31"/>
        <v>1.0004352695147642</v>
      </c>
    </row>
    <row r="496" spans="1:9" x14ac:dyDescent="0.3">
      <c r="A496" s="27">
        <v>45742</v>
      </c>
      <c r="B496" s="1" t="s">
        <v>1</v>
      </c>
      <c r="C496" s="1">
        <v>282.7</v>
      </c>
      <c r="D496" s="2">
        <f t="shared" si="28"/>
        <v>-2.4459640075760083E-2</v>
      </c>
      <c r="E496" s="2">
        <f t="shared" si="29"/>
        <v>0.97554035992423993</v>
      </c>
      <c r="F496" s="27">
        <v>45721</v>
      </c>
      <c r="G496" s="1">
        <v>23486.85</v>
      </c>
      <c r="H496" s="2">
        <f t="shared" si="30"/>
        <v>-7.710697617041672E-3</v>
      </c>
      <c r="I496" s="35">
        <f t="shared" si="31"/>
        <v>0.99228930238295832</v>
      </c>
    </row>
    <row r="497" spans="1:9" x14ac:dyDescent="0.3">
      <c r="A497" s="27">
        <v>45743</v>
      </c>
      <c r="B497" s="1" t="s">
        <v>1</v>
      </c>
      <c r="C497" s="1">
        <v>284.45</v>
      </c>
      <c r="D497" s="2">
        <f t="shared" si="28"/>
        <v>6.1712264971117764E-3</v>
      </c>
      <c r="E497" s="2">
        <f t="shared" si="29"/>
        <v>1.0061712264971119</v>
      </c>
      <c r="F497" s="27">
        <v>45720</v>
      </c>
      <c r="G497" s="1">
        <v>23591.95</v>
      </c>
      <c r="H497" s="2">
        <f t="shared" si="30"/>
        <v>4.4648620864278519E-3</v>
      </c>
      <c r="I497" s="35">
        <f t="shared" si="31"/>
        <v>1.0044648620864278</v>
      </c>
    </row>
    <row r="498" spans="1:9" x14ac:dyDescent="0.3">
      <c r="A498" s="27">
        <v>45744</v>
      </c>
      <c r="B498" s="1" t="s">
        <v>1</v>
      </c>
      <c r="C498" s="1">
        <v>277.45</v>
      </c>
      <c r="D498" s="2">
        <f t="shared" si="28"/>
        <v>-2.4916754424746175E-2</v>
      </c>
      <c r="E498" s="2">
        <f t="shared" si="29"/>
        <v>0.97508324557525383</v>
      </c>
      <c r="F498" s="27">
        <v>45719</v>
      </c>
      <c r="G498" s="1">
        <v>23519.35</v>
      </c>
      <c r="H498" s="2">
        <f t="shared" si="30"/>
        <v>-3.0820655541120134E-3</v>
      </c>
      <c r="I498" s="35">
        <f t="shared" si="31"/>
        <v>0.99691793444588794</v>
      </c>
    </row>
  </sheetData>
  <autoFilter ref="A3:I498" xr:uid="{88B97E48-A77B-4DB9-BAC4-62AFC23CF40D}"/>
  <mergeCells count="3">
    <mergeCell ref="K477:L477"/>
    <mergeCell ref="K5:L5"/>
    <mergeCell ref="A1:I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8D02-0B7B-48EC-855F-862B0F4FFAA1}">
  <dimension ref="B3:Q25"/>
  <sheetViews>
    <sheetView topLeftCell="C1" zoomScale="67" workbookViewId="0">
      <selection activeCell="J7" sqref="J7"/>
    </sheetView>
  </sheetViews>
  <sheetFormatPr defaultRowHeight="14.4" x14ac:dyDescent="0.3"/>
  <cols>
    <col min="2" max="2" width="21.6640625" bestFit="1" customWidth="1"/>
    <col min="3" max="3" width="42" bestFit="1" customWidth="1"/>
    <col min="4" max="4" width="10.77734375" bestFit="1" customWidth="1"/>
    <col min="5" max="5" width="14.21875" bestFit="1" customWidth="1"/>
    <col min="8" max="8" width="13" customWidth="1"/>
    <col min="9" max="10" width="23" bestFit="1" customWidth="1"/>
    <col min="15" max="15" width="22.33203125" bestFit="1" customWidth="1"/>
    <col min="16" max="16" width="38.21875" bestFit="1" customWidth="1"/>
    <col min="17" max="17" width="11.44140625" bestFit="1" customWidth="1"/>
  </cols>
  <sheetData>
    <row r="3" spans="2:16" ht="19.8" x14ac:dyDescent="0.3">
      <c r="B3" s="14" t="s">
        <v>26</v>
      </c>
      <c r="C3" s="14" t="s">
        <v>34</v>
      </c>
      <c r="H3" s="23"/>
      <c r="I3" s="23" t="s">
        <v>55</v>
      </c>
      <c r="J3" s="23" t="s">
        <v>56</v>
      </c>
      <c r="O3" s="14" t="s">
        <v>26</v>
      </c>
      <c r="P3" s="14" t="s">
        <v>53</v>
      </c>
    </row>
    <row r="4" spans="2:16" x14ac:dyDescent="0.3">
      <c r="H4" s="23" t="s">
        <v>8</v>
      </c>
      <c r="I4" s="37">
        <f>'Mahindra &amp; Mahindra Ltd'!O9</f>
        <v>1.2390830902326118</v>
      </c>
      <c r="J4" s="37">
        <f>'JK Tyre &amp; Industries Ltd'!P6</f>
        <v>1.1644639650741646</v>
      </c>
    </row>
    <row r="5" spans="2:16" ht="15.6" x14ac:dyDescent="0.3">
      <c r="B5" s="15" t="s">
        <v>28</v>
      </c>
      <c r="C5" s="15">
        <v>2500000000</v>
      </c>
      <c r="H5" s="23" t="s">
        <v>48</v>
      </c>
      <c r="I5" s="36">
        <f>C16</f>
        <v>4.3982167356277142E-2</v>
      </c>
      <c r="J5" s="36">
        <f>P16</f>
        <v>4.4946781162025294E-2</v>
      </c>
      <c r="O5" s="15" t="s">
        <v>28</v>
      </c>
      <c r="P5" s="15">
        <v>2670000000</v>
      </c>
    </row>
    <row r="6" spans="2:16" ht="15.6" x14ac:dyDescent="0.3">
      <c r="B6" s="15" t="s">
        <v>29</v>
      </c>
      <c r="C6" s="15">
        <v>16820000000</v>
      </c>
      <c r="H6" s="23" t="s">
        <v>54</v>
      </c>
      <c r="I6" s="36">
        <f>C9</f>
        <v>0.11147443519619502</v>
      </c>
      <c r="J6" s="36">
        <f>P16</f>
        <v>4.4946781162025294E-2</v>
      </c>
      <c r="O6" s="15" t="s">
        <v>29</v>
      </c>
      <c r="P6" s="15">
        <v>27480000000</v>
      </c>
    </row>
    <row r="7" spans="2:16" ht="15.6" x14ac:dyDescent="0.3">
      <c r="B7" s="15" t="s">
        <v>27</v>
      </c>
      <c r="C7" s="31">
        <f>C5/C6</f>
        <v>0.14863258026159334</v>
      </c>
      <c r="H7" s="23" t="s">
        <v>51</v>
      </c>
      <c r="I7" s="36">
        <f>C23</f>
        <v>9.3728878358355083E-2</v>
      </c>
      <c r="J7" s="36">
        <f>P23</f>
        <v>7.2323251146597017E-2</v>
      </c>
      <c r="O7" s="15" t="s">
        <v>27</v>
      </c>
      <c r="P7" s="16">
        <f>P5/P6</f>
        <v>9.7161572052401751E-2</v>
      </c>
    </row>
    <row r="8" spans="2:16" ht="15.6" x14ac:dyDescent="0.3">
      <c r="B8" s="15" t="s">
        <v>35</v>
      </c>
      <c r="C8" s="19">
        <v>0.25</v>
      </c>
      <c r="O8" s="15" t="s">
        <v>35</v>
      </c>
      <c r="P8" s="19">
        <v>0.25</v>
      </c>
    </row>
    <row r="9" spans="2:16" ht="15.6" x14ac:dyDescent="0.3">
      <c r="B9" s="15" t="s">
        <v>36</v>
      </c>
      <c r="C9" s="32">
        <f>C7*(1-C8)</f>
        <v>0.11147443519619502</v>
      </c>
      <c r="O9" s="15" t="s">
        <v>36</v>
      </c>
      <c r="P9" s="32">
        <f>P7*(1-P8)</f>
        <v>7.287117903930132E-2</v>
      </c>
    </row>
    <row r="10" spans="2:16" ht="15.6" x14ac:dyDescent="0.3">
      <c r="B10" s="20"/>
      <c r="C10" s="21"/>
      <c r="O10" s="20"/>
      <c r="P10" s="21"/>
    </row>
    <row r="11" spans="2:16" ht="15.6" x14ac:dyDescent="0.3">
      <c r="B11" s="34"/>
      <c r="C11" s="34"/>
      <c r="O11" s="34"/>
      <c r="P11" s="34"/>
    </row>
    <row r="12" spans="2:16" ht="15.6" x14ac:dyDescent="0.3">
      <c r="B12" s="15" t="s">
        <v>31</v>
      </c>
      <c r="C12" s="19">
        <v>0.06</v>
      </c>
      <c r="O12" s="15" t="s">
        <v>31</v>
      </c>
      <c r="P12" s="17">
        <v>0.06</v>
      </c>
    </row>
    <row r="13" spans="2:16" ht="15.6" x14ac:dyDescent="0.3">
      <c r="B13" s="15" t="s">
        <v>8</v>
      </c>
      <c r="C13" s="18">
        <v>1.2390830900000001</v>
      </c>
      <c r="O13" s="15" t="s">
        <v>8</v>
      </c>
      <c r="P13" s="18">
        <v>1.1644639650741646</v>
      </c>
    </row>
    <row r="14" spans="2:16" ht="15.6" x14ac:dyDescent="0.3">
      <c r="B14" s="15" t="s">
        <v>32</v>
      </c>
      <c r="C14" s="30">
        <v>4.7072834119846751E-2</v>
      </c>
      <c r="O14" s="15" t="s">
        <v>32</v>
      </c>
      <c r="P14" s="30">
        <v>4.7072834119846751E-2</v>
      </c>
    </row>
    <row r="15" spans="2:16" ht="15.6" x14ac:dyDescent="0.3">
      <c r="B15" s="15" t="s">
        <v>30</v>
      </c>
      <c r="C15" s="17">
        <f>C12+(C13*(C14-C12))</f>
        <v>4.3982167356277142E-2</v>
      </c>
      <c r="O15" s="15" t="s">
        <v>30</v>
      </c>
      <c r="P15" s="17">
        <f>P12+(P13*(P14-P12))</f>
        <v>4.4946781162025294E-2</v>
      </c>
    </row>
    <row r="16" spans="2:16" ht="15.6" x14ac:dyDescent="0.3">
      <c r="B16" s="15" t="s">
        <v>48</v>
      </c>
      <c r="C16" s="33">
        <f>C12+(C14-C12)*C13</f>
        <v>4.3982167356277142E-2</v>
      </c>
      <c r="O16" s="15" t="s">
        <v>48</v>
      </c>
      <c r="P16" s="33">
        <f>P12+(P14-P12)*P13</f>
        <v>4.4946781162025294E-2</v>
      </c>
    </row>
    <row r="19" spans="2:17" ht="15.6" x14ac:dyDescent="0.3">
      <c r="B19" s="15" t="s">
        <v>49</v>
      </c>
      <c r="C19" s="15">
        <v>16820000000</v>
      </c>
      <c r="D19" s="31">
        <f>C19/C21</f>
        <v>0.73707274320771254</v>
      </c>
      <c r="O19" s="15" t="s">
        <v>49</v>
      </c>
      <c r="P19" s="15">
        <v>27480000000</v>
      </c>
      <c r="Q19" s="31">
        <f>P19/P21</f>
        <v>0.98037816625044594</v>
      </c>
    </row>
    <row r="20" spans="2:17" ht="15.6" x14ac:dyDescent="0.3">
      <c r="B20" s="15" t="s">
        <v>50</v>
      </c>
      <c r="C20" s="15">
        <v>6000000000</v>
      </c>
      <c r="D20" s="31">
        <f>C20/C21</f>
        <v>0.26292725679228746</v>
      </c>
      <c r="O20" s="15" t="s">
        <v>50</v>
      </c>
      <c r="P20" s="15">
        <v>550000000</v>
      </c>
      <c r="Q20" s="31">
        <f>P20/P21</f>
        <v>1.9621833749554049E-2</v>
      </c>
    </row>
    <row r="21" spans="2:17" ht="15.6" x14ac:dyDescent="0.3">
      <c r="B21" s="15" t="s">
        <v>33</v>
      </c>
      <c r="C21" s="15">
        <f>SUM(C19:C20)</f>
        <v>22820000000</v>
      </c>
      <c r="D21" s="16"/>
      <c r="O21" s="15" t="s">
        <v>33</v>
      </c>
      <c r="P21" s="15">
        <f>SUM(P19:P20)</f>
        <v>28030000000</v>
      </c>
      <c r="Q21" s="16"/>
    </row>
    <row r="22" spans="2:17" ht="15.6" x14ac:dyDescent="0.3">
      <c r="B22" s="15"/>
      <c r="C22" s="15"/>
      <c r="D22" s="16"/>
      <c r="E22" s="20"/>
      <c r="O22" s="15"/>
      <c r="P22" s="15"/>
      <c r="Q22" s="16"/>
    </row>
    <row r="23" spans="2:17" ht="15.6" x14ac:dyDescent="0.3">
      <c r="B23" s="15" t="s">
        <v>51</v>
      </c>
      <c r="C23" s="33">
        <f>D19*C9+D20*C16</f>
        <v>9.3728878358355083E-2</v>
      </c>
      <c r="D23" s="1"/>
      <c r="E23" s="20"/>
      <c r="O23" s="15" t="s">
        <v>51</v>
      </c>
      <c r="P23" s="33">
        <f>Q19*P9+Q20*P16</f>
        <v>7.2323251146597017E-2</v>
      </c>
      <c r="Q23" s="1"/>
    </row>
    <row r="24" spans="2:17" ht="15.6" x14ac:dyDescent="0.3">
      <c r="E24" s="20"/>
    </row>
    <row r="25" spans="2:17" ht="15.6" x14ac:dyDescent="0.3">
      <c r="E25" s="20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3C60-F282-4F46-8F8C-6027BA445F2D}">
  <dimension ref="B2:P32"/>
  <sheetViews>
    <sheetView zoomScale="58" workbookViewId="0">
      <selection activeCell="D38" sqref="D38"/>
    </sheetView>
  </sheetViews>
  <sheetFormatPr defaultRowHeight="14.4" x14ac:dyDescent="0.3"/>
  <cols>
    <col min="1" max="1" width="8.88671875" style="48"/>
    <col min="2" max="2" width="32.88671875" style="48" bestFit="1" customWidth="1"/>
    <col min="3" max="3" width="13" style="48" bestFit="1" customWidth="1"/>
    <col min="4" max="4" width="24.44140625" style="48" bestFit="1" customWidth="1"/>
    <col min="5" max="5" width="10.6640625" style="48" bestFit="1" customWidth="1"/>
    <col min="6" max="6" width="8.88671875" style="48"/>
    <col min="7" max="7" width="32.109375" style="48" bestFit="1" customWidth="1"/>
    <col min="8" max="10" width="10.6640625" style="48" bestFit="1" customWidth="1"/>
    <col min="11" max="16384" width="8.88671875" style="48"/>
  </cols>
  <sheetData>
    <row r="2" spans="2:4" x14ac:dyDescent="0.3">
      <c r="B2" s="23"/>
      <c r="C2" s="23" t="s">
        <v>55</v>
      </c>
      <c r="D2" s="23" t="s">
        <v>70</v>
      </c>
    </row>
    <row r="3" spans="2:4" x14ac:dyDescent="0.3">
      <c r="B3" s="23" t="s">
        <v>57</v>
      </c>
      <c r="C3" s="23">
        <v>9718</v>
      </c>
      <c r="D3" s="23">
        <v>1397</v>
      </c>
    </row>
    <row r="4" spans="2:4" x14ac:dyDescent="0.3">
      <c r="B4" s="23" t="s">
        <v>58</v>
      </c>
      <c r="C4" s="23">
        <v>10333</v>
      </c>
      <c r="D4" s="23">
        <v>1519</v>
      </c>
    </row>
    <row r="5" spans="2:4" x14ac:dyDescent="0.3">
      <c r="B5" s="23" t="s">
        <v>59</v>
      </c>
      <c r="C5" s="23">
        <v>4568</v>
      </c>
      <c r="D5" s="23">
        <v>2170</v>
      </c>
    </row>
    <row r="6" spans="2:4" x14ac:dyDescent="0.3">
      <c r="B6" s="23" t="s">
        <v>60</v>
      </c>
      <c r="C6" s="23">
        <v>5726</v>
      </c>
      <c r="D6" s="23">
        <v>2266</v>
      </c>
    </row>
    <row r="7" spans="2:4" x14ac:dyDescent="0.3">
      <c r="B7" s="23" t="s">
        <v>61</v>
      </c>
      <c r="C7" s="23">
        <v>18590</v>
      </c>
      <c r="D7" s="23">
        <v>1336</v>
      </c>
    </row>
    <row r="8" spans="2:4" x14ac:dyDescent="0.3">
      <c r="B8" s="23" t="s">
        <v>62</v>
      </c>
      <c r="C8" s="23">
        <v>23406</v>
      </c>
      <c r="D8" s="23">
        <v>1160</v>
      </c>
    </row>
    <row r="9" spans="2:4" x14ac:dyDescent="0.3">
      <c r="B9" s="23" t="s">
        <v>63</v>
      </c>
      <c r="C9" s="23">
        <v>118625</v>
      </c>
      <c r="D9" s="23">
        <v>10176</v>
      </c>
    </row>
    <row r="10" spans="2:4" x14ac:dyDescent="0.3">
      <c r="B10" s="23" t="s">
        <v>64</v>
      </c>
      <c r="C10" s="23">
        <v>100209</v>
      </c>
      <c r="D10" s="23">
        <v>9169</v>
      </c>
    </row>
    <row r="11" spans="2:4" x14ac:dyDescent="0.3">
      <c r="B11" s="23"/>
      <c r="C11" s="23"/>
      <c r="D11" s="23"/>
    </row>
    <row r="12" spans="2:4" x14ac:dyDescent="0.3">
      <c r="B12" s="23" t="s">
        <v>65</v>
      </c>
      <c r="C12" s="38">
        <f>365/(C10/AVERAGE(C3:C4))</f>
        <v>36.516754982087441</v>
      </c>
      <c r="D12" s="38">
        <f>365/(D10/AVERAGE(D3:D4))</f>
        <v>58.040135238302973</v>
      </c>
    </row>
    <row r="13" spans="2:4" x14ac:dyDescent="0.3">
      <c r="B13" s="23" t="s">
        <v>66</v>
      </c>
      <c r="C13" s="38">
        <f>365/(C9/AVERAGE(C5:C6))</f>
        <v>15.836923076923078</v>
      </c>
      <c r="D13" s="38">
        <f>365/(D9/AVERAGE(D5:D6))</f>
        <v>79.556800314465406</v>
      </c>
    </row>
    <row r="14" spans="2:4" x14ac:dyDescent="0.3">
      <c r="B14" s="23" t="s">
        <v>67</v>
      </c>
      <c r="C14" s="38">
        <f>365/(C10/AVERAGE(C7:C8))</f>
        <v>76.482850841740756</v>
      </c>
      <c r="D14" s="38">
        <f>365/(D10/AVERAGE(D7:D8))</f>
        <v>49.680444977642054</v>
      </c>
    </row>
    <row r="15" spans="2:4" x14ac:dyDescent="0.3">
      <c r="B15" s="23"/>
      <c r="C15" s="23" t="s">
        <v>55</v>
      </c>
      <c r="D15" s="23" t="s">
        <v>70</v>
      </c>
    </row>
    <row r="16" spans="2:4" x14ac:dyDescent="0.3">
      <c r="B16" s="23" t="s">
        <v>68</v>
      </c>
      <c r="C16" s="38">
        <f>C12+C13</f>
        <v>52.35367805901052</v>
      </c>
      <c r="D16" s="38">
        <f>D12+D13</f>
        <v>137.59693555276837</v>
      </c>
    </row>
    <row r="17" spans="2:16" x14ac:dyDescent="0.3">
      <c r="B17" s="23" t="s">
        <v>69</v>
      </c>
      <c r="C17" s="38">
        <f>C16-C14</f>
        <v>-24.129172782730237</v>
      </c>
      <c r="D17" s="38">
        <f>D16-D14</f>
        <v>87.916490575126318</v>
      </c>
    </row>
    <row r="19" spans="2:16" x14ac:dyDescent="0.3">
      <c r="B19" s="59" t="s">
        <v>71</v>
      </c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</row>
    <row r="20" spans="2:16" x14ac:dyDescent="0.3"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59"/>
      <c r="P20" s="59"/>
    </row>
    <row r="22" spans="2:16" x14ac:dyDescent="0.3">
      <c r="B22" s="39" t="s">
        <v>47</v>
      </c>
      <c r="C22" s="40" t="s">
        <v>72</v>
      </c>
      <c r="D22" s="40" t="s">
        <v>73</v>
      </c>
      <c r="E22" s="40" t="s">
        <v>74</v>
      </c>
      <c r="F22" s="49"/>
      <c r="G22" s="40" t="s">
        <v>53</v>
      </c>
      <c r="H22" s="40" t="s">
        <v>72</v>
      </c>
      <c r="I22" s="40" t="s">
        <v>73</v>
      </c>
      <c r="J22" s="40" t="s">
        <v>74</v>
      </c>
    </row>
    <row r="23" spans="2:16" x14ac:dyDescent="0.3">
      <c r="B23" s="39" t="s">
        <v>75</v>
      </c>
      <c r="C23" s="40">
        <v>34643.629999999997</v>
      </c>
      <c r="D23" s="40">
        <v>35105.800000000003</v>
      </c>
      <c r="E23" s="40">
        <v>47663.9</v>
      </c>
      <c r="F23" s="49"/>
      <c r="G23" s="39" t="s">
        <v>75</v>
      </c>
      <c r="H23" s="40">
        <v>3642.97</v>
      </c>
      <c r="I23" s="40">
        <v>4764.83</v>
      </c>
      <c r="J23" s="40">
        <v>5077.74</v>
      </c>
    </row>
    <row r="24" spans="2:16" x14ac:dyDescent="0.3">
      <c r="B24" s="39" t="s">
        <v>76</v>
      </c>
      <c r="C24" s="40">
        <v>26039.99</v>
      </c>
      <c r="D24" s="40">
        <v>25978.75</v>
      </c>
      <c r="E24" s="40">
        <v>32079.79</v>
      </c>
      <c r="F24" s="49"/>
      <c r="G24" s="39" t="s">
        <v>76</v>
      </c>
      <c r="H24" s="40">
        <v>3224.23</v>
      </c>
      <c r="I24" s="40">
        <v>3530.69</v>
      </c>
      <c r="J24" s="40">
        <v>3587.91</v>
      </c>
    </row>
    <row r="25" spans="2:16" x14ac:dyDescent="0.3">
      <c r="B25" s="39" t="s">
        <v>77</v>
      </c>
      <c r="C25" s="40">
        <f>C23-C24</f>
        <v>8603.6399999999958</v>
      </c>
      <c r="D25" s="40">
        <f>D23-D24</f>
        <v>9127.0500000000029</v>
      </c>
      <c r="E25" s="40">
        <f>E23-E24</f>
        <v>15584.11</v>
      </c>
      <c r="F25" s="49"/>
      <c r="G25" s="39" t="s">
        <v>77</v>
      </c>
      <c r="H25" s="40">
        <f>H23-H24</f>
        <v>418.73999999999978</v>
      </c>
      <c r="I25" s="40">
        <f>I23-I24</f>
        <v>1234.1399999999999</v>
      </c>
      <c r="J25" s="40">
        <f>J23-J24</f>
        <v>1489.83</v>
      </c>
    </row>
    <row r="28" spans="2:16" x14ac:dyDescent="0.3">
      <c r="B28" s="23" t="s">
        <v>78</v>
      </c>
      <c r="C28" s="23" t="s">
        <v>55</v>
      </c>
      <c r="D28" s="23" t="s">
        <v>56</v>
      </c>
    </row>
    <row r="29" spans="2:16" x14ac:dyDescent="0.3">
      <c r="B29" s="23" t="s">
        <v>74</v>
      </c>
      <c r="C29" s="38">
        <f>E23/E24</f>
        <v>1.4857921451480824</v>
      </c>
      <c r="D29" s="38">
        <f>J23/J24</f>
        <v>1.4152361681313077</v>
      </c>
    </row>
    <row r="30" spans="2:16" x14ac:dyDescent="0.3">
      <c r="B30" s="23" t="s">
        <v>73</v>
      </c>
      <c r="C30" s="38">
        <f>D23/D24</f>
        <v>1.3513275273059713</v>
      </c>
      <c r="D30" s="38">
        <f>I23/I24</f>
        <v>1.3495464059433142</v>
      </c>
    </row>
    <row r="32" spans="2:16" x14ac:dyDescent="0.3">
      <c r="B32" s="41" t="s">
        <v>79</v>
      </c>
    </row>
  </sheetData>
  <mergeCells count="1">
    <mergeCell ref="B19:P20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01C61-CAA6-4E99-8DCF-5127B5BAF5BE}">
  <dimension ref="A1:U49"/>
  <sheetViews>
    <sheetView zoomScale="64" workbookViewId="0">
      <selection activeCell="R31" sqref="R31"/>
    </sheetView>
  </sheetViews>
  <sheetFormatPr defaultRowHeight="14.4" x14ac:dyDescent="0.3"/>
  <cols>
    <col min="1" max="1" width="6" customWidth="1"/>
  </cols>
  <sheetData>
    <row r="1" spans="1:21" x14ac:dyDescent="0.3">
      <c r="A1" s="47"/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1:21" x14ac:dyDescent="0.3">
      <c r="A2" s="47"/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1" x14ac:dyDescent="0.3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</row>
    <row r="4" spans="1:21" x14ac:dyDescent="0.3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</row>
    <row r="5" spans="1:21" x14ac:dyDescent="0.3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</row>
    <row r="6" spans="1:21" x14ac:dyDescent="0.3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</row>
    <row r="7" spans="1:21" x14ac:dyDescent="0.3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</row>
    <row r="8" spans="1:21" x14ac:dyDescent="0.3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</row>
    <row r="9" spans="1:21" x14ac:dyDescent="0.3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</row>
    <row r="10" spans="1:21" x14ac:dyDescent="0.3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</row>
    <row r="11" spans="1:21" x14ac:dyDescent="0.3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</row>
    <row r="12" spans="1:21" x14ac:dyDescent="0.3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</row>
    <row r="13" spans="1:21" x14ac:dyDescent="0.3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</row>
    <row r="14" spans="1:21" x14ac:dyDescent="0.3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</row>
    <row r="15" spans="1:21" x14ac:dyDescent="0.3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</row>
    <row r="16" spans="1:21" x14ac:dyDescent="0.3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</row>
    <row r="17" spans="1:21" x14ac:dyDescent="0.3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</row>
    <row r="18" spans="1:21" x14ac:dyDescent="0.3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</row>
    <row r="19" spans="1:21" x14ac:dyDescent="0.3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</row>
    <row r="20" spans="1:21" x14ac:dyDescent="0.3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</row>
    <row r="21" spans="1:21" x14ac:dyDescent="0.3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</row>
    <row r="22" spans="1:21" x14ac:dyDescent="0.3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</row>
    <row r="23" spans="1:21" x14ac:dyDescent="0.3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</row>
    <row r="24" spans="1:21" x14ac:dyDescent="0.3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</row>
    <row r="25" spans="1:21" x14ac:dyDescent="0.3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</row>
    <row r="26" spans="1:21" x14ac:dyDescent="0.3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</row>
    <row r="27" spans="1:21" x14ac:dyDescent="0.3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</row>
    <row r="28" spans="1:21" x14ac:dyDescent="0.3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</row>
    <row r="29" spans="1:21" x14ac:dyDescent="0.3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</row>
    <row r="30" spans="1:21" x14ac:dyDescent="0.3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</row>
    <row r="31" spans="1:21" x14ac:dyDescent="0.3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</row>
    <row r="32" spans="1:21" x14ac:dyDescent="0.3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</row>
    <row r="33" spans="1:21" x14ac:dyDescent="0.3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</row>
    <row r="34" spans="1:21" x14ac:dyDescent="0.3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</row>
    <row r="35" spans="1:21" x14ac:dyDescent="0.3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</row>
    <row r="36" spans="1:21" x14ac:dyDescent="0.3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</row>
    <row r="37" spans="1:21" x14ac:dyDescent="0.3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</row>
    <row r="38" spans="1:21" x14ac:dyDescent="0.3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</row>
    <row r="39" spans="1:21" x14ac:dyDescent="0.3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</row>
    <row r="40" spans="1:21" x14ac:dyDescent="0.3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</row>
    <row r="41" spans="1:21" x14ac:dyDescent="0.3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</row>
    <row r="42" spans="1:21" x14ac:dyDescent="0.3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</row>
    <row r="43" spans="1:21" x14ac:dyDescent="0.3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</row>
    <row r="44" spans="1:21" x14ac:dyDescent="0.3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</row>
    <row r="45" spans="1:21" x14ac:dyDescent="0.3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</row>
    <row r="46" spans="1:21" x14ac:dyDescent="0.3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</row>
    <row r="47" spans="1:21" x14ac:dyDescent="0.3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</row>
    <row r="48" spans="1:21" x14ac:dyDescent="0.3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</row>
    <row r="49" spans="1:21" x14ac:dyDescent="0.3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Introduction</vt:lpstr>
      <vt:lpstr>Mahindra &amp; Mahindra Ltd</vt:lpstr>
      <vt:lpstr>JK Tyre &amp; Industries Ltd</vt:lpstr>
      <vt:lpstr>COC</vt:lpstr>
      <vt:lpstr>Working Capital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Pratibha Jain</cp:lastModifiedBy>
  <dcterms:created xsi:type="dcterms:W3CDTF">2025-08-19T18:26:04Z</dcterms:created>
  <dcterms:modified xsi:type="dcterms:W3CDTF">2026-06-29T10:51:36Z</dcterms:modified>
</cp:coreProperties>
</file>