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wodegrees1-my.sharepoint.com/personal/rahul_kotian_slalom_com/Documents/Documents/Personal/UTD/Summer - 24/FIN-6322/Chapter 12/"/>
    </mc:Choice>
  </mc:AlternateContent>
  <xr:revisionPtr revIDLastSave="120" documentId="11_F25DC773A252ABDACC1048F6399F61A85BDE58EF" xr6:coauthVersionLast="47" xr6:coauthVersionMax="47" xr10:uidLastSave="{551C78CA-8418-4D0B-BD7F-D6FE65CCEB37}"/>
  <bookViews>
    <workbookView xWindow="-110" yWindow="-110" windowWidth="19420" windowHeight="10300" activeTab="1" xr2:uid="{00000000-000D-0000-FFFF-FFFF00000000}"/>
  </bookViews>
  <sheets>
    <sheet name="Positive Levreage" sheetId="1" r:id="rId1"/>
    <sheet name="Chp 12 quiz" sheetId="4" r:id="rId2"/>
    <sheet name="Max loan amount" sheetId="2" r:id="rId3"/>
    <sheet name="Marginal r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4" l="1"/>
  <c r="E10" i="4"/>
  <c r="K52" i="2"/>
  <c r="K41" i="2"/>
  <c r="K42" i="2" s="1"/>
  <c r="K43" i="2" s="1"/>
  <c r="K44" i="2" s="1"/>
  <c r="O46" i="2" s="1"/>
  <c r="E16" i="4" l="1"/>
  <c r="E18" i="4" s="1"/>
  <c r="E20" i="4" s="1"/>
  <c r="E8" i="3" l="1"/>
  <c r="E4" i="3"/>
  <c r="J27" i="2"/>
  <c r="J24" i="2"/>
  <c r="N9" i="2"/>
  <c r="J7" i="2"/>
  <c r="J6" i="2"/>
  <c r="J5" i="2"/>
  <c r="J4" i="2"/>
  <c r="J15" i="2"/>
  <c r="D19" i="1"/>
  <c r="E18" i="1"/>
  <c r="D17" i="1"/>
  <c r="D14" i="1"/>
  <c r="D15" i="1" s="1"/>
  <c r="D9" i="1"/>
  <c r="D8" i="1"/>
  <c r="N29" i="2" l="1"/>
</calcChain>
</file>

<file path=xl/sharedStrings.xml><?xml version="1.0" encoding="utf-8"?>
<sst xmlns="http://schemas.openxmlformats.org/spreadsheetml/2006/main" count="89" uniqueCount="38">
  <si>
    <t>Value of property</t>
  </si>
  <si>
    <t>unleveraged IRR</t>
  </si>
  <si>
    <t>LTV</t>
  </si>
  <si>
    <t>@</t>
  </si>
  <si>
    <t>Since IRR is 15% and &gt; loan (10%) we have positive financial leverage</t>
  </si>
  <si>
    <t>Option A</t>
  </si>
  <si>
    <t>Loan amount</t>
  </si>
  <si>
    <t>Interest</t>
  </si>
  <si>
    <t>Option B</t>
  </si>
  <si>
    <t>Additional interest</t>
  </si>
  <si>
    <t>Incremental cost</t>
  </si>
  <si>
    <t xml:space="preserve">on </t>
  </si>
  <si>
    <t>Interest cost</t>
  </si>
  <si>
    <t>&gt; 15%</t>
  </si>
  <si>
    <t>Negative Financial leverage</t>
  </si>
  <si>
    <t>Lender quote</t>
  </si>
  <si>
    <t>DCR</t>
  </si>
  <si>
    <t>R</t>
  </si>
  <si>
    <t>years</t>
  </si>
  <si>
    <t>N</t>
  </si>
  <si>
    <t>Max LTV</t>
  </si>
  <si>
    <t>NOI</t>
  </si>
  <si>
    <t>Purchase price</t>
  </si>
  <si>
    <t>DCR Limit</t>
  </si>
  <si>
    <t>LTV limit</t>
  </si>
  <si>
    <t>Max annual debt service</t>
  </si>
  <si>
    <t>Monthly DS</t>
  </si>
  <si>
    <t>Payment</t>
  </si>
  <si>
    <t>PV</t>
  </si>
  <si>
    <t>Max Loan amount</t>
  </si>
  <si>
    <t>DCR Limit (interest only)</t>
  </si>
  <si>
    <t>Max loan</t>
  </si>
  <si>
    <t>Interest only</t>
  </si>
  <si>
    <t>Marginal monthly cost</t>
  </si>
  <si>
    <t>Marginal Annual cost</t>
  </si>
  <si>
    <t>Marginal funds provided</t>
  </si>
  <si>
    <t>Approx marginal rate</t>
  </si>
  <si>
    <t>&gt; 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</si>
</sst>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9" fontId="0" fillId="0" borderId="0" xfId="2" applyFont="1"/>
    <xf numFmtId="44" fontId="0" fillId="0" borderId="0" xfId="1" applyFont="1"/>
    <xf numFmtId="44" fontId="0" fillId="0" borderId="0" xfId="0" applyNumberFormat="1"/>
    <xf numFmtId="8" fontId="0" fillId="0" borderId="0" xfId="0" applyNumberFormat="1"/>
    <xf numFmtId="0" fontId="0" fillId="2" borderId="0" xfId="0" applyFill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opLeftCell="A14" workbookViewId="0">
      <selection activeCell="A2" sqref="A2:M22"/>
    </sheetView>
  </sheetViews>
  <sheetFormatPr defaultRowHeight="14.5" x14ac:dyDescent="0.35"/>
  <cols>
    <col min="4" max="4" width="9.7265625" bestFit="1" customWidth="1"/>
  </cols>
  <sheetData>
    <row r="2" spans="1:5" x14ac:dyDescent="0.35">
      <c r="B2" t="s">
        <v>0</v>
      </c>
      <c r="D2" s="1">
        <v>10000000</v>
      </c>
    </row>
    <row r="3" spans="1:5" x14ac:dyDescent="0.35">
      <c r="B3" t="s">
        <v>1</v>
      </c>
      <c r="D3" s="2">
        <v>0.15</v>
      </c>
    </row>
    <row r="6" spans="1:5" x14ac:dyDescent="0.35">
      <c r="A6" t="s">
        <v>5</v>
      </c>
      <c r="B6" t="s">
        <v>2</v>
      </c>
      <c r="C6" s="2">
        <v>0.8</v>
      </c>
      <c r="D6" t="s">
        <v>3</v>
      </c>
      <c r="E6" s="2">
        <v>0.1</v>
      </c>
    </row>
    <row r="7" spans="1:5" x14ac:dyDescent="0.35">
      <c r="B7" t="s">
        <v>4</v>
      </c>
    </row>
    <row r="8" spans="1:5" x14ac:dyDescent="0.35">
      <c r="B8" t="s">
        <v>6</v>
      </c>
      <c r="D8">
        <f>C6*D2</f>
        <v>8000000</v>
      </c>
    </row>
    <row r="9" spans="1:5" x14ac:dyDescent="0.35">
      <c r="B9" t="s">
        <v>7</v>
      </c>
      <c r="D9">
        <f>D8*E6</f>
        <v>800000</v>
      </c>
    </row>
    <row r="12" spans="1:5" x14ac:dyDescent="0.35">
      <c r="A12" t="s">
        <v>8</v>
      </c>
      <c r="B12" t="s">
        <v>2</v>
      </c>
      <c r="C12" s="2">
        <v>0.9</v>
      </c>
      <c r="D12" t="s">
        <v>3</v>
      </c>
      <c r="E12" s="2">
        <v>0.11</v>
      </c>
    </row>
    <row r="14" spans="1:5" x14ac:dyDescent="0.35">
      <c r="B14" t="s">
        <v>6</v>
      </c>
      <c r="D14">
        <f>C12*D2</f>
        <v>9000000</v>
      </c>
    </row>
    <row r="15" spans="1:5" x14ac:dyDescent="0.35">
      <c r="B15" t="s">
        <v>7</v>
      </c>
      <c r="D15">
        <f>D14*E12</f>
        <v>990000</v>
      </c>
    </row>
    <row r="17" spans="2:6" x14ac:dyDescent="0.35">
      <c r="B17" t="s">
        <v>9</v>
      </c>
      <c r="D17">
        <f>D15-D9</f>
        <v>190000</v>
      </c>
    </row>
    <row r="18" spans="2:6" x14ac:dyDescent="0.35">
      <c r="B18" t="s">
        <v>10</v>
      </c>
      <c r="D18" t="s">
        <v>11</v>
      </c>
      <c r="E18">
        <f>D14-D8</f>
        <v>1000000</v>
      </c>
    </row>
    <row r="19" spans="2:6" x14ac:dyDescent="0.35">
      <c r="B19" t="s">
        <v>12</v>
      </c>
      <c r="D19" s="3">
        <f>D17/E18</f>
        <v>0.19</v>
      </c>
      <c r="E19" t="s">
        <v>13</v>
      </c>
      <c r="F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2BF3-08E4-4800-B842-C0B6218F8B63}">
  <dimension ref="B3:G20"/>
  <sheetViews>
    <sheetView tabSelected="1" topLeftCell="A5" workbookViewId="0">
      <selection activeCell="F21" sqref="F21"/>
    </sheetView>
  </sheetViews>
  <sheetFormatPr defaultRowHeight="14.5" x14ac:dyDescent="0.35"/>
  <cols>
    <col min="5" max="5" width="9.7265625" bestFit="1" customWidth="1"/>
  </cols>
  <sheetData>
    <row r="3" spans="2:6" x14ac:dyDescent="0.35">
      <c r="C3" t="s">
        <v>0</v>
      </c>
      <c r="E3" s="1">
        <v>10000000</v>
      </c>
    </row>
    <row r="4" spans="2:6" x14ac:dyDescent="0.35">
      <c r="C4" t="s">
        <v>1</v>
      </c>
      <c r="E4" s="2">
        <v>0.09</v>
      </c>
    </row>
    <row r="7" spans="2:6" x14ac:dyDescent="0.35">
      <c r="B7" t="s">
        <v>5</v>
      </c>
      <c r="C7" t="s">
        <v>2</v>
      </c>
      <c r="D7" s="2">
        <v>0.8</v>
      </c>
      <c r="E7" t="s">
        <v>3</v>
      </c>
      <c r="F7" s="2">
        <v>0.06</v>
      </c>
    </row>
    <row r="8" spans="2:6" x14ac:dyDescent="0.35">
      <c r="C8" t="s">
        <v>4</v>
      </c>
    </row>
    <row r="9" spans="2:6" x14ac:dyDescent="0.35">
      <c r="C9" t="s">
        <v>6</v>
      </c>
      <c r="E9" s="1">
        <v>7000000</v>
      </c>
    </row>
    <row r="10" spans="2:6" x14ac:dyDescent="0.35">
      <c r="C10" t="s">
        <v>7</v>
      </c>
      <c r="E10">
        <f>E9*F7</f>
        <v>420000</v>
      </c>
    </row>
    <row r="13" spans="2:6" x14ac:dyDescent="0.35">
      <c r="B13" t="s">
        <v>8</v>
      </c>
      <c r="C13" t="s">
        <v>2</v>
      </c>
      <c r="D13" s="2">
        <v>0.9</v>
      </c>
      <c r="E13" t="s">
        <v>3</v>
      </c>
      <c r="F13" s="2">
        <v>7.0000000000000007E-2</v>
      </c>
    </row>
    <row r="15" spans="2:6" x14ac:dyDescent="0.35">
      <c r="C15" t="s">
        <v>6</v>
      </c>
      <c r="E15" s="1">
        <v>8000000</v>
      </c>
    </row>
    <row r="16" spans="2:6" x14ac:dyDescent="0.35">
      <c r="C16" t="s">
        <v>7</v>
      </c>
      <c r="E16">
        <f>E15*F13</f>
        <v>560000</v>
      </c>
    </row>
    <row r="18" spans="3:7" x14ac:dyDescent="0.35">
      <c r="C18" t="s">
        <v>9</v>
      </c>
      <c r="E18">
        <f>E16-E10</f>
        <v>140000</v>
      </c>
    </row>
    <row r="19" spans="3:7" x14ac:dyDescent="0.35">
      <c r="C19" t="s">
        <v>10</v>
      </c>
      <c r="E19" t="s">
        <v>11</v>
      </c>
      <c r="F19">
        <f>E15-E9</f>
        <v>1000000</v>
      </c>
    </row>
    <row r="20" spans="3:7" x14ac:dyDescent="0.35">
      <c r="C20" t="s">
        <v>12</v>
      </c>
      <c r="E20" s="3">
        <f>E18/F19</f>
        <v>0.14000000000000001</v>
      </c>
      <c r="F20" t="s">
        <v>37</v>
      </c>
      <c r="G2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747D-CE8C-42CD-8E44-8B42DEB3DE9A}">
  <dimension ref="B2:O52"/>
  <sheetViews>
    <sheetView topLeftCell="A34" workbookViewId="0">
      <selection activeCell="D47" sqref="D47"/>
    </sheetView>
  </sheetViews>
  <sheetFormatPr defaultRowHeight="14.5" x14ac:dyDescent="0.35"/>
  <cols>
    <col min="2" max="2" width="13" bestFit="1" customWidth="1"/>
    <col min="3" max="4" width="9.7265625" bestFit="1" customWidth="1"/>
    <col min="10" max="10" width="14.6328125" bestFit="1" customWidth="1"/>
    <col min="11" max="11" width="13.6328125" bestFit="1" customWidth="1"/>
    <col min="14" max="15" width="13" bestFit="1" customWidth="1"/>
  </cols>
  <sheetData>
    <row r="2" spans="2:14" x14ac:dyDescent="0.35">
      <c r="B2" t="s">
        <v>15</v>
      </c>
    </row>
    <row r="3" spans="2:14" x14ac:dyDescent="0.35">
      <c r="B3" t="s">
        <v>16</v>
      </c>
      <c r="C3">
        <v>1.3</v>
      </c>
      <c r="H3" t="s">
        <v>23</v>
      </c>
    </row>
    <row r="4" spans="2:14" x14ac:dyDescent="0.35">
      <c r="B4" t="s">
        <v>20</v>
      </c>
      <c r="C4" s="2">
        <v>0.7</v>
      </c>
      <c r="H4" t="s">
        <v>25</v>
      </c>
      <c r="J4" s="4">
        <f>C9/C3</f>
        <v>538461.5384615385</v>
      </c>
    </row>
    <row r="5" spans="2:14" x14ac:dyDescent="0.35">
      <c r="B5" t="s">
        <v>19</v>
      </c>
      <c r="C5">
        <v>30</v>
      </c>
      <c r="D5" t="s">
        <v>18</v>
      </c>
      <c r="H5" t="s">
        <v>26</v>
      </c>
      <c r="J5" s="5">
        <f>J4/12</f>
        <v>44871.794871794875</v>
      </c>
    </row>
    <row r="6" spans="2:14" x14ac:dyDescent="0.35">
      <c r="B6" t="s">
        <v>17</v>
      </c>
      <c r="C6" s="2">
        <v>7.0000000000000007E-2</v>
      </c>
      <c r="H6" t="s">
        <v>27</v>
      </c>
      <c r="J6" s="5">
        <f>J5</f>
        <v>44871.794871794875</v>
      </c>
    </row>
    <row r="7" spans="2:14" x14ac:dyDescent="0.35">
      <c r="H7" t="s">
        <v>28</v>
      </c>
      <c r="J7" s="6">
        <f>PV(C6/12,C5*12,-J6)</f>
        <v>6744570.3566330047</v>
      </c>
    </row>
    <row r="9" spans="2:14" x14ac:dyDescent="0.35">
      <c r="B9" t="s">
        <v>21</v>
      </c>
      <c r="C9" s="1">
        <v>700000</v>
      </c>
      <c r="L9" t="s">
        <v>29</v>
      </c>
      <c r="N9" s="6">
        <f>MIN(J7,J15)</f>
        <v>6744570.3566330047</v>
      </c>
    </row>
    <row r="10" spans="2:14" x14ac:dyDescent="0.35">
      <c r="B10" t="s">
        <v>22</v>
      </c>
      <c r="C10" s="1">
        <v>10000000</v>
      </c>
    </row>
    <row r="14" spans="2:14" x14ac:dyDescent="0.35">
      <c r="H14" t="s">
        <v>24</v>
      </c>
    </row>
    <row r="15" spans="2:14" x14ac:dyDescent="0.35">
      <c r="H15" t="s">
        <v>6</v>
      </c>
      <c r="J15" s="4">
        <f>C4*C10</f>
        <v>7000000</v>
      </c>
    </row>
    <row r="20" spans="2:14" x14ac:dyDescent="0.35">
      <c r="B20" s="7" t="s">
        <v>32</v>
      </c>
    </row>
    <row r="22" spans="2:14" x14ac:dyDescent="0.35">
      <c r="B22" t="s">
        <v>15</v>
      </c>
    </row>
    <row r="23" spans="2:14" x14ac:dyDescent="0.35">
      <c r="B23" t="s">
        <v>16</v>
      </c>
      <c r="C23">
        <v>1.3</v>
      </c>
      <c r="H23" s="7" t="s">
        <v>30</v>
      </c>
    </row>
    <row r="24" spans="2:14" x14ac:dyDescent="0.35">
      <c r="B24" t="s">
        <v>20</v>
      </c>
      <c r="C24" s="2">
        <v>0.7</v>
      </c>
      <c r="H24" t="s">
        <v>25</v>
      </c>
      <c r="J24" s="4">
        <f>C29/C23</f>
        <v>538461.5384615385</v>
      </c>
    </row>
    <row r="25" spans="2:14" x14ac:dyDescent="0.35">
      <c r="B25" t="s">
        <v>19</v>
      </c>
      <c r="C25">
        <v>30</v>
      </c>
      <c r="D25" t="s">
        <v>18</v>
      </c>
      <c r="J25" s="5"/>
    </row>
    <row r="26" spans="2:14" x14ac:dyDescent="0.35">
      <c r="B26" t="s">
        <v>17</v>
      </c>
      <c r="C26" s="2">
        <v>7.0000000000000007E-2</v>
      </c>
      <c r="J26" s="5"/>
    </row>
    <row r="27" spans="2:14" x14ac:dyDescent="0.35">
      <c r="H27" t="s">
        <v>31</v>
      </c>
      <c r="J27" s="6">
        <f>J24/C26</f>
        <v>7692307.692307692</v>
      </c>
    </row>
    <row r="29" spans="2:14" x14ac:dyDescent="0.35">
      <c r="B29" t="s">
        <v>21</v>
      </c>
      <c r="C29" s="1">
        <v>700000</v>
      </c>
      <c r="L29" t="s">
        <v>29</v>
      </c>
      <c r="N29" s="6">
        <f>MIN(J27,J35)</f>
        <v>7692307.692307692</v>
      </c>
    </row>
    <row r="30" spans="2:14" x14ac:dyDescent="0.35">
      <c r="B30" t="s">
        <v>22</v>
      </c>
      <c r="C30" s="1">
        <v>10000000</v>
      </c>
    </row>
    <row r="34" spans="3:15" x14ac:dyDescent="0.35">
      <c r="H34" t="s">
        <v>24</v>
      </c>
    </row>
    <row r="35" spans="3:15" x14ac:dyDescent="0.35">
      <c r="H35" t="s">
        <v>6</v>
      </c>
      <c r="J35" s="4">
        <v>10000000</v>
      </c>
    </row>
    <row r="39" spans="3:15" x14ac:dyDescent="0.35">
      <c r="C39" t="s">
        <v>15</v>
      </c>
    </row>
    <row r="40" spans="3:15" x14ac:dyDescent="0.35">
      <c r="C40" t="s">
        <v>16</v>
      </c>
      <c r="D40">
        <v>1.25</v>
      </c>
      <c r="I40" t="s">
        <v>23</v>
      </c>
    </row>
    <row r="41" spans="3:15" x14ac:dyDescent="0.35">
      <c r="C41" t="s">
        <v>20</v>
      </c>
      <c r="D41" s="2">
        <v>0.7</v>
      </c>
      <c r="I41" t="s">
        <v>25</v>
      </c>
      <c r="K41" s="4">
        <f>D46/D40</f>
        <v>480000</v>
      </c>
    </row>
    <row r="42" spans="3:15" x14ac:dyDescent="0.35">
      <c r="C42" t="s">
        <v>19</v>
      </c>
      <c r="D42">
        <v>30</v>
      </c>
      <c r="E42" t="s">
        <v>18</v>
      </c>
      <c r="I42" t="s">
        <v>26</v>
      </c>
      <c r="K42" s="5">
        <f>K41/12</f>
        <v>40000</v>
      </c>
    </row>
    <row r="43" spans="3:15" x14ac:dyDescent="0.35">
      <c r="C43" t="s">
        <v>17</v>
      </c>
      <c r="D43" s="2">
        <v>0.06</v>
      </c>
      <c r="I43" t="s">
        <v>27</v>
      </c>
      <c r="K43" s="5">
        <f>K42</f>
        <v>40000</v>
      </c>
    </row>
    <row r="44" spans="3:15" x14ac:dyDescent="0.35">
      <c r="I44" t="s">
        <v>28</v>
      </c>
      <c r="K44" s="6">
        <f>PV(D43/12,D42*12,-K43)</f>
        <v>6671664.5756933391</v>
      </c>
    </row>
    <row r="46" spans="3:15" x14ac:dyDescent="0.35">
      <c r="C46" t="s">
        <v>21</v>
      </c>
      <c r="D46" s="1">
        <v>600000</v>
      </c>
      <c r="M46" t="s">
        <v>29</v>
      </c>
      <c r="O46" s="6">
        <f>MIN(K44,K52)</f>
        <v>6671664.5756933391</v>
      </c>
    </row>
    <row r="47" spans="3:15" x14ac:dyDescent="0.35">
      <c r="C47" t="s">
        <v>22</v>
      </c>
      <c r="D47" s="1">
        <v>10000000</v>
      </c>
    </row>
    <row r="51" spans="9:11" x14ac:dyDescent="0.35">
      <c r="I51" t="s">
        <v>24</v>
      </c>
    </row>
    <row r="52" spans="9:11" x14ac:dyDescent="0.35">
      <c r="I52" t="s">
        <v>6</v>
      </c>
      <c r="K52" s="4">
        <f>D41*D47</f>
        <v>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153B-BBE5-49FF-AE1B-AC8787F950FD}">
  <dimension ref="C3:E8"/>
  <sheetViews>
    <sheetView workbookViewId="0">
      <selection activeCell="E8" sqref="E8"/>
    </sheetView>
  </sheetViews>
  <sheetFormatPr defaultRowHeight="14.5" x14ac:dyDescent="0.35"/>
  <cols>
    <col min="4" max="4" width="16.26953125" customWidth="1"/>
    <col min="5" max="5" width="14.6328125" customWidth="1"/>
  </cols>
  <sheetData>
    <row r="3" spans="3:5" x14ac:dyDescent="0.35">
      <c r="C3" t="s">
        <v>33</v>
      </c>
      <c r="E3">
        <v>2960</v>
      </c>
    </row>
    <row r="4" spans="3:5" x14ac:dyDescent="0.35">
      <c r="C4" t="s">
        <v>34</v>
      </c>
      <c r="E4">
        <f>12*E3</f>
        <v>35520</v>
      </c>
    </row>
    <row r="6" spans="3:5" x14ac:dyDescent="0.35">
      <c r="C6" t="s">
        <v>35</v>
      </c>
      <c r="E6" s="1">
        <v>200000</v>
      </c>
    </row>
    <row r="8" spans="3:5" x14ac:dyDescent="0.35">
      <c r="C8" t="s">
        <v>36</v>
      </c>
      <c r="E8" s="8">
        <f>E4/E6</f>
        <v>0.17760000000000001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ca75128-a244-4596-877b-f24828e476e2}" enabled="0" method="" siteId="{9ca75128-a244-4596-877b-f24828e476e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 Levreage</vt:lpstr>
      <vt:lpstr>Chp 12 quiz</vt:lpstr>
      <vt:lpstr>Max loan amount</vt:lpstr>
      <vt:lpstr>Marginal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Kotian</dc:creator>
  <cp:lastModifiedBy>Rahul Kotian</cp:lastModifiedBy>
  <dcterms:created xsi:type="dcterms:W3CDTF">2015-06-05T18:17:20Z</dcterms:created>
  <dcterms:modified xsi:type="dcterms:W3CDTF">2024-07-19T18:10:31Z</dcterms:modified>
</cp:coreProperties>
</file>