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Summer - 24/FIN-6322/Chapter 3/"/>
    </mc:Choice>
  </mc:AlternateContent>
  <xr:revisionPtr revIDLastSave="3" documentId="11_021C00A5ED7910E49F6CC2C6B5546DCF16089491" xr6:coauthVersionLast="47" xr6:coauthVersionMax="47" xr10:uidLastSave="{26D167F0-DD70-48D7-8D29-545FF502B752}"/>
  <bookViews>
    <workbookView xWindow="28680" yWindow="-120" windowWidth="29040" windowHeight="17520" xr2:uid="{00000000-000D-0000-FFFF-FFFF00000000}"/>
  </bookViews>
  <sheets>
    <sheet name="3-1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99" i="1"/>
  <c r="C62" i="1"/>
  <c r="F93" i="1"/>
  <c r="D99" i="1" s="1"/>
  <c r="B104" i="1"/>
  <c r="B67" i="1"/>
  <c r="D62" i="1"/>
  <c r="E62" i="1"/>
  <c r="F62" i="1"/>
  <c r="B64" i="1"/>
  <c r="D88" i="1"/>
  <c r="F79" i="1"/>
  <c r="D89" i="1"/>
  <c r="F80" i="1"/>
  <c r="D90" i="1"/>
  <c r="F81" i="1"/>
  <c r="D87" i="1"/>
  <c r="F78" i="1"/>
  <c r="F83" i="1" s="1"/>
  <c r="D46" i="1"/>
  <c r="D47" i="1"/>
  <c r="G47" i="1" s="1"/>
  <c r="D48" i="1"/>
  <c r="D45" i="1"/>
  <c r="C46" i="1"/>
  <c r="C47" i="1"/>
  <c r="C48" i="1"/>
  <c r="C45" i="1"/>
  <c r="G45" i="1" s="1"/>
  <c r="E25" i="1"/>
  <c r="F25" i="1"/>
  <c r="E26" i="1"/>
  <c r="F26" i="1"/>
  <c r="E27" i="1"/>
  <c r="F27" i="1"/>
  <c r="E24" i="1"/>
  <c r="F24" i="1"/>
  <c r="F29" i="1" s="1"/>
  <c r="D12" i="1"/>
  <c r="D14" i="1"/>
  <c r="E12" i="1"/>
  <c r="E14" i="1"/>
  <c r="F12" i="1"/>
  <c r="F14" i="1"/>
  <c r="C14" i="1"/>
  <c r="B16" i="1" s="1"/>
  <c r="G46" i="1"/>
  <c r="G48" i="1"/>
  <c r="F41" i="1"/>
  <c r="F99" i="1" l="1"/>
  <c r="E99" i="1"/>
  <c r="B101" i="1" s="1"/>
</calcChain>
</file>

<file path=xl/sharedStrings.xml><?xml version="1.0" encoding="utf-8"?>
<sst xmlns="http://schemas.openxmlformats.org/spreadsheetml/2006/main" count="76" uniqueCount="42">
  <si>
    <t xml:space="preserve">Year </t>
  </si>
  <si>
    <t>Receive</t>
  </si>
  <si>
    <t>Disc. Factor</t>
  </si>
  <si>
    <t>PV</t>
  </si>
  <si>
    <t>Total</t>
  </si>
  <si>
    <t>Year</t>
  </si>
  <si>
    <t>Amount</t>
  </si>
  <si>
    <t>Factor</t>
  </si>
  <si>
    <t>Total PV</t>
  </si>
  <si>
    <t>Calc.</t>
  </si>
  <si>
    <t>A</t>
  </si>
  <si>
    <t>n</t>
  </si>
  <si>
    <t>i</t>
  </si>
  <si>
    <t>PMT</t>
  </si>
  <si>
    <t>FV</t>
  </si>
  <si>
    <t>CPT PV</t>
  </si>
  <si>
    <t>Calculator entries</t>
  </si>
  <si>
    <t>13-b</t>
  </si>
  <si>
    <t>Approach 2  (T-bar) (same as above, shown differently)</t>
  </si>
  <si>
    <t>Approach 4 (Use CF and register functions of calculator)</t>
  </si>
  <si>
    <t>This approach not shown or recommended unless you regularly use these funtions.</t>
  </si>
  <si>
    <t>Approach 5  (Variation of 1 above - but use Excel Functions)</t>
  </si>
  <si>
    <t>Approach 1 (Manually calculate PV of each separate cash flow) (See also Approach 5)</t>
  </si>
  <si>
    <t>THIS PART OF QUESTION IS ADVANCED (beyond scope of course).</t>
  </si>
  <si>
    <t>B</t>
  </si>
  <si>
    <t>C</t>
  </si>
  <si>
    <t>D</t>
  </si>
  <si>
    <t>&lt;--- using Excel NPV Function</t>
  </si>
  <si>
    <t>How much would you "bid" (pay) to purchase an investment with the following annual cash flows?</t>
  </si>
  <si>
    <t>Req'd</t>
  </si>
  <si>
    <t>Problem 3-13a (illustrates basic Excel functions)</t>
  </si>
  <si>
    <t>&lt;--- using Excel PV Function for each year</t>
  </si>
  <si>
    <t>OR</t>
  </si>
  <si>
    <t>NPV</t>
  </si>
  <si>
    <t>&lt;--- sum all the years for today's value (Year 0)</t>
  </si>
  <si>
    <t>What if required return was 12% monthly.</t>
  </si>
  <si>
    <t xml:space="preserve">This is an "effective" annual rate of </t>
  </si>
  <si>
    <t>Approach I:  Part b) of this question could be done on a calculator with monthly compounding using 12%</t>
  </si>
  <si>
    <t>Approach II:  You could calculate and use the "effective rate"</t>
  </si>
  <si>
    <t>Conclusion:  If you require a monthly compounded rate of 12%, this is a higher rate than in part a. You would bid less.</t>
  </si>
  <si>
    <t>Approach 3 (Use Calculator to find PV of each separate CF, then total them)</t>
  </si>
  <si>
    <t>In other words, what is the "Present Value" of the future cash flows.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</si>
</sst>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0000"/>
    <numFmt numFmtId="165" formatCode="_(* #,##0_);_(* \(#,##0\);_(* &quot;-&quot;??_);_(@_)"/>
    <numFmt numFmtId="166" formatCode="0.000%"/>
  </numFmts>
  <fonts count="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theme="4" tint="-0.249977111117893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u/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9" fontId="0" fillId="0" borderId="0" xfId="1" applyFont="1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2" fillId="2" borderId="1" xfId="0" applyNumberFormat="1" applyFont="1" applyFill="1" applyBorder="1"/>
    <xf numFmtId="3" fontId="2" fillId="2" borderId="1" xfId="0" applyNumberFormat="1" applyFont="1" applyFill="1" applyBorder="1" applyAlignment="1">
      <alignment horizontal="center"/>
    </xf>
    <xf numFmtId="164" fontId="0" fillId="0" borderId="0" xfId="0" applyNumberFormat="1"/>
    <xf numFmtId="3" fontId="0" fillId="0" borderId="1" xfId="0" applyNumberFormat="1" applyBorder="1"/>
    <xf numFmtId="164" fontId="2" fillId="0" borderId="0" xfId="0" applyNumberFormat="1" applyFont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0" borderId="0" xfId="0" applyFont="1"/>
    <xf numFmtId="165" fontId="0" fillId="0" borderId="0" xfId="2" applyNumberFormat="1" applyFont="1"/>
    <xf numFmtId="9" fontId="4" fillId="0" borderId="0" xfId="1" applyFont="1"/>
    <xf numFmtId="3" fontId="4" fillId="0" borderId="0" xfId="0" applyNumberFormat="1" applyFont="1"/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0" fontId="5" fillId="2" borderId="1" xfId="0" applyFont="1" applyFill="1" applyBorder="1" applyAlignment="1">
      <alignment horizontal="center"/>
    </xf>
    <xf numFmtId="3" fontId="5" fillId="2" borderId="1" xfId="0" applyNumberFormat="1" applyFont="1" applyFill="1" applyBorder="1"/>
    <xf numFmtId="3" fontId="5" fillId="2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/>
    <xf numFmtId="3" fontId="6" fillId="0" borderId="1" xfId="0" applyNumberFormat="1" applyFont="1" applyBorder="1"/>
    <xf numFmtId="0" fontId="7" fillId="0" borderId="0" xfId="0" applyFont="1"/>
    <xf numFmtId="3" fontId="6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9" fontId="6" fillId="0" borderId="0" xfId="1" applyFont="1"/>
    <xf numFmtId="166" fontId="6" fillId="0" borderId="0" xfId="1" applyNumberFormat="1" applyFont="1"/>
    <xf numFmtId="0" fontId="5" fillId="2" borderId="1" xfId="0" applyFont="1" applyFill="1" applyBorder="1"/>
    <xf numFmtId="165" fontId="6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tabSelected="1" zoomScale="120" zoomScaleNormal="120" workbookViewId="0">
      <selection activeCell="G17" sqref="G17"/>
    </sheetView>
  </sheetViews>
  <sheetFormatPr defaultRowHeight="12.5" x14ac:dyDescent="0.25"/>
  <cols>
    <col min="2" max="2" width="11.81640625" customWidth="1"/>
    <col min="7" max="7" width="10.26953125" bestFit="1" customWidth="1"/>
  </cols>
  <sheetData>
    <row r="1" spans="1:6" ht="13" x14ac:dyDescent="0.3">
      <c r="A1" s="1" t="s">
        <v>30</v>
      </c>
    </row>
    <row r="2" spans="1:6" ht="13" x14ac:dyDescent="0.3">
      <c r="A2" s="1"/>
    </row>
    <row r="3" spans="1:6" ht="13" x14ac:dyDescent="0.3">
      <c r="A3" s="1"/>
      <c r="B3" t="s">
        <v>28</v>
      </c>
    </row>
    <row r="4" spans="1:6" ht="13" x14ac:dyDescent="0.3">
      <c r="A4" s="1"/>
      <c r="B4" t="s">
        <v>41</v>
      </c>
    </row>
    <row r="5" spans="1:6" x14ac:dyDescent="0.25">
      <c r="A5" t="s">
        <v>29</v>
      </c>
      <c r="B5" s="16">
        <v>0.12</v>
      </c>
    </row>
    <row r="7" spans="1:6" ht="13" x14ac:dyDescent="0.3">
      <c r="A7" s="1" t="s">
        <v>22</v>
      </c>
    </row>
    <row r="8" spans="1:6" ht="13" x14ac:dyDescent="0.3">
      <c r="B8" s="6" t="s">
        <v>0</v>
      </c>
      <c r="C8" s="2">
        <v>1</v>
      </c>
      <c r="D8" s="2">
        <v>2</v>
      </c>
      <c r="E8" s="2">
        <v>3</v>
      </c>
      <c r="F8" s="2">
        <v>4</v>
      </c>
    </row>
    <row r="10" spans="1:6" x14ac:dyDescent="0.25">
      <c r="B10" t="s">
        <v>1</v>
      </c>
      <c r="C10" s="17">
        <v>5500</v>
      </c>
      <c r="D10" s="17">
        <v>7500</v>
      </c>
      <c r="E10" s="17">
        <v>9500</v>
      </c>
      <c r="F10" s="17">
        <v>12500</v>
      </c>
    </row>
    <row r="12" spans="1:6" x14ac:dyDescent="0.25">
      <c r="B12" t="s">
        <v>2</v>
      </c>
      <c r="C12" s="5">
        <f>1/(1+$B$5)^C8</f>
        <v>0.89285714285714279</v>
      </c>
      <c r="D12" s="5">
        <f t="shared" ref="D12:F12" si="0">1/(1+$B$5)^D8</f>
        <v>0.79719387755102034</v>
      </c>
      <c r="E12" s="5">
        <f t="shared" si="0"/>
        <v>0.71178024781341087</v>
      </c>
      <c r="F12" s="5">
        <f t="shared" si="0"/>
        <v>0.63551807840483121</v>
      </c>
    </row>
    <row r="14" spans="1:6" x14ac:dyDescent="0.25">
      <c r="B14" t="s">
        <v>3</v>
      </c>
      <c r="C14" s="4">
        <f>C10*C12</f>
        <v>4910.7142857142853</v>
      </c>
      <c r="D14" s="4">
        <f t="shared" ref="D14:F14" si="1">D10*D12</f>
        <v>5978.9540816326526</v>
      </c>
      <c r="E14" s="4">
        <f t="shared" si="1"/>
        <v>6761.9123542274028</v>
      </c>
      <c r="F14" s="4">
        <f t="shared" si="1"/>
        <v>7943.9759800603897</v>
      </c>
    </row>
    <row r="15" spans="1:6" x14ac:dyDescent="0.25">
      <c r="C15" s="4"/>
      <c r="D15" s="4"/>
      <c r="E15" s="4"/>
      <c r="F15" s="4"/>
    </row>
    <row r="16" spans="1:6" x14ac:dyDescent="0.25">
      <c r="A16" t="s">
        <v>8</v>
      </c>
      <c r="B16" s="4">
        <f>SUM(C14:F14)</f>
        <v>25595.55670163473</v>
      </c>
      <c r="C16" s="4"/>
      <c r="D16" s="4"/>
      <c r="E16" s="4"/>
      <c r="F16" s="4"/>
    </row>
    <row r="17" spans="1:6" x14ac:dyDescent="0.25">
      <c r="C17" s="4"/>
      <c r="D17" s="4"/>
      <c r="E17" s="4"/>
      <c r="F17" s="4"/>
    </row>
    <row r="18" spans="1:6" x14ac:dyDescent="0.25">
      <c r="C18" s="4"/>
      <c r="D18" s="4"/>
      <c r="E18" s="4"/>
      <c r="F18" s="4"/>
    </row>
    <row r="19" spans="1:6" x14ac:dyDescent="0.25">
      <c r="C19" s="4"/>
      <c r="D19" s="4"/>
      <c r="E19" s="4"/>
      <c r="F19" s="4"/>
    </row>
    <row r="20" spans="1:6" ht="13" x14ac:dyDescent="0.3">
      <c r="A20" s="1" t="s">
        <v>18</v>
      </c>
      <c r="C20" s="4"/>
      <c r="D20" s="4"/>
      <c r="E20" s="4"/>
      <c r="F20" s="4"/>
    </row>
    <row r="21" spans="1:6" x14ac:dyDescent="0.25">
      <c r="C21" s="4"/>
      <c r="D21" s="4"/>
      <c r="E21" s="4"/>
      <c r="F21" s="4"/>
    </row>
    <row r="22" spans="1:6" x14ac:dyDescent="0.25">
      <c r="C22" s="4"/>
      <c r="D22" s="4"/>
      <c r="E22" s="4"/>
      <c r="F22" s="4"/>
    </row>
    <row r="23" spans="1:6" ht="13" x14ac:dyDescent="0.3">
      <c r="B23" s="6" t="s">
        <v>5</v>
      </c>
      <c r="C23" s="4"/>
      <c r="D23" s="8" t="s">
        <v>6</v>
      </c>
      <c r="E23" s="9" t="s">
        <v>7</v>
      </c>
      <c r="F23" s="9" t="s">
        <v>3</v>
      </c>
    </row>
    <row r="24" spans="1:6" x14ac:dyDescent="0.25">
      <c r="B24" s="7">
        <v>1</v>
      </c>
      <c r="C24" s="4"/>
      <c r="D24" s="4">
        <v>5500</v>
      </c>
      <c r="E24" s="10">
        <f>1/(1+$B$5)^B24</f>
        <v>0.89285714285714279</v>
      </c>
      <c r="F24" s="4">
        <f>D24*E24</f>
        <v>4910.7142857142853</v>
      </c>
    </row>
    <row r="25" spans="1:6" x14ac:dyDescent="0.25">
      <c r="B25" s="7">
        <v>2</v>
      </c>
      <c r="C25" s="4"/>
      <c r="D25" s="4">
        <v>7500</v>
      </c>
      <c r="E25" s="10">
        <f t="shared" ref="E25:E27" si="2">1/(1+$B$5)^B25</f>
        <v>0.79719387755102034</v>
      </c>
      <c r="F25" s="4">
        <f t="shared" ref="F25:F27" si="3">D25*E25</f>
        <v>5978.9540816326526</v>
      </c>
    </row>
    <row r="26" spans="1:6" x14ac:dyDescent="0.25">
      <c r="B26" s="7">
        <v>3</v>
      </c>
      <c r="C26" s="4"/>
      <c r="D26" s="4">
        <v>9500</v>
      </c>
      <c r="E26" s="10">
        <f t="shared" si="2"/>
        <v>0.71178024781341087</v>
      </c>
      <c r="F26" s="4">
        <f t="shared" si="3"/>
        <v>6761.9123542274028</v>
      </c>
    </row>
    <row r="27" spans="1:6" x14ac:dyDescent="0.25">
      <c r="B27" s="7">
        <v>4</v>
      </c>
      <c r="C27" s="4"/>
      <c r="D27" s="4">
        <v>12500</v>
      </c>
      <c r="E27" s="10">
        <f t="shared" si="2"/>
        <v>0.63551807840483121</v>
      </c>
      <c r="F27" s="11">
        <f t="shared" si="3"/>
        <v>7943.9759800603897</v>
      </c>
    </row>
    <row r="28" spans="1:6" x14ac:dyDescent="0.25">
      <c r="C28" s="4"/>
      <c r="D28" s="4"/>
      <c r="E28" s="4"/>
      <c r="F28" s="4"/>
    </row>
    <row r="29" spans="1:6" x14ac:dyDescent="0.25">
      <c r="B29" t="s">
        <v>8</v>
      </c>
      <c r="C29" s="4"/>
      <c r="D29" s="4"/>
      <c r="E29" s="4"/>
      <c r="F29" s="4">
        <f>SUM(F24:F27)</f>
        <v>25595.55670163473</v>
      </c>
    </row>
    <row r="30" spans="1:6" x14ac:dyDescent="0.25">
      <c r="C30" s="4"/>
      <c r="D30" s="4"/>
      <c r="E30" s="4"/>
      <c r="F30" s="4"/>
    </row>
    <row r="31" spans="1:6" x14ac:dyDescent="0.25">
      <c r="C31" s="4"/>
      <c r="D31" s="4"/>
      <c r="E31" s="4"/>
      <c r="F31" s="4"/>
    </row>
    <row r="32" spans="1:6" x14ac:dyDescent="0.25">
      <c r="C32" s="4"/>
      <c r="D32" s="4"/>
      <c r="E32" s="4"/>
      <c r="F32" s="4"/>
    </row>
    <row r="33" spans="1:7" ht="13" x14ac:dyDescent="0.3">
      <c r="A33" s="1" t="s">
        <v>40</v>
      </c>
      <c r="C33" s="4"/>
      <c r="D33" s="4"/>
      <c r="E33" s="4"/>
      <c r="F33" s="4"/>
    </row>
    <row r="34" spans="1:7" x14ac:dyDescent="0.25">
      <c r="C34" s="4"/>
      <c r="D34" s="4"/>
      <c r="E34" s="4"/>
      <c r="F34" s="4"/>
    </row>
    <row r="35" spans="1:7" ht="13" x14ac:dyDescent="0.3">
      <c r="B35" s="6" t="s">
        <v>5</v>
      </c>
      <c r="C35" s="4"/>
      <c r="D35" s="8" t="s">
        <v>6</v>
      </c>
      <c r="E35" s="9" t="s">
        <v>9</v>
      </c>
      <c r="F35" s="9" t="s">
        <v>3</v>
      </c>
    </row>
    <row r="36" spans="1:7" ht="13" x14ac:dyDescent="0.3">
      <c r="B36" s="7">
        <v>1</v>
      </c>
      <c r="C36" s="4"/>
      <c r="D36" s="4">
        <v>5500</v>
      </c>
      <c r="E36" s="12" t="s">
        <v>10</v>
      </c>
      <c r="F36" s="4">
        <v>4911</v>
      </c>
    </row>
    <row r="37" spans="1:7" ht="13" x14ac:dyDescent="0.3">
      <c r="B37" s="7">
        <v>2</v>
      </c>
      <c r="C37" s="4"/>
      <c r="D37" s="4">
        <v>7500</v>
      </c>
      <c r="E37" s="12" t="s">
        <v>24</v>
      </c>
      <c r="F37" s="4">
        <v>5979</v>
      </c>
    </row>
    <row r="38" spans="1:7" ht="13" x14ac:dyDescent="0.3">
      <c r="B38" s="7">
        <v>3</v>
      </c>
      <c r="C38" s="4"/>
      <c r="D38" s="4">
        <v>9500</v>
      </c>
      <c r="E38" s="12" t="s">
        <v>25</v>
      </c>
      <c r="F38" s="4">
        <v>6762</v>
      </c>
    </row>
    <row r="39" spans="1:7" ht="13" x14ac:dyDescent="0.3">
      <c r="B39" s="7">
        <v>4</v>
      </c>
      <c r="C39" s="4"/>
      <c r="D39" s="4">
        <v>12500</v>
      </c>
      <c r="E39" s="12" t="s">
        <v>26</v>
      </c>
      <c r="F39" s="11">
        <v>7944</v>
      </c>
    </row>
    <row r="40" spans="1:7" x14ac:dyDescent="0.25">
      <c r="C40" s="4"/>
      <c r="D40" s="4"/>
      <c r="E40" s="4"/>
      <c r="F40" s="4"/>
    </row>
    <row r="41" spans="1:7" x14ac:dyDescent="0.25">
      <c r="B41" t="s">
        <v>8</v>
      </c>
      <c r="C41" s="4"/>
      <c r="D41" s="4"/>
      <c r="E41" s="4"/>
      <c r="F41" s="4">
        <f>SUM(F36:F39)</f>
        <v>25596</v>
      </c>
    </row>
    <row r="42" spans="1:7" x14ac:dyDescent="0.25">
      <c r="C42" s="4"/>
      <c r="D42" s="4"/>
      <c r="E42" s="4"/>
      <c r="F42" s="4"/>
    </row>
    <row r="43" spans="1:7" x14ac:dyDescent="0.25">
      <c r="B43" s="14" t="s">
        <v>16</v>
      </c>
      <c r="C43" s="4"/>
      <c r="D43" s="4"/>
      <c r="E43" s="4"/>
      <c r="F43" s="4"/>
    </row>
    <row r="44" spans="1:7" x14ac:dyDescent="0.25">
      <c r="C44" s="13" t="s">
        <v>11</v>
      </c>
      <c r="D44" s="13" t="s">
        <v>12</v>
      </c>
      <c r="E44" s="13" t="s">
        <v>13</v>
      </c>
      <c r="F44" s="13" t="s">
        <v>14</v>
      </c>
      <c r="G44" s="13" t="s">
        <v>15</v>
      </c>
    </row>
    <row r="45" spans="1:7" ht="13" x14ac:dyDescent="0.3">
      <c r="B45" s="12" t="s">
        <v>10</v>
      </c>
      <c r="C45" s="4">
        <f>B36</f>
        <v>1</v>
      </c>
      <c r="D45" s="3">
        <f>$B$5</f>
        <v>0.12</v>
      </c>
      <c r="E45" s="4">
        <v>0</v>
      </c>
      <c r="F45" s="4">
        <v>5500</v>
      </c>
      <c r="G45" s="4">
        <f>-PV(D45,C45,E45,F45)</f>
        <v>4910.7142857142853</v>
      </c>
    </row>
    <row r="46" spans="1:7" ht="13" x14ac:dyDescent="0.3">
      <c r="B46" s="12" t="s">
        <v>24</v>
      </c>
      <c r="C46" s="4">
        <f t="shared" ref="C46:C48" si="4">B37</f>
        <v>2</v>
      </c>
      <c r="D46" s="3">
        <f t="shared" ref="D46:D48" si="5">$B$5</f>
        <v>0.12</v>
      </c>
      <c r="E46" s="4">
        <v>0</v>
      </c>
      <c r="F46" s="4">
        <v>7500</v>
      </c>
      <c r="G46" s="4">
        <f t="shared" ref="G46:G48" si="6">-PV(D46,C46,E46,F46)</f>
        <v>5978.9540816326526</v>
      </c>
    </row>
    <row r="47" spans="1:7" ht="13" x14ac:dyDescent="0.3">
      <c r="B47" s="12" t="s">
        <v>25</v>
      </c>
      <c r="C47" s="4">
        <f t="shared" si="4"/>
        <v>3</v>
      </c>
      <c r="D47" s="3">
        <f t="shared" si="5"/>
        <v>0.12</v>
      </c>
      <c r="E47" s="4">
        <v>0</v>
      </c>
      <c r="F47" s="4">
        <v>9500</v>
      </c>
      <c r="G47" s="4">
        <f t="shared" si="6"/>
        <v>6761.9123542274037</v>
      </c>
    </row>
    <row r="48" spans="1:7" ht="13" x14ac:dyDescent="0.3">
      <c r="B48" s="12" t="s">
        <v>26</v>
      </c>
      <c r="C48" s="4">
        <f t="shared" si="4"/>
        <v>4</v>
      </c>
      <c r="D48" s="3">
        <f t="shared" si="5"/>
        <v>0.12</v>
      </c>
      <c r="E48" s="4">
        <v>0</v>
      </c>
      <c r="F48" s="4">
        <v>12500</v>
      </c>
      <c r="G48" s="4">
        <f t="shared" si="6"/>
        <v>7943.9759800603897</v>
      </c>
    </row>
    <row r="49" spans="1:7" x14ac:dyDescent="0.25">
      <c r="C49" s="4"/>
      <c r="D49" s="4"/>
      <c r="E49" s="4"/>
      <c r="F49" s="4"/>
    </row>
    <row r="51" spans="1:7" ht="13" x14ac:dyDescent="0.3">
      <c r="A51" s="1" t="s">
        <v>19</v>
      </c>
    </row>
    <row r="53" spans="1:7" x14ac:dyDescent="0.25">
      <c r="B53" t="s">
        <v>20</v>
      </c>
    </row>
    <row r="57" spans="1:7" ht="13" x14ac:dyDescent="0.3">
      <c r="A57" s="1" t="s">
        <v>21</v>
      </c>
    </row>
    <row r="58" spans="1:7" ht="13" x14ac:dyDescent="0.3">
      <c r="B58" s="6" t="s">
        <v>0</v>
      </c>
      <c r="C58" s="2">
        <v>1</v>
      </c>
      <c r="D58" s="2">
        <v>2</v>
      </c>
      <c r="E58" s="2">
        <v>3</v>
      </c>
      <c r="F58" s="2">
        <v>4</v>
      </c>
    </row>
    <row r="60" spans="1:7" x14ac:dyDescent="0.25">
      <c r="B60" t="s">
        <v>1</v>
      </c>
      <c r="C60" s="4">
        <v>5500</v>
      </c>
      <c r="D60" s="4">
        <v>7500</v>
      </c>
      <c r="E60" s="4">
        <v>9500</v>
      </c>
      <c r="F60" s="4">
        <v>12500</v>
      </c>
    </row>
    <row r="62" spans="1:7" x14ac:dyDescent="0.25">
      <c r="B62" t="s">
        <v>3</v>
      </c>
      <c r="C62" s="4">
        <f>-PV($B$5,C58,0,C60)</f>
        <v>4910.7142857142853</v>
      </c>
      <c r="D62" s="4">
        <f>-PV($B$5,D58,0,D60)</f>
        <v>5978.9540816326526</v>
      </c>
      <c r="E62" s="4">
        <f>-PV($B$5,E58,0,E60)</f>
        <v>6761.9123542274037</v>
      </c>
      <c r="F62" s="4">
        <f>-PV($B$5,F58,0,F60)</f>
        <v>7943.9759800603897</v>
      </c>
      <c r="G62" t="s">
        <v>31</v>
      </c>
    </row>
    <row r="63" spans="1:7" x14ac:dyDescent="0.25">
      <c r="C63" s="4"/>
      <c r="D63" s="4"/>
      <c r="E63" s="4"/>
      <c r="F63" s="4"/>
    </row>
    <row r="64" spans="1:7" x14ac:dyDescent="0.25">
      <c r="A64" t="s">
        <v>4</v>
      </c>
      <c r="B64" s="4">
        <f>SUM(C62:F62)</f>
        <v>25595.55670163473</v>
      </c>
      <c r="C64" s="4"/>
      <c r="D64" s="4"/>
      <c r="E64" s="4"/>
      <c r="F64" s="4"/>
      <c r="G64" t="s">
        <v>34</v>
      </c>
    </row>
    <row r="66" spans="1:11" ht="13" x14ac:dyDescent="0.3">
      <c r="A66" s="1" t="s">
        <v>32</v>
      </c>
    </row>
    <row r="67" spans="1:11" x14ac:dyDescent="0.25">
      <c r="A67" t="s">
        <v>3</v>
      </c>
      <c r="B67" s="15">
        <f>NPV($B$5,C60:F60)</f>
        <v>25595.556701634727</v>
      </c>
      <c r="C67" t="s">
        <v>27</v>
      </c>
    </row>
    <row r="72" spans="1:11" ht="13" x14ac:dyDescent="0.3">
      <c r="A72" s="18" t="s">
        <v>17</v>
      </c>
      <c r="B72" s="19" t="s">
        <v>23</v>
      </c>
      <c r="C72" s="20"/>
      <c r="D72" s="20"/>
      <c r="E72" s="20"/>
      <c r="F72" s="20"/>
      <c r="G72" s="19"/>
      <c r="H72" s="19"/>
      <c r="I72" s="19"/>
      <c r="J72" s="19"/>
      <c r="K72" s="19"/>
    </row>
    <row r="73" spans="1:11" ht="13" x14ac:dyDescent="0.3">
      <c r="A73" s="18"/>
      <c r="B73" s="19" t="s">
        <v>35</v>
      </c>
      <c r="C73" s="20"/>
      <c r="D73" s="20"/>
      <c r="E73" s="20"/>
      <c r="F73" s="20"/>
      <c r="G73" s="19"/>
      <c r="H73" s="19"/>
      <c r="I73" s="19"/>
      <c r="J73" s="19"/>
      <c r="K73" s="19"/>
    </row>
    <row r="74" spans="1:11" ht="13" x14ac:dyDescent="0.3">
      <c r="A74" s="18"/>
      <c r="B74" s="19"/>
      <c r="C74" s="19"/>
      <c r="D74" s="19"/>
      <c r="E74" s="19"/>
      <c r="F74" s="19"/>
      <c r="G74" s="19"/>
      <c r="H74" s="19"/>
      <c r="I74" s="19"/>
      <c r="J74" s="19"/>
      <c r="K74" s="19"/>
    </row>
    <row r="75" spans="1:11" ht="13" x14ac:dyDescent="0.3">
      <c r="A75" s="18"/>
      <c r="B75" s="19"/>
      <c r="C75" s="20"/>
      <c r="D75" s="20"/>
      <c r="E75" s="20"/>
      <c r="F75" s="20"/>
      <c r="G75" s="19"/>
      <c r="H75" s="19"/>
      <c r="I75" s="19"/>
      <c r="J75" s="19"/>
      <c r="K75" s="19"/>
    </row>
    <row r="76" spans="1:11" x14ac:dyDescent="0.25">
      <c r="A76" s="19" t="s">
        <v>37</v>
      </c>
      <c r="B76" s="19"/>
      <c r="C76" s="19"/>
      <c r="D76" s="19"/>
      <c r="E76" s="19"/>
      <c r="F76" s="20"/>
      <c r="G76" s="19"/>
      <c r="H76" s="19"/>
      <c r="I76" s="19"/>
      <c r="J76" s="19"/>
      <c r="K76" s="19"/>
    </row>
    <row r="77" spans="1:11" ht="13" x14ac:dyDescent="0.3">
      <c r="A77" s="19"/>
      <c r="B77" s="21" t="s">
        <v>5</v>
      </c>
      <c r="C77" s="20"/>
      <c r="D77" s="22" t="s">
        <v>6</v>
      </c>
      <c r="E77" s="23" t="s">
        <v>9</v>
      </c>
      <c r="F77" s="23" t="s">
        <v>15</v>
      </c>
      <c r="G77" s="19"/>
      <c r="H77" s="19"/>
      <c r="I77" s="19"/>
      <c r="J77" s="19"/>
      <c r="K77" s="19"/>
    </row>
    <row r="78" spans="1:11" ht="13" x14ac:dyDescent="0.3">
      <c r="A78" s="19"/>
      <c r="B78" s="24">
        <v>1</v>
      </c>
      <c r="C78" s="20"/>
      <c r="D78" s="20">
        <v>5500</v>
      </c>
      <c r="E78" s="25" t="s">
        <v>10</v>
      </c>
      <c r="F78" s="20">
        <f>-PV(D87,C87,E87,F87)</f>
        <v>4880.9707389583455</v>
      </c>
      <c r="G78" s="19"/>
      <c r="H78" s="19"/>
      <c r="I78" s="19"/>
      <c r="J78" s="19"/>
      <c r="K78" s="19"/>
    </row>
    <row r="79" spans="1:11" x14ac:dyDescent="0.25">
      <c r="A79" s="19"/>
      <c r="B79" s="24">
        <v>2</v>
      </c>
      <c r="C79" s="20"/>
      <c r="D79" s="20">
        <v>7500</v>
      </c>
      <c r="E79" s="26"/>
      <c r="F79" s="20">
        <f>-PV(D88,C88,E88,F88)</f>
        <v>5906.7459556779086</v>
      </c>
      <c r="G79" s="19"/>
      <c r="H79" s="19"/>
      <c r="I79" s="19"/>
      <c r="J79" s="19"/>
      <c r="K79" s="19"/>
    </row>
    <row r="80" spans="1:11" x14ac:dyDescent="0.25">
      <c r="A80" s="19"/>
      <c r="B80" s="24">
        <v>3</v>
      </c>
      <c r="C80" s="20"/>
      <c r="D80" s="20">
        <v>9500</v>
      </c>
      <c r="E80" s="26"/>
      <c r="F80" s="20">
        <f>-PV(D89,C89,E89,F89)</f>
        <v>6639.7870214589584</v>
      </c>
      <c r="G80" s="19"/>
      <c r="H80" s="19"/>
      <c r="I80" s="19"/>
      <c r="J80" s="19"/>
      <c r="K80" s="19"/>
    </row>
    <row r="81" spans="1:11" x14ac:dyDescent="0.25">
      <c r="A81" s="19"/>
      <c r="B81" s="24">
        <v>4</v>
      </c>
      <c r="C81" s="20"/>
      <c r="D81" s="20">
        <v>12500</v>
      </c>
      <c r="E81" s="26"/>
      <c r="F81" s="27">
        <f>-PV(D90,C90,E90,F90)</f>
        <v>7753.2550633149649</v>
      </c>
      <c r="G81" s="19"/>
      <c r="H81" s="19"/>
      <c r="I81" s="19"/>
      <c r="J81" s="19"/>
      <c r="K81" s="19"/>
    </row>
    <row r="82" spans="1:11" x14ac:dyDescent="0.25">
      <c r="A82" s="19"/>
      <c r="B82" s="19"/>
      <c r="C82" s="20"/>
      <c r="D82" s="20"/>
      <c r="E82" s="20"/>
      <c r="F82" s="19"/>
      <c r="G82" s="19"/>
      <c r="H82" s="19"/>
      <c r="I82" s="19"/>
      <c r="J82" s="19"/>
      <c r="K82" s="19"/>
    </row>
    <row r="83" spans="1:11" x14ac:dyDescent="0.25">
      <c r="A83" s="19"/>
      <c r="B83" s="19" t="s">
        <v>8</v>
      </c>
      <c r="C83" s="20"/>
      <c r="D83" s="20"/>
      <c r="E83" s="20"/>
      <c r="F83" s="20">
        <f>SUM(F78:F81)</f>
        <v>25180.758779410178</v>
      </c>
      <c r="G83" s="19"/>
      <c r="H83" s="19"/>
      <c r="I83" s="19"/>
      <c r="J83" s="19"/>
      <c r="K83" s="19"/>
    </row>
    <row r="84" spans="1:11" x14ac:dyDescent="0.25">
      <c r="A84" s="19"/>
      <c r="B84" s="19"/>
      <c r="C84" s="20"/>
      <c r="D84" s="20"/>
      <c r="E84" s="20"/>
      <c r="F84" s="20"/>
      <c r="G84" s="19"/>
      <c r="H84" s="19"/>
      <c r="I84" s="19"/>
      <c r="J84" s="19"/>
      <c r="K84" s="19"/>
    </row>
    <row r="85" spans="1:11" x14ac:dyDescent="0.25">
      <c r="A85" s="19"/>
      <c r="B85" s="28" t="s">
        <v>16</v>
      </c>
      <c r="C85" s="20"/>
      <c r="D85" s="20"/>
      <c r="E85" s="20"/>
      <c r="F85" s="20"/>
      <c r="G85" s="19"/>
      <c r="H85" s="19"/>
      <c r="I85" s="19"/>
      <c r="J85" s="19"/>
      <c r="K85" s="19"/>
    </row>
    <row r="86" spans="1:11" x14ac:dyDescent="0.25">
      <c r="A86" s="19"/>
      <c r="B86" s="19"/>
      <c r="C86" s="29" t="s">
        <v>11</v>
      </c>
      <c r="D86" s="29" t="s">
        <v>12</v>
      </c>
      <c r="E86" s="29" t="s">
        <v>13</v>
      </c>
      <c r="F86" s="29" t="s">
        <v>14</v>
      </c>
      <c r="G86" s="19"/>
      <c r="H86" s="19"/>
      <c r="I86" s="19"/>
      <c r="J86" s="19"/>
      <c r="K86" s="19"/>
    </row>
    <row r="87" spans="1:11" ht="13" x14ac:dyDescent="0.3">
      <c r="A87" s="19"/>
      <c r="B87" s="30" t="s">
        <v>10</v>
      </c>
      <c r="C87" s="20">
        <v>12</v>
      </c>
      <c r="D87" s="31">
        <f>$B$5/12</f>
        <v>0.01</v>
      </c>
      <c r="E87" s="20">
        <v>0</v>
      </c>
      <c r="F87" s="20">
        <v>5500</v>
      </c>
      <c r="G87" s="19"/>
      <c r="H87" s="19"/>
      <c r="I87" s="19"/>
      <c r="J87" s="19"/>
      <c r="K87" s="19"/>
    </row>
    <row r="88" spans="1:11" x14ac:dyDescent="0.25">
      <c r="A88" s="19"/>
      <c r="B88" s="19"/>
      <c r="C88" s="20">
        <v>24</v>
      </c>
      <c r="D88" s="31">
        <f t="shared" ref="D88:D90" si="7">$B$5/12</f>
        <v>0.01</v>
      </c>
      <c r="E88" s="20">
        <v>0</v>
      </c>
      <c r="F88" s="20">
        <v>7500</v>
      </c>
      <c r="G88" s="19"/>
      <c r="H88" s="19"/>
      <c r="I88" s="19"/>
      <c r="J88" s="19"/>
      <c r="K88" s="19"/>
    </row>
    <row r="89" spans="1:11" x14ac:dyDescent="0.25">
      <c r="A89" s="19"/>
      <c r="B89" s="19"/>
      <c r="C89" s="20">
        <v>36</v>
      </c>
      <c r="D89" s="31">
        <f t="shared" si="7"/>
        <v>0.01</v>
      </c>
      <c r="E89" s="20">
        <v>0</v>
      </c>
      <c r="F89" s="20">
        <v>9500</v>
      </c>
      <c r="G89" s="19"/>
      <c r="H89" s="19"/>
      <c r="I89" s="19"/>
      <c r="J89" s="19"/>
      <c r="K89" s="19"/>
    </row>
    <row r="90" spans="1:11" x14ac:dyDescent="0.25">
      <c r="A90" s="19"/>
      <c r="B90" s="19"/>
      <c r="C90" s="20">
        <v>48</v>
      </c>
      <c r="D90" s="31">
        <f t="shared" si="7"/>
        <v>0.01</v>
      </c>
      <c r="E90" s="20">
        <v>0</v>
      </c>
      <c r="F90" s="20">
        <v>12500</v>
      </c>
      <c r="G90" s="19"/>
      <c r="H90" s="19"/>
      <c r="I90" s="19"/>
      <c r="J90" s="19"/>
      <c r="K90" s="19"/>
    </row>
    <row r="91" spans="1:1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</row>
    <row r="92" spans="1:11" x14ac:dyDescent="0.25">
      <c r="A92" s="19" t="s">
        <v>38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</row>
    <row r="93" spans="1:11" x14ac:dyDescent="0.25">
      <c r="A93" s="19"/>
      <c r="B93" s="19" t="s">
        <v>36</v>
      </c>
      <c r="C93" s="20"/>
      <c r="D93" s="20"/>
      <c r="E93" s="20"/>
      <c r="F93" s="32">
        <f>((1+($B$5/12))^12)-1</f>
        <v>0.12682503013196977</v>
      </c>
      <c r="G93" s="19"/>
      <c r="H93" s="19"/>
      <c r="I93" s="19"/>
      <c r="J93" s="19"/>
      <c r="K93" s="19"/>
    </row>
    <row r="94" spans="1:1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</row>
    <row r="95" spans="1:11" ht="13" x14ac:dyDescent="0.3">
      <c r="A95" s="19"/>
      <c r="B95" s="21" t="s">
        <v>0</v>
      </c>
      <c r="C95" s="33">
        <v>1</v>
      </c>
      <c r="D95" s="33">
        <v>2</v>
      </c>
      <c r="E95" s="33">
        <v>3</v>
      </c>
      <c r="F95" s="33">
        <v>4</v>
      </c>
      <c r="G95" s="19"/>
      <c r="H95" s="19"/>
      <c r="I95" s="19"/>
      <c r="J95" s="19"/>
      <c r="K95" s="19"/>
    </row>
    <row r="96" spans="1:1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</row>
    <row r="97" spans="1:11" x14ac:dyDescent="0.25">
      <c r="A97" s="19"/>
      <c r="B97" s="19" t="s">
        <v>1</v>
      </c>
      <c r="C97" s="20">
        <v>5500</v>
      </c>
      <c r="D97" s="20">
        <v>7500</v>
      </c>
      <c r="E97" s="20">
        <v>9500</v>
      </c>
      <c r="F97" s="20">
        <v>12500</v>
      </c>
      <c r="G97" s="19"/>
      <c r="H97" s="19"/>
      <c r="I97" s="19"/>
      <c r="J97" s="19"/>
      <c r="K97" s="19"/>
    </row>
    <row r="98" spans="1:1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</row>
    <row r="99" spans="1:11" x14ac:dyDescent="0.25">
      <c r="A99" s="19"/>
      <c r="B99" s="19" t="s">
        <v>3</v>
      </c>
      <c r="C99" s="20">
        <f>-PV($F$93,C95,0,C97)</f>
        <v>4880.9707389583455</v>
      </c>
      <c r="D99" s="20">
        <f>-PV($F$93,D95,0,D97)</f>
        <v>5906.7459556779113</v>
      </c>
      <c r="E99" s="20">
        <f>-PV($F$93,E95,0,E97)</f>
        <v>6639.7870214589602</v>
      </c>
      <c r="F99" s="20">
        <f>-PV($F$93,F95,0,F97)</f>
        <v>7753.2550633149685</v>
      </c>
      <c r="G99" s="19" t="s">
        <v>31</v>
      </c>
      <c r="H99" s="19"/>
      <c r="I99" s="19"/>
      <c r="J99" s="19"/>
      <c r="K99" s="19"/>
    </row>
    <row r="100" spans="1:11" x14ac:dyDescent="0.25">
      <c r="A100" s="19"/>
      <c r="B100" s="19"/>
      <c r="C100" s="20"/>
      <c r="D100" s="20"/>
      <c r="E100" s="20"/>
      <c r="F100" s="20"/>
      <c r="G100" s="19"/>
      <c r="H100" s="19"/>
      <c r="I100" s="19"/>
      <c r="J100" s="19"/>
      <c r="K100" s="19"/>
    </row>
    <row r="101" spans="1:11" x14ac:dyDescent="0.25">
      <c r="A101" s="19" t="s">
        <v>4</v>
      </c>
      <c r="B101" s="20">
        <f>SUM(C99:F99)</f>
        <v>25180.758779410186</v>
      </c>
      <c r="C101" s="20"/>
      <c r="D101" s="20"/>
      <c r="E101" s="20"/>
      <c r="F101" s="20"/>
      <c r="G101" s="19" t="s">
        <v>34</v>
      </c>
      <c r="H101" s="19"/>
      <c r="I101" s="19"/>
      <c r="J101" s="19"/>
      <c r="K101" s="19"/>
    </row>
    <row r="102" spans="1:1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</row>
    <row r="103" spans="1:11" ht="13" x14ac:dyDescent="0.3">
      <c r="A103" s="18" t="s">
        <v>32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</row>
    <row r="104" spans="1:11" x14ac:dyDescent="0.25">
      <c r="A104" s="19" t="s">
        <v>33</v>
      </c>
      <c r="B104" s="34">
        <f>NPV($F$93,C97:F97)</f>
        <v>25180.758779410186</v>
      </c>
      <c r="C104" s="19" t="s">
        <v>27</v>
      </c>
      <c r="D104" s="19"/>
      <c r="E104" s="19"/>
      <c r="F104" s="19"/>
      <c r="G104" s="19"/>
      <c r="H104" s="19"/>
      <c r="I104" s="19"/>
      <c r="J104" s="19"/>
      <c r="K104" s="19"/>
    </row>
    <row r="105" spans="1:1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</row>
    <row r="106" spans="1:11" x14ac:dyDescent="0.25">
      <c r="A106" s="19" t="s">
        <v>39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ca75128-a244-4596-877b-f24828e476e2}" enabled="0" method="" siteId="{9ca75128-a244-4596-877b-f24828e476e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Rahul Kotian</cp:lastModifiedBy>
  <dcterms:created xsi:type="dcterms:W3CDTF">2011-09-06T15:28:02Z</dcterms:created>
  <dcterms:modified xsi:type="dcterms:W3CDTF">2024-06-16T21:01:32Z</dcterms:modified>
</cp:coreProperties>
</file>