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d075000\Documents\_UTD\Courses\FIN6322 -18F\Selected Solutions\"/>
    </mc:Choice>
  </mc:AlternateContent>
  <bookViews>
    <workbookView xWindow="240" yWindow="390" windowWidth="18915" windowHeight="7815"/>
  </bookViews>
  <sheets>
    <sheet name="Sheet1" sheetId="1" r:id="rId1"/>
  </sheets>
  <calcPr calcId="162913" iterate="1" iterateCount="1000" concurrentCalc="0"/>
</workbook>
</file>

<file path=xl/calcChain.xml><?xml version="1.0" encoding="utf-8"?>
<calcChain xmlns="http://schemas.openxmlformats.org/spreadsheetml/2006/main">
  <c r="D56" i="1" l="1"/>
  <c r="C56" i="1"/>
  <c r="D52" i="1"/>
  <c r="C52" i="1"/>
  <c r="D47" i="1"/>
  <c r="C47" i="1"/>
  <c r="D46" i="1"/>
  <c r="C46" i="1"/>
  <c r="D31" i="1"/>
  <c r="D36" i="1"/>
  <c r="C31" i="1"/>
  <c r="C57" i="1"/>
  <c r="D35" i="1"/>
  <c r="C35" i="1"/>
  <c r="D26" i="1"/>
  <c r="C26" i="1"/>
  <c r="D25" i="1"/>
  <c r="C25" i="1"/>
  <c r="D19" i="1"/>
  <c r="C19" i="1"/>
  <c r="D18" i="1"/>
  <c r="D17" i="1"/>
  <c r="C18" i="1"/>
  <c r="C17" i="1"/>
  <c r="C36" i="1"/>
  <c r="C20" i="1"/>
  <c r="D57" i="1"/>
  <c r="D20" i="1"/>
  <c r="C48" i="1"/>
  <c r="C49" i="1"/>
  <c r="C59" i="1"/>
  <c r="C27" i="1"/>
  <c r="C28" i="1"/>
  <c r="C38" i="1"/>
  <c r="C37" i="1"/>
  <c r="C58" i="1"/>
  <c r="D37" i="1"/>
  <c r="D48" i="1"/>
  <c r="D49" i="1"/>
  <c r="D59" i="1"/>
  <c r="D58" i="1"/>
  <c r="D27" i="1"/>
  <c r="D28" i="1"/>
  <c r="C60" i="1"/>
  <c r="C39" i="1"/>
  <c r="D38" i="1"/>
  <c r="D39" i="1"/>
  <c r="D60" i="1"/>
</calcChain>
</file>

<file path=xl/sharedStrings.xml><?xml version="1.0" encoding="utf-8"?>
<sst xmlns="http://schemas.openxmlformats.org/spreadsheetml/2006/main" count="58" uniqueCount="36">
  <si>
    <t>Loan Amount</t>
  </si>
  <si>
    <t>Proposal A</t>
  </si>
  <si>
    <t>Interest rate</t>
  </si>
  <si>
    <t>Closing points</t>
  </si>
  <si>
    <t>Proposal B</t>
  </si>
  <si>
    <t>Term (years)</t>
  </si>
  <si>
    <t>a)</t>
  </si>
  <si>
    <t>N</t>
  </si>
  <si>
    <t>I/Y</t>
  </si>
  <si>
    <t>PV</t>
  </si>
  <si>
    <t>PMT</t>
  </si>
  <si>
    <t>years</t>
  </si>
  <si>
    <t>FV</t>
  </si>
  <si>
    <t>Cpt I/Y</t>
  </si>
  <si>
    <t>Points</t>
  </si>
  <si>
    <t>b)</t>
  </si>
  <si>
    <t>Payoff: Remaining</t>
  </si>
  <si>
    <t>So Borrower would be indifferent in this case</t>
  </si>
  <si>
    <t xml:space="preserve"> payoff amounts</t>
  </si>
  <si>
    <t>Step 2 Calculate payoff at end of end of 5 years</t>
  </si>
  <si>
    <t>Step 1 Calculate payments (monthly)</t>
  </si>
  <si>
    <t>Step 2 Calculate payoff at end of 20 years (thus 10 years remaining)</t>
  </si>
  <si>
    <t xml:space="preserve"> (20 years)</t>
  </si>
  <si>
    <t xml:space="preserve"> (net loan amount)</t>
  </si>
  <si>
    <t xml:space="preserve"> (payoff)</t>
  </si>
  <si>
    <t>Assume we sell the house after 5 years.</t>
  </si>
  <si>
    <t>(360 months is 30 year contract term)</t>
  </si>
  <si>
    <t>So Loan A would be a better choice; we should "buy down" the rate.</t>
  </si>
  <si>
    <t>Obviously, any payoff before 5 years would cause choice of Loan A to be expensive.</t>
  </si>
  <si>
    <t>Assume we live in house for 20 years. Which loan better?</t>
  </si>
  <si>
    <t>Step 4  Apply points (change PV), and payoff (FV) to compute effective yield over 20 year period</t>
  </si>
  <si>
    <t>Step 3 - Calculate "points"  (no change)</t>
  </si>
  <si>
    <t>Step 4  Apply points (PV) and payoff (FV) to get effective yield</t>
  </si>
  <si>
    <t>Step 3 - Calculate "points" in actual dollar terms</t>
  </si>
  <si>
    <t>Should you "buy down" your rate (Loan A) by paying extra points?</t>
  </si>
  <si>
    <t>Problem 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</si>
</sst>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%"/>
    <numFmt numFmtId="166" formatCode="&quot;$&quot;#,##0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70C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0" fontId="3" fillId="0" borderId="0" xfId="2" applyNumberFormat="1" applyFont="1"/>
    <xf numFmtId="0" fontId="2" fillId="2" borderId="1" xfId="0" applyFont="1" applyFill="1" applyBorder="1" applyAlignment="1">
      <alignment horizontal="right"/>
    </xf>
    <xf numFmtId="164" fontId="0" fillId="0" borderId="0" xfId="0" applyNumberFormat="1"/>
    <xf numFmtId="8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right"/>
    </xf>
    <xf numFmtId="43" fontId="0" fillId="0" borderId="0" xfId="0" applyNumberFormat="1"/>
    <xf numFmtId="10" fontId="0" fillId="2" borderId="0" xfId="0" applyNumberFormat="1" applyFill="1"/>
    <xf numFmtId="0" fontId="4" fillId="0" borderId="0" xfId="0" applyFont="1"/>
    <xf numFmtId="165" fontId="0" fillId="0" borderId="0" xfId="2" applyNumberFormat="1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64" fontId="6" fillId="0" borderId="0" xfId="1" applyNumberFormat="1" applyFont="1"/>
    <xf numFmtId="166" fontId="0" fillId="0" borderId="0" xfId="3" applyNumberFormat="1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zoomScale="120" zoomScaleNormal="120" workbookViewId="0"/>
  </sheetViews>
  <sheetFormatPr defaultRowHeight="12.75" x14ac:dyDescent="0.2"/>
  <cols>
    <col min="1" max="1" width="5.140625" customWidth="1"/>
    <col min="2" max="2" width="16.5703125" customWidth="1"/>
    <col min="3" max="3" width="15.42578125" customWidth="1"/>
    <col min="4" max="4" width="15.28515625" customWidth="1"/>
  </cols>
  <sheetData>
    <row r="1" spans="1:4" x14ac:dyDescent="0.2">
      <c r="A1" s="1" t="s">
        <v>35</v>
      </c>
      <c r="C1" t="s">
        <v>34</v>
      </c>
    </row>
    <row r="3" spans="1:4" x14ac:dyDescent="0.2">
      <c r="B3" t="s">
        <v>0</v>
      </c>
      <c r="C3" s="16">
        <v>75000</v>
      </c>
    </row>
    <row r="4" spans="1:4" x14ac:dyDescent="0.2">
      <c r="C4" s="3"/>
    </row>
    <row r="5" spans="1:4" x14ac:dyDescent="0.2">
      <c r="C5" s="2"/>
    </row>
    <row r="6" spans="1:4" x14ac:dyDescent="0.2">
      <c r="C6" s="15" t="s">
        <v>1</v>
      </c>
      <c r="D6" s="15" t="s">
        <v>4</v>
      </c>
    </row>
    <row r="7" spans="1:4" x14ac:dyDescent="0.2">
      <c r="B7" t="s">
        <v>2</v>
      </c>
      <c r="C7" s="4">
        <v>0.06</v>
      </c>
      <c r="D7" s="4">
        <v>7.0000000000000007E-2</v>
      </c>
    </row>
    <row r="8" spans="1:4" x14ac:dyDescent="0.2">
      <c r="B8" t="s">
        <v>3</v>
      </c>
      <c r="C8" s="2">
        <v>6</v>
      </c>
      <c r="D8" s="2">
        <v>2</v>
      </c>
    </row>
    <row r="9" spans="1:4" x14ac:dyDescent="0.2">
      <c r="B9" t="s">
        <v>5</v>
      </c>
      <c r="C9" s="2">
        <v>30</v>
      </c>
      <c r="D9" s="2">
        <v>30</v>
      </c>
    </row>
    <row r="10" spans="1:4" x14ac:dyDescent="0.2">
      <c r="C10" s="2"/>
    </row>
    <row r="12" spans="1:4" x14ac:dyDescent="0.2">
      <c r="A12" s="1" t="s">
        <v>6</v>
      </c>
      <c r="B12" s="1" t="s">
        <v>29</v>
      </c>
    </row>
    <row r="13" spans="1:4" x14ac:dyDescent="0.2">
      <c r="B13" t="s">
        <v>20</v>
      </c>
    </row>
    <row r="15" spans="1:4" x14ac:dyDescent="0.2">
      <c r="C15" s="5" t="s">
        <v>1</v>
      </c>
      <c r="D15" s="5" t="s">
        <v>4</v>
      </c>
    </row>
    <row r="17" spans="2:5" x14ac:dyDescent="0.2">
      <c r="B17" s="9" t="s">
        <v>7</v>
      </c>
      <c r="C17">
        <f>12*$C$9</f>
        <v>360</v>
      </c>
      <c r="D17">
        <f>12*$D$9</f>
        <v>360</v>
      </c>
      <c r="E17" t="s">
        <v>26</v>
      </c>
    </row>
    <row r="18" spans="2:5" x14ac:dyDescent="0.2">
      <c r="B18" s="9" t="s">
        <v>8</v>
      </c>
      <c r="C18" s="13">
        <f>$C$7/12</f>
        <v>5.0000000000000001E-3</v>
      </c>
      <c r="D18" s="13">
        <f>$D$7/12</f>
        <v>5.8333333333333336E-3</v>
      </c>
    </row>
    <row r="19" spans="2:5" x14ac:dyDescent="0.2">
      <c r="B19" s="9" t="s">
        <v>9</v>
      </c>
      <c r="C19" s="6">
        <f>$C$3</f>
        <v>75000</v>
      </c>
      <c r="D19" s="6">
        <f>$C$3</f>
        <v>75000</v>
      </c>
    </row>
    <row r="20" spans="2:5" x14ac:dyDescent="0.2">
      <c r="B20" s="9" t="s">
        <v>10</v>
      </c>
      <c r="C20" s="8">
        <f>PMT(C18,C17,C19)</f>
        <v>-449.66289386456424</v>
      </c>
      <c r="D20" s="8">
        <f>PMT(D18,D17,D19)</f>
        <v>-498.97687138438744</v>
      </c>
    </row>
    <row r="22" spans="2:5" x14ac:dyDescent="0.2">
      <c r="B22" t="s">
        <v>21</v>
      </c>
    </row>
    <row r="23" spans="2:5" x14ac:dyDescent="0.2">
      <c r="B23" t="s">
        <v>16</v>
      </c>
      <c r="C23" s="2">
        <v>10</v>
      </c>
      <c r="D23" s="2">
        <v>10</v>
      </c>
      <c r="E23" t="s">
        <v>11</v>
      </c>
    </row>
    <row r="25" spans="2:5" x14ac:dyDescent="0.2">
      <c r="B25" s="9" t="s">
        <v>7</v>
      </c>
      <c r="C25">
        <f>12*C23</f>
        <v>120</v>
      </c>
      <c r="D25">
        <f>12*D23</f>
        <v>120</v>
      </c>
    </row>
    <row r="26" spans="2:5" x14ac:dyDescent="0.2">
      <c r="B26" s="9" t="s">
        <v>8</v>
      </c>
      <c r="C26" s="13">
        <f>$C$7/12</f>
        <v>5.0000000000000001E-3</v>
      </c>
      <c r="D26" s="13">
        <f>$D$7/12</f>
        <v>5.8333333333333336E-3</v>
      </c>
    </row>
    <row r="27" spans="2:5" x14ac:dyDescent="0.2">
      <c r="B27" s="9" t="s">
        <v>10</v>
      </c>
      <c r="C27" s="10">
        <f>$C$20</f>
        <v>-449.66289386456424</v>
      </c>
      <c r="D27" s="10">
        <f>$D$20</f>
        <v>-498.97687138438744</v>
      </c>
    </row>
    <row r="28" spans="2:5" x14ac:dyDescent="0.2">
      <c r="B28" s="9" t="s">
        <v>9</v>
      </c>
      <c r="C28" s="7">
        <f>PV(C26,C25,C27)</f>
        <v>40502.689683468525</v>
      </c>
      <c r="D28" s="7">
        <f>PV(D26,D25,D27)</f>
        <v>42975.058733208469</v>
      </c>
      <c r="E28" t="s">
        <v>18</v>
      </c>
    </row>
    <row r="30" spans="2:5" x14ac:dyDescent="0.2">
      <c r="B30" t="s">
        <v>33</v>
      </c>
    </row>
    <row r="31" spans="2:5" x14ac:dyDescent="0.2">
      <c r="B31" s="9" t="s">
        <v>14</v>
      </c>
      <c r="C31" s="17">
        <f>$C$3*$C$8/100</f>
        <v>4500</v>
      </c>
      <c r="D31" s="17">
        <f>$C$3*$D$8/100</f>
        <v>1500</v>
      </c>
    </row>
    <row r="33" spans="1:5" x14ac:dyDescent="0.2">
      <c r="B33" t="s">
        <v>30</v>
      </c>
    </row>
    <row r="35" spans="1:5" x14ac:dyDescent="0.2">
      <c r="B35" s="9" t="s">
        <v>7</v>
      </c>
      <c r="C35">
        <f>12*($C$9-C23)</f>
        <v>240</v>
      </c>
      <c r="D35">
        <f>12*($C$9-D23)</f>
        <v>240</v>
      </c>
      <c r="E35" t="s">
        <v>22</v>
      </c>
    </row>
    <row r="36" spans="1:5" x14ac:dyDescent="0.2">
      <c r="B36" s="9" t="s">
        <v>9</v>
      </c>
      <c r="C36" s="6">
        <f>$C$3-$C$31</f>
        <v>70500</v>
      </c>
      <c r="D36" s="6">
        <f>$C$3-$D$31</f>
        <v>73500</v>
      </c>
      <c r="E36" t="s">
        <v>23</v>
      </c>
    </row>
    <row r="37" spans="1:5" x14ac:dyDescent="0.2">
      <c r="B37" s="9" t="s">
        <v>10</v>
      </c>
      <c r="C37" s="10">
        <f>$C$20</f>
        <v>-449.66289386456424</v>
      </c>
      <c r="D37" s="10">
        <f>$D$20</f>
        <v>-498.97687138438744</v>
      </c>
    </row>
    <row r="38" spans="1:5" x14ac:dyDescent="0.2">
      <c r="B38" s="9" t="s">
        <v>12</v>
      </c>
      <c r="C38" s="8">
        <f>-C28</f>
        <v>-40502.689683468525</v>
      </c>
      <c r="D38" s="8">
        <f>-D28</f>
        <v>-42975.058733208469</v>
      </c>
      <c r="E38" t="s">
        <v>24</v>
      </c>
    </row>
    <row r="39" spans="1:5" x14ac:dyDescent="0.2">
      <c r="B39" s="9" t="s">
        <v>13</v>
      </c>
      <c r="C39" s="11">
        <f>12*RATE(C35,C37,C36,C38)</f>
        <v>6.6286778341644481E-2</v>
      </c>
      <c r="D39" s="11">
        <f>12*RATE(D35,D37,D36,D38)</f>
        <v>7.2145289800316786E-2</v>
      </c>
    </row>
    <row r="40" spans="1:5" x14ac:dyDescent="0.2">
      <c r="C40" s="12" t="s">
        <v>27</v>
      </c>
    </row>
    <row r="42" spans="1:5" x14ac:dyDescent="0.2">
      <c r="A42" s="1" t="s">
        <v>15</v>
      </c>
      <c r="B42" s="14" t="s">
        <v>25</v>
      </c>
    </row>
    <row r="43" spans="1:5" x14ac:dyDescent="0.2">
      <c r="B43" t="s">
        <v>19</v>
      </c>
    </row>
    <row r="44" spans="1:5" x14ac:dyDescent="0.2">
      <c r="B44" t="s">
        <v>16</v>
      </c>
      <c r="C44" s="2">
        <v>25</v>
      </c>
      <c r="D44" s="2">
        <v>25</v>
      </c>
      <c r="E44" t="s">
        <v>11</v>
      </c>
    </row>
    <row r="46" spans="1:5" x14ac:dyDescent="0.2">
      <c r="B46" s="9" t="s">
        <v>7</v>
      </c>
      <c r="C46">
        <f>12*C44</f>
        <v>300</v>
      </c>
      <c r="D46">
        <f>12*D44</f>
        <v>300</v>
      </c>
    </row>
    <row r="47" spans="1:5" x14ac:dyDescent="0.2">
      <c r="B47" s="9" t="s">
        <v>8</v>
      </c>
      <c r="C47" s="13">
        <f>$C$7/12</f>
        <v>5.0000000000000001E-3</v>
      </c>
      <c r="D47" s="13">
        <f>$D$7/12</f>
        <v>5.8333333333333336E-3</v>
      </c>
    </row>
    <row r="48" spans="1:5" x14ac:dyDescent="0.2">
      <c r="B48" s="9" t="s">
        <v>10</v>
      </c>
      <c r="C48" s="10">
        <f>$C$20</f>
        <v>-449.66289386456424</v>
      </c>
      <c r="D48" s="10">
        <f>$D$20</f>
        <v>-498.97687138438744</v>
      </c>
    </row>
    <row r="49" spans="2:5" x14ac:dyDescent="0.2">
      <c r="B49" s="9" t="s">
        <v>9</v>
      </c>
      <c r="C49" s="7">
        <f>PV(C47,C46,C48)</f>
        <v>69790.767617113743</v>
      </c>
      <c r="D49" s="7">
        <f>PV(D47,D46,D48)</f>
        <v>70598.692393343998</v>
      </c>
      <c r="E49" t="s">
        <v>18</v>
      </c>
    </row>
    <row r="51" spans="2:5" x14ac:dyDescent="0.2">
      <c r="B51" t="s">
        <v>31</v>
      </c>
    </row>
    <row r="52" spans="2:5" x14ac:dyDescent="0.2">
      <c r="B52" s="9" t="s">
        <v>14</v>
      </c>
      <c r="C52" s="17">
        <f>$C$3*$C$8/100</f>
        <v>4500</v>
      </c>
      <c r="D52" s="17">
        <f>$C$3*$D$8/100</f>
        <v>1500</v>
      </c>
    </row>
    <row r="54" spans="2:5" x14ac:dyDescent="0.2">
      <c r="B54" t="s">
        <v>32</v>
      </c>
    </row>
    <row r="56" spans="2:5" x14ac:dyDescent="0.2">
      <c r="B56" s="9" t="s">
        <v>7</v>
      </c>
      <c r="C56">
        <f>12*($C$9-C44)</f>
        <v>60</v>
      </c>
      <c r="D56">
        <f>12*($C$9-D44)</f>
        <v>60</v>
      </c>
    </row>
    <row r="57" spans="2:5" x14ac:dyDescent="0.2">
      <c r="B57" s="9" t="s">
        <v>9</v>
      </c>
      <c r="C57" s="6">
        <f>$C$3-$C$31</f>
        <v>70500</v>
      </c>
      <c r="D57" s="6">
        <f>$C$3-$D$31</f>
        <v>73500</v>
      </c>
    </row>
    <row r="58" spans="2:5" x14ac:dyDescent="0.2">
      <c r="B58" s="9" t="s">
        <v>10</v>
      </c>
      <c r="C58" s="10">
        <f>$C$20</f>
        <v>-449.66289386456424</v>
      </c>
      <c r="D58" s="10">
        <f>$D$20</f>
        <v>-498.97687138438744</v>
      </c>
    </row>
    <row r="59" spans="2:5" x14ac:dyDescent="0.2">
      <c r="B59" s="9" t="s">
        <v>12</v>
      </c>
      <c r="C59" s="8">
        <f>-C49</f>
        <v>-69790.767617113743</v>
      </c>
      <c r="D59" s="8">
        <f>-D49</f>
        <v>-70598.692393343998</v>
      </c>
    </row>
    <row r="60" spans="2:5" x14ac:dyDescent="0.2">
      <c r="B60" s="9" t="s">
        <v>13</v>
      </c>
      <c r="C60" s="11">
        <f>12*RATE(C56,C58,C57,C59)</f>
        <v>7.487333045310525E-2</v>
      </c>
      <c r="D60" s="11">
        <f>12*RATE(D56,D58,D57,D59)</f>
        <v>7.4933366060260007E-2</v>
      </c>
    </row>
    <row r="61" spans="2:5" x14ac:dyDescent="0.2">
      <c r="C61" s="12" t="s">
        <v>17</v>
      </c>
    </row>
    <row r="62" spans="2:5" x14ac:dyDescent="0.2">
      <c r="C62" s="12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 DeCourcy</cp:lastModifiedBy>
  <dcterms:created xsi:type="dcterms:W3CDTF">2011-08-18T20:25:31Z</dcterms:created>
  <dcterms:modified xsi:type="dcterms:W3CDTF">2018-08-29T22:22:06Z</dcterms:modified>
</cp:coreProperties>
</file>