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pring - 24/MIS 6360 Agile/"/>
    </mc:Choice>
  </mc:AlternateContent>
  <xr:revisionPtr revIDLastSave="0" documentId="8_{347F69C6-4B0E-4B9F-98D7-D13E1FBFA408}" xr6:coauthVersionLast="47" xr6:coauthVersionMax="47" xr10:uidLastSave="{00000000-0000-0000-0000-000000000000}"/>
  <bookViews>
    <workbookView xWindow="28680" yWindow="-120" windowWidth="29040" windowHeight="15720" xr2:uid="{3CD966BC-F380-45ED-A228-D96F37DCD9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9" i="1"/>
  <c r="B37" i="1"/>
  <c r="C33" i="1"/>
  <c r="B3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<sst xmlns="http://schemas.openxmlformats.org/spreadsheetml/2006/main" count="48" uniqueCount="47">
  <si>
    <t>Year</t>
  </si>
  <si>
    <t>Costs</t>
  </si>
  <si>
    <t>Benefits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</si>
  <si>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</si>
  <si>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</si>
  <si>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</si>
  <si>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</si>
  <si>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</si>
  <si>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</si>
  <si>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</si>
  <si>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</si>
  <si>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</si>
  <si>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</si>
  <si>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</si>
  <si>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</si>
  <si>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</si>
  <si>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</si>
  <si>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</si>
  <si>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</si>
  <si>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</si>
  <si>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</si>
  <si>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</si>
  <si>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</si>
  <si>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</si>
  <si>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</si>
  <si>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</si>
  <si>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</si>
  <si>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</si>
  <si>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</si>
  <si>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</si>
  <si>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</si>
  <si>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</si>
  <si>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</si>
  <si>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</si>
  <si>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1. What is the NPV of the project?  Assume a 15% discount rate and round your answer to the nearest whole dollar (e.g. $125,321).</t>
  </si>
  <si>
    <r>
      <t xml:space="preserve">2. What is the IRR of the project? </t>
    </r>
    <r>
      <rPr>
        <b/>
        <sz val="12"/>
        <color theme="1"/>
        <rFont val="Calibri"/>
        <family val="2"/>
      </rPr>
      <t>Round your answer to two decimal places (e.g. 15.80%).</t>
    </r>
  </si>
  <si>
    <t>3. What is the Simple ROI of the project?</t>
  </si>
  <si>
    <t>4. Based on your calculations, should the project move forward?  Why or why not?</t>
  </si>
  <si>
    <t>Discount rate</t>
  </si>
  <si>
    <t>Yearly Cash Flow</t>
  </si>
  <si>
    <t>Total</t>
  </si>
  <si>
    <t>Simple ROI</t>
  </si>
  <si>
    <t>IRR</t>
  </si>
  <si>
    <t>NPV</t>
  </si>
  <si>
    <t xml:space="preserve">NPV = </t>
  </si>
  <si>
    <t xml:space="preserve">IRR= </t>
  </si>
  <si>
    <r>
      <t>Since the NPV is negative, we should</t>
    </r>
    <r>
      <rPr>
        <b/>
        <sz val="12"/>
        <color theme="1"/>
        <rFont val="Calibri"/>
        <family val="2"/>
      </rPr>
      <t xml:space="preserve"> not go</t>
    </r>
    <r>
      <rPr>
        <sz val="12"/>
        <color theme="1"/>
        <rFont val="Calibri"/>
        <family val="2"/>
      </rPr>
      <t xml:space="preserve"> forward with the project.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</si>
</sst>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111111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5" fillId="0" borderId="0" xfId="0" applyFont="1"/>
    <xf numFmtId="9" fontId="0" fillId="0" borderId="0" xfId="0" applyNumberFormat="1"/>
    <xf numFmtId="3" fontId="0" fillId="0" borderId="0" xfId="0" applyNumberFormat="1"/>
    <xf numFmtId="10" fontId="5" fillId="0" borderId="0" xfId="0" applyNumberFormat="1" applyFont="1"/>
    <xf numFmtId="169" fontId="5" fillId="0" borderId="0" xfId="0" applyNumberFormat="1" applyFont="1"/>
    <xf numFmtId="0" fontId="3" fillId="0" borderId="0" xfId="0" applyFont="1" applyAlignment="1">
      <alignment vertical="center"/>
    </xf>
    <xf numFmtId="10" fontId="1" fillId="0" borderId="0" xfId="0" applyNumberFormat="1" applyFont="1"/>
    <xf numFmtId="169" fontId="6" fillId="0" borderId="0" xfId="0" applyNumberFormat="1" applyFont="1"/>
  </cellXfs>
  <cellStyles count="1">
    <cellStyle name="Normal" xfId="0" builtinId="0"/>
  </cellStyles>
  <dxfs count="9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alignment horizontal="general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E07F2-199F-4B56-AF5E-CFDDDE94F269}" name="Table1" displayName="Table1" ref="A1:D33" totalsRowCount="1" headerRowDxfId="5">
  <autoFilter ref="A1:D32" xr:uid="{73AE07F2-199F-4B56-AF5E-CFDDDE94F269}"/>
  <tableColumns count="4">
    <tableColumn id="1" xr3:uid="{4AD2111F-3694-4157-974D-A51555C52EAE}" name="Year" totalsRowLabel="Total" dataDxfId="8" totalsRowDxfId="3"/>
    <tableColumn id="2" xr3:uid="{98BC96D9-8909-4C17-805C-FD4664881950}" name="Costs" totalsRowFunction="custom" dataDxfId="7" totalsRowDxfId="2">
      <totalsRowFormula>SUM(Table1[Costs])</totalsRowFormula>
    </tableColumn>
    <tableColumn id="3" xr3:uid="{ACAF702E-4077-410B-A73C-6D38535B56A6}" name="Benefits" totalsRowFunction="custom" dataDxfId="6" totalsRowDxfId="1">
      <totalsRowFormula>SUM(Table1[Benefits])</totalsRowFormula>
    </tableColumn>
    <tableColumn id="4" xr3:uid="{72F33C4F-4BFA-4A90-82A8-07940221FDD2}" name="Yearly Cash Flow" dataDxfId="4" totalsRowDxfId="0">
      <calculatedColumnFormula>Table1[[#This Row],[Benefits]]-Table1[[#This Row],[Costs]]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2179-3CD3-4062-9EEA-3733EFF6A48E}">
  <dimension ref="A1:I39"/>
  <sheetViews>
    <sheetView tabSelected="1" topLeftCell="A4" workbookViewId="0">
      <selection activeCell="C37" sqref="C37"/>
    </sheetView>
  </sheetViews>
  <sheetFormatPr defaultRowHeight="14.5" x14ac:dyDescent="0.35"/>
  <cols>
    <col min="1" max="1" width="11.6328125" style="4" customWidth="1"/>
    <col min="2" max="2" width="23.36328125" style="4" customWidth="1"/>
    <col min="3" max="3" width="21.36328125" style="4" customWidth="1"/>
    <col min="4" max="4" width="16.7265625" bestFit="1" customWidth="1"/>
    <col min="8" max="8" width="14.269531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39</v>
      </c>
    </row>
    <row r="2" spans="1:9" x14ac:dyDescent="0.35">
      <c r="A2" s="2" t="s">
        <v>3</v>
      </c>
      <c r="B2" s="3">
        <v>1100000</v>
      </c>
      <c r="C2" s="3">
        <v>50000</v>
      </c>
      <c r="D2" s="6">
        <f>Table1[[#This Row],[Benefits]]-Table1[[#This Row],[Costs]]</f>
        <v>-1050000</v>
      </c>
    </row>
    <row r="3" spans="1:9" x14ac:dyDescent="0.35">
      <c r="A3" s="2" t="s">
        <v>4</v>
      </c>
      <c r="B3" s="3">
        <v>250000</v>
      </c>
      <c r="C3" s="3">
        <v>75000</v>
      </c>
      <c r="D3" s="6">
        <f>Table1[[#This Row],[Benefits]]-Table1[[#This Row],[Costs]]</f>
        <v>-175000</v>
      </c>
    </row>
    <row r="4" spans="1:9" x14ac:dyDescent="0.35">
      <c r="A4" s="2" t="s">
        <v>5</v>
      </c>
      <c r="B4" s="3">
        <v>27500</v>
      </c>
      <c r="C4" s="3">
        <v>100000</v>
      </c>
      <c r="D4" s="6">
        <f>Table1[[#This Row],[Benefits]]-Table1[[#This Row],[Costs]]</f>
        <v>72500</v>
      </c>
    </row>
    <row r="5" spans="1:9" x14ac:dyDescent="0.35">
      <c r="A5" s="2" t="s">
        <v>6</v>
      </c>
      <c r="B5" s="3">
        <v>27500</v>
      </c>
      <c r="C5" s="3">
        <v>120000</v>
      </c>
      <c r="D5" s="6">
        <f>Table1[[#This Row],[Benefits]]-Table1[[#This Row],[Costs]]</f>
        <v>92500</v>
      </c>
    </row>
    <row r="6" spans="1:9" x14ac:dyDescent="0.35">
      <c r="A6" s="2" t="s">
        <v>7</v>
      </c>
      <c r="B6" s="3">
        <v>27500</v>
      </c>
      <c r="C6" s="3">
        <v>140000</v>
      </c>
      <c r="D6" s="6">
        <f>Table1[[#This Row],[Benefits]]-Table1[[#This Row],[Costs]]</f>
        <v>112500</v>
      </c>
      <c r="H6" t="s">
        <v>38</v>
      </c>
      <c r="I6" s="5">
        <v>0.15</v>
      </c>
    </row>
    <row r="7" spans="1:9" x14ac:dyDescent="0.35">
      <c r="A7" s="2" t="s">
        <v>8</v>
      </c>
      <c r="B7" s="3">
        <v>27500</v>
      </c>
      <c r="C7" s="3">
        <v>160000</v>
      </c>
      <c r="D7" s="6">
        <f>Table1[[#This Row],[Benefits]]-Table1[[#This Row],[Costs]]</f>
        <v>132500</v>
      </c>
    </row>
    <row r="8" spans="1:9" x14ac:dyDescent="0.35">
      <c r="A8" s="2" t="s">
        <v>9</v>
      </c>
      <c r="B8" s="3">
        <v>27500</v>
      </c>
      <c r="C8" s="3">
        <v>180000</v>
      </c>
      <c r="D8" s="6">
        <f>Table1[[#This Row],[Benefits]]-Table1[[#This Row],[Costs]]</f>
        <v>152500</v>
      </c>
    </row>
    <row r="9" spans="1:9" x14ac:dyDescent="0.35">
      <c r="A9" s="2" t="s">
        <v>10</v>
      </c>
      <c r="B9" s="3">
        <v>27500</v>
      </c>
      <c r="C9" s="3">
        <v>200000</v>
      </c>
      <c r="D9" s="6">
        <f>Table1[[#This Row],[Benefits]]-Table1[[#This Row],[Costs]]</f>
        <v>172500</v>
      </c>
    </row>
    <row r="10" spans="1:9" x14ac:dyDescent="0.35">
      <c r="A10" s="2" t="s">
        <v>11</v>
      </c>
      <c r="B10" s="3">
        <v>27500</v>
      </c>
      <c r="C10" s="3">
        <v>220000</v>
      </c>
      <c r="D10" s="6">
        <f>Table1[[#This Row],[Benefits]]-Table1[[#This Row],[Costs]]</f>
        <v>192500</v>
      </c>
    </row>
    <row r="11" spans="1:9" x14ac:dyDescent="0.35">
      <c r="A11" s="2" t="s">
        <v>12</v>
      </c>
      <c r="B11" s="3">
        <v>27500</v>
      </c>
      <c r="C11" s="3">
        <v>240000</v>
      </c>
      <c r="D11" s="6">
        <f>Table1[[#This Row],[Benefits]]-Table1[[#This Row],[Costs]]</f>
        <v>212500</v>
      </c>
    </row>
    <row r="12" spans="1:9" ht="15.5" x14ac:dyDescent="0.35">
      <c r="A12" s="2" t="s">
        <v>13</v>
      </c>
      <c r="B12" s="3">
        <v>27500</v>
      </c>
      <c r="C12" s="3">
        <v>260000</v>
      </c>
      <c r="D12" s="6">
        <f>Table1[[#This Row],[Benefits]]-Table1[[#This Row],[Costs]]</f>
        <v>232500</v>
      </c>
      <c r="H12" s="1" t="s">
        <v>34</v>
      </c>
    </row>
    <row r="13" spans="1:9" ht="15.5" x14ac:dyDescent="0.35">
      <c r="A13" s="2" t="s">
        <v>14</v>
      </c>
      <c r="B13" s="3">
        <v>27500</v>
      </c>
      <c r="C13" s="3">
        <v>280000</v>
      </c>
      <c r="D13" s="6">
        <f>Table1[[#This Row],[Benefits]]-Table1[[#This Row],[Costs]]</f>
        <v>252500</v>
      </c>
      <c r="H13" s="9" t="s">
        <v>44</v>
      </c>
      <c r="I13" s="11">
        <v>-87456.30026417214</v>
      </c>
    </row>
    <row r="14" spans="1:9" ht="15.5" x14ac:dyDescent="0.35">
      <c r="A14" s="2" t="s">
        <v>15</v>
      </c>
      <c r="B14" s="3">
        <v>27500</v>
      </c>
      <c r="C14" s="3">
        <v>300000</v>
      </c>
      <c r="D14" s="6">
        <f>Table1[[#This Row],[Benefits]]-Table1[[#This Row],[Costs]]</f>
        <v>272500</v>
      </c>
      <c r="H14" s="1" t="s">
        <v>35</v>
      </c>
    </row>
    <row r="15" spans="1:9" ht="15.5" x14ac:dyDescent="0.35">
      <c r="A15" s="2" t="s">
        <v>16</v>
      </c>
      <c r="B15" s="3">
        <v>27500</v>
      </c>
      <c r="C15" s="3">
        <v>320000</v>
      </c>
      <c r="D15" s="6">
        <f>Table1[[#This Row],[Benefits]]-Table1[[#This Row],[Costs]]</f>
        <v>292500</v>
      </c>
      <c r="H15" s="9" t="s">
        <v>45</v>
      </c>
      <c r="I15" s="10">
        <v>0.14271203377149444</v>
      </c>
    </row>
    <row r="16" spans="1:9" ht="15.5" x14ac:dyDescent="0.35">
      <c r="A16" s="2" t="s">
        <v>17</v>
      </c>
      <c r="B16" s="3">
        <v>27500</v>
      </c>
      <c r="C16" s="3">
        <v>340000</v>
      </c>
      <c r="D16" s="6">
        <f>Table1[[#This Row],[Benefits]]-Table1[[#This Row],[Costs]]</f>
        <v>312500</v>
      </c>
      <c r="H16" s="1" t="s">
        <v>36</v>
      </c>
    </row>
    <row r="17" spans="1:9" ht="15.5" x14ac:dyDescent="0.35">
      <c r="A17" s="2" t="s">
        <v>18</v>
      </c>
      <c r="B17" s="3">
        <v>27500</v>
      </c>
      <c r="C17" s="3">
        <v>360000</v>
      </c>
      <c r="D17" s="6">
        <f>Table1[[#This Row],[Benefits]]-Table1[[#This Row],[Costs]]</f>
        <v>332500</v>
      </c>
      <c r="H17" s="9" t="s">
        <v>41</v>
      </c>
      <c r="I17" s="10">
        <v>4.2083818393480792</v>
      </c>
    </row>
    <row r="18" spans="1:9" ht="15.5" x14ac:dyDescent="0.35">
      <c r="A18" s="2" t="s">
        <v>19</v>
      </c>
      <c r="B18" s="3">
        <v>27500</v>
      </c>
      <c r="C18" s="3">
        <v>380000</v>
      </c>
      <c r="D18" s="6">
        <f>Table1[[#This Row],[Benefits]]-Table1[[#This Row],[Costs]]</f>
        <v>352500</v>
      </c>
      <c r="H18" s="1" t="s">
        <v>37</v>
      </c>
    </row>
    <row r="19" spans="1:9" ht="15.5" x14ac:dyDescent="0.35">
      <c r="A19" s="2" t="s">
        <v>20</v>
      </c>
      <c r="B19" s="3">
        <v>27500</v>
      </c>
      <c r="C19" s="3">
        <v>400000</v>
      </c>
      <c r="D19" s="6">
        <f>Table1[[#This Row],[Benefits]]-Table1[[#This Row],[Costs]]</f>
        <v>372500</v>
      </c>
      <c r="H19" s="1" t="s">
        <v>46</v>
      </c>
    </row>
    <row r="20" spans="1:9" x14ac:dyDescent="0.35">
      <c r="A20" s="2" t="s">
        <v>21</v>
      </c>
      <c r="B20" s="3">
        <v>27500</v>
      </c>
      <c r="C20" s="3">
        <v>420000</v>
      </c>
      <c r="D20" s="6">
        <f>Table1[[#This Row],[Benefits]]-Table1[[#This Row],[Costs]]</f>
        <v>392500</v>
      </c>
    </row>
    <row r="21" spans="1:9" x14ac:dyDescent="0.35">
      <c r="A21" s="2" t="s">
        <v>22</v>
      </c>
      <c r="B21" s="3">
        <v>27500</v>
      </c>
      <c r="C21" s="3">
        <v>440000</v>
      </c>
      <c r="D21" s="6">
        <f>Table1[[#This Row],[Benefits]]-Table1[[#This Row],[Costs]]</f>
        <v>412500</v>
      </c>
    </row>
    <row r="22" spans="1:9" x14ac:dyDescent="0.35">
      <c r="A22" s="2" t="s">
        <v>23</v>
      </c>
      <c r="B22" s="3">
        <v>27500</v>
      </c>
      <c r="C22" s="3">
        <v>460000</v>
      </c>
      <c r="D22" s="6">
        <f>Table1[[#This Row],[Benefits]]-Table1[[#This Row],[Costs]]</f>
        <v>432500</v>
      </c>
    </row>
    <row r="23" spans="1:9" x14ac:dyDescent="0.35">
      <c r="A23" s="2" t="s">
        <v>24</v>
      </c>
      <c r="B23" s="3">
        <v>27500</v>
      </c>
      <c r="C23" s="3">
        <v>480000</v>
      </c>
      <c r="D23" s="6">
        <f>Table1[[#This Row],[Benefits]]-Table1[[#This Row],[Costs]]</f>
        <v>452500</v>
      </c>
    </row>
    <row r="24" spans="1:9" x14ac:dyDescent="0.35">
      <c r="A24" s="2" t="s">
        <v>25</v>
      </c>
      <c r="B24" s="3">
        <v>27500</v>
      </c>
      <c r="C24" s="3">
        <v>500000</v>
      </c>
      <c r="D24" s="6">
        <f>Table1[[#This Row],[Benefits]]-Table1[[#This Row],[Costs]]</f>
        <v>472500</v>
      </c>
    </row>
    <row r="25" spans="1:9" x14ac:dyDescent="0.35">
      <c r="A25" s="2" t="s">
        <v>26</v>
      </c>
      <c r="B25" s="3">
        <v>27500</v>
      </c>
      <c r="C25" s="3">
        <v>520000</v>
      </c>
      <c r="D25" s="6">
        <f>Table1[[#This Row],[Benefits]]-Table1[[#This Row],[Costs]]</f>
        <v>492500</v>
      </c>
    </row>
    <row r="26" spans="1:9" x14ac:dyDescent="0.35">
      <c r="A26" s="2" t="s">
        <v>27</v>
      </c>
      <c r="B26" s="3">
        <v>27500</v>
      </c>
      <c r="C26" s="3">
        <v>540000</v>
      </c>
      <c r="D26" s="6">
        <f>Table1[[#This Row],[Benefits]]-Table1[[#This Row],[Costs]]</f>
        <v>512500</v>
      </c>
    </row>
    <row r="27" spans="1:9" x14ac:dyDescent="0.35">
      <c r="A27" s="2" t="s">
        <v>28</v>
      </c>
      <c r="B27" s="3">
        <v>27500</v>
      </c>
      <c r="C27" s="3">
        <v>560000</v>
      </c>
      <c r="D27" s="6">
        <f>Table1[[#This Row],[Benefits]]-Table1[[#This Row],[Costs]]</f>
        <v>532500</v>
      </c>
    </row>
    <row r="28" spans="1:9" x14ac:dyDescent="0.35">
      <c r="A28" s="2" t="s">
        <v>29</v>
      </c>
      <c r="B28" s="3">
        <v>27500</v>
      </c>
      <c r="C28" s="3">
        <v>580000</v>
      </c>
      <c r="D28" s="6">
        <f>Table1[[#This Row],[Benefits]]-Table1[[#This Row],[Costs]]</f>
        <v>552500</v>
      </c>
    </row>
    <row r="29" spans="1:9" x14ac:dyDescent="0.35">
      <c r="A29" s="2" t="s">
        <v>30</v>
      </c>
      <c r="B29" s="3">
        <v>27500</v>
      </c>
      <c r="C29" s="3">
        <v>600000</v>
      </c>
      <c r="D29" s="6">
        <f>Table1[[#This Row],[Benefits]]-Table1[[#This Row],[Costs]]</f>
        <v>572500</v>
      </c>
    </row>
    <row r="30" spans="1:9" x14ac:dyDescent="0.35">
      <c r="A30" s="2" t="s">
        <v>31</v>
      </c>
      <c r="B30" s="3">
        <v>27500</v>
      </c>
      <c r="C30" s="3">
        <v>620000</v>
      </c>
      <c r="D30" s="6">
        <f>Table1[[#This Row],[Benefits]]-Table1[[#This Row],[Costs]]</f>
        <v>592500</v>
      </c>
    </row>
    <row r="31" spans="1:9" x14ac:dyDescent="0.35">
      <c r="A31" s="2" t="s">
        <v>32</v>
      </c>
      <c r="B31" s="3">
        <v>27500</v>
      </c>
      <c r="C31" s="3">
        <v>640000</v>
      </c>
      <c r="D31" s="6">
        <f>Table1[[#This Row],[Benefits]]-Table1[[#This Row],[Costs]]</f>
        <v>612500</v>
      </c>
    </row>
    <row r="32" spans="1:9" x14ac:dyDescent="0.35">
      <c r="A32" s="2" t="s">
        <v>33</v>
      </c>
      <c r="B32" s="3">
        <v>27500</v>
      </c>
      <c r="C32" s="3">
        <v>700000</v>
      </c>
      <c r="D32" s="6">
        <f>Table1[[#This Row],[Benefits]]-Table1[[#This Row],[Costs]]</f>
        <v>672500</v>
      </c>
    </row>
    <row r="33" spans="1:4" x14ac:dyDescent="0.35">
      <c r="A33" s="2" t="s">
        <v>40</v>
      </c>
      <c r="B33" s="3">
        <f>SUM(Table1[Costs])</f>
        <v>2147500</v>
      </c>
      <c r="C33" s="3">
        <f>SUM(Table1[Benefits])</f>
        <v>11185000</v>
      </c>
      <c r="D33" s="6"/>
    </row>
    <row r="35" spans="1:4" x14ac:dyDescent="0.35">
      <c r="A35" s="4" t="s">
        <v>41</v>
      </c>
      <c r="B35" s="7">
        <f xml:space="preserve"> (( Table1[[#Totals],[Benefits]]-Table1[[#Totals],[Costs]] ) / Table1[[#Totals],[Costs]] )</f>
        <v>4.2083818393480792</v>
      </c>
    </row>
    <row r="37" spans="1:4" x14ac:dyDescent="0.35">
      <c r="A37" s="4" t="s">
        <v>42</v>
      </c>
      <c r="B37" s="7">
        <f>IRR(Table1[Yearly Cash Flow],I6)</f>
        <v>0.14271203377149444</v>
      </c>
    </row>
    <row r="39" spans="1:4" x14ac:dyDescent="0.35">
      <c r="A39" s="4" t="s">
        <v>43</v>
      </c>
      <c r="B39" s="8">
        <f>(NPV(I6,D3:D32))+D2</f>
        <v>-87456.30026417214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Kotian, Rahul Monappa</dc:creator>
  <cp:lastModifiedBy>Rahul Kotian</cp:lastModifiedBy>
  <dcterms:created xsi:type="dcterms:W3CDTF">2024-01-23T16:19:53Z</dcterms:created>
  <dcterms:modified xsi:type="dcterms:W3CDTF">2024-01-24T17:10:03Z</dcterms:modified>
</cp:coreProperties>
</file>