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ahul\Juniper Network\Final\Business Exercise\Data\Juniper Networks\"/>
    </mc:Choice>
  </mc:AlternateContent>
  <bookViews>
    <workbookView xWindow="0" yWindow="0" windowWidth="19200" windowHeight="7050"/>
  </bookViews>
  <sheets>
    <sheet name="Income" sheetId="1" r:id="rId1"/>
    <sheet name="Sheet1" sheetId="5" r:id="rId2"/>
    <sheet name="Net Rev by Product and Service" sheetId="2" r:id="rId3"/>
    <sheet name="Net Rev by Vertical" sheetId="3" r:id="rId4"/>
    <sheet name="Net Rev by Geography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3" l="1"/>
  <c r="H17" i="3"/>
  <c r="H16" i="3"/>
  <c r="I17" i="3"/>
  <c r="I16" i="3"/>
  <c r="I15" i="3"/>
  <c r="G20" i="4"/>
  <c r="G19" i="4"/>
  <c r="G18" i="4"/>
  <c r="P18" i="5"/>
  <c r="Q14" i="5"/>
  <c r="M7" i="5"/>
  <c r="L7" i="5"/>
  <c r="K7" i="5"/>
  <c r="E19" i="4" l="1"/>
  <c r="E20" i="4"/>
  <c r="N20" i="4" s="1"/>
  <c r="E18" i="4"/>
  <c r="N18" i="4" s="1"/>
  <c r="F19" i="4"/>
  <c r="O19" i="4" s="1"/>
  <c r="F20" i="4"/>
  <c r="O20" i="4" s="1"/>
  <c r="F21" i="4"/>
  <c r="D19" i="4"/>
  <c r="M19" i="4" s="1"/>
  <c r="D20" i="4"/>
  <c r="M20" i="4" s="1"/>
  <c r="D21" i="4"/>
  <c r="M21" i="4" s="1"/>
  <c r="C19" i="4"/>
  <c r="C20" i="4"/>
  <c r="C21" i="4"/>
  <c r="F18" i="4"/>
  <c r="D18" i="4"/>
  <c r="M18" i="4" s="1"/>
  <c r="C18" i="4"/>
  <c r="L17" i="3"/>
  <c r="G16" i="3"/>
  <c r="G17" i="3"/>
  <c r="N17" i="3" s="1"/>
  <c r="G18" i="3"/>
  <c r="F16" i="3"/>
  <c r="N16" i="3" s="1"/>
  <c r="F17" i="3"/>
  <c r="M17" i="3" s="1"/>
  <c r="E16" i="3"/>
  <c r="L16" i="3" s="1"/>
  <c r="E17" i="3"/>
  <c r="E18" i="3"/>
  <c r="L18" i="3" s="1"/>
  <c r="G15" i="3"/>
  <c r="N15" i="3" s="1"/>
  <c r="F15" i="3"/>
  <c r="M15" i="3" s="1"/>
  <c r="E15" i="3"/>
  <c r="D16" i="3"/>
  <c r="D17" i="3"/>
  <c r="D18" i="3"/>
  <c r="D15" i="3"/>
  <c r="L15" i="3" s="1"/>
  <c r="G15" i="2"/>
  <c r="G16" i="2"/>
  <c r="G17" i="2"/>
  <c r="G18" i="2"/>
  <c r="F15" i="2"/>
  <c r="O15" i="2" s="1"/>
  <c r="F16" i="2"/>
  <c r="F18" i="2"/>
  <c r="E18" i="2"/>
  <c r="N18" i="2" s="1"/>
  <c r="E15" i="2"/>
  <c r="E16" i="2"/>
  <c r="E17" i="2"/>
  <c r="G14" i="2"/>
  <c r="F14" i="2"/>
  <c r="O14" i="2" s="1"/>
  <c r="E14" i="2"/>
  <c r="D15" i="2"/>
  <c r="D16" i="2"/>
  <c r="D17" i="2"/>
  <c r="D18" i="2"/>
  <c r="D14" i="2"/>
  <c r="H15" i="2" l="1"/>
  <c r="P15" i="2"/>
  <c r="H14" i="2"/>
  <c r="P14" i="2"/>
  <c r="N17" i="2"/>
  <c r="O18" i="2"/>
  <c r="K15" i="2"/>
  <c r="P18" i="2"/>
  <c r="N14" i="2"/>
  <c r="N16" i="2"/>
  <c r="K14" i="2"/>
  <c r="N15" i="2"/>
  <c r="O16" i="2"/>
  <c r="H16" i="2"/>
  <c r="P16" i="2"/>
  <c r="N19" i="4"/>
  <c r="H18" i="4"/>
  <c r="H20" i="4"/>
  <c r="O18" i="4"/>
  <c r="H19" i="4"/>
  <c r="M16" i="3"/>
  <c r="L9" i="2"/>
  <c r="L11" i="2" l="1"/>
  <c r="F17" i="2"/>
  <c r="K11" i="4"/>
  <c r="E21" i="4" s="1"/>
  <c r="L8" i="3"/>
  <c r="F18" i="3" s="1"/>
  <c r="O17" i="2" l="1"/>
  <c r="P17" i="2"/>
  <c r="N21" i="4"/>
  <c r="O21" i="4"/>
  <c r="M18" i="3"/>
  <c r="N18" i="3"/>
  <c r="M19" i="1"/>
  <c r="M11" i="1"/>
  <c r="M7" i="1"/>
  <c r="L19" i="1"/>
  <c r="L11" i="1"/>
  <c r="L7" i="1"/>
  <c r="L12" i="1" s="1"/>
  <c r="K19" i="1"/>
  <c r="K11" i="1"/>
  <c r="K7" i="1"/>
  <c r="L20" i="1" l="1"/>
  <c r="L22" i="1" s="1"/>
  <c r="L24" i="1" s="1"/>
  <c r="M12" i="1"/>
  <c r="M20" i="1" s="1"/>
  <c r="M22" i="1" s="1"/>
  <c r="M24" i="1" s="1"/>
  <c r="M28" i="1" s="1"/>
  <c r="M27" i="1"/>
  <c r="L28" i="1"/>
  <c r="L27" i="1"/>
  <c r="K12" i="1"/>
  <c r="K20" i="1" s="1"/>
  <c r="K22" i="1" s="1"/>
  <c r="K24" i="1" s="1"/>
  <c r="K27" i="1" s="1"/>
  <c r="K28" i="1" l="1"/>
</calcChain>
</file>

<file path=xl/sharedStrings.xml><?xml version="1.0" encoding="utf-8"?>
<sst xmlns="http://schemas.openxmlformats.org/spreadsheetml/2006/main" count="178" uniqueCount="43">
  <si>
    <t>Product</t>
  </si>
  <si>
    <t>Service</t>
  </si>
  <si>
    <t>Total net revenues</t>
  </si>
  <si>
    <t>Cost of revenues:</t>
  </si>
  <si>
    <t>Total cost of revenues</t>
  </si>
  <si>
    <t>Gross margin</t>
  </si>
  <si>
    <t>Operating expenses:</t>
  </si>
  <si>
    <t>Research and development</t>
  </si>
  <si>
    <t>Sales and marketing</t>
  </si>
  <si>
    <t>General and administrative</t>
  </si>
  <si>
    <t xml:space="preserve">Restructuring charges </t>
  </si>
  <si>
    <t>Total operating expenses</t>
  </si>
  <si>
    <t>Operating income</t>
  </si>
  <si>
    <t>Other expense, net</t>
  </si>
  <si>
    <t xml:space="preserve">Income before income taxes </t>
  </si>
  <si>
    <t>Income tax provision</t>
  </si>
  <si>
    <t xml:space="preserve">Net income </t>
  </si>
  <si>
    <t>Net income per share:</t>
  </si>
  <si>
    <t>Basic</t>
  </si>
  <si>
    <t>Diluted</t>
  </si>
  <si>
    <t>Shares used in computing net income per share:</t>
  </si>
  <si>
    <t xml:space="preserve">Cash dividends declared per common stock </t>
  </si>
  <si>
    <t>—</t>
  </si>
  <si>
    <t>Net revenues:</t>
  </si>
  <si>
    <t>Q1</t>
  </si>
  <si>
    <t>Q2</t>
  </si>
  <si>
    <t>Q3</t>
  </si>
  <si>
    <t>Q4</t>
  </si>
  <si>
    <t>Routing</t>
  </si>
  <si>
    <t>Switching</t>
  </si>
  <si>
    <t>Security</t>
  </si>
  <si>
    <t xml:space="preserve">Total product </t>
  </si>
  <si>
    <t>Total service</t>
  </si>
  <si>
    <t xml:space="preserve">Total </t>
  </si>
  <si>
    <t>Cloud</t>
  </si>
  <si>
    <t>Telecom/Cable</t>
  </si>
  <si>
    <t>Strategic Enterprise</t>
  </si>
  <si>
    <t>Total</t>
  </si>
  <si>
    <t>Americas</t>
  </si>
  <si>
    <t>Europe, Middle East, and Africa</t>
  </si>
  <si>
    <t>Asia Pacific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</si>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</sst>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8" formatCode="_([$$-409]* #,##0_);_([$$-409]* \(#,##0\);_([$$-409]* &quot;-&quot;??_);_(@_)"/>
    <numFmt numFmtId="169" formatCode="_(&quot;$&quot;* #,##0_);_(&quot;$&quot;* \(#,##0\);_(&quot;$&quot;* &quot;—&quot;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onsolas"/>
      <family val="3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2" xfId="0" applyBorder="1"/>
    <xf numFmtId="0" fontId="2" fillId="0" borderId="2" xfId="0" applyFont="1" applyBorder="1"/>
    <xf numFmtId="0" fontId="2" fillId="0" borderId="2" xfId="0" applyFont="1" applyBorder="1" applyAlignment="1">
      <alignment horizontal="left" indent="1"/>
    </xf>
    <xf numFmtId="0" fontId="2" fillId="0" borderId="2" xfId="0" applyFont="1" applyBorder="1" applyAlignment="1">
      <alignment horizontal="left" indent="2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left" wrapText="1" indent="1"/>
    </xf>
    <xf numFmtId="166" fontId="0" fillId="0" borderId="2" xfId="0" applyNumberFormat="1" applyBorder="1"/>
    <xf numFmtId="9" fontId="0" fillId="0" borderId="2" xfId="3" applyFont="1" applyBorder="1"/>
    <xf numFmtId="1" fontId="3" fillId="0" borderId="2" xfId="0" applyNumberFormat="1" applyFont="1" applyFill="1" applyBorder="1" applyAlignment="1">
      <alignment horizontal="right"/>
    </xf>
    <xf numFmtId="0" fontId="3" fillId="0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left" vertical="center" indent="1"/>
    </xf>
    <xf numFmtId="167" fontId="3" fillId="0" borderId="2" xfId="2" applyNumberFormat="1" applyFont="1" applyBorder="1" applyAlignment="1">
      <alignment horizontal="right"/>
    </xf>
    <xf numFmtId="167" fontId="3" fillId="0" borderId="2" xfId="0" applyNumberFormat="1" applyFont="1" applyBorder="1" applyAlignment="1">
      <alignment horizontal="right"/>
    </xf>
    <xf numFmtId="167" fontId="3" fillId="0" borderId="2" xfId="0" applyNumberFormat="1" applyFont="1" applyFill="1" applyBorder="1" applyAlignment="1">
      <alignment horizontal="right"/>
    </xf>
    <xf numFmtId="167" fontId="3" fillId="0" borderId="2" xfId="2" applyNumberFormat="1" applyFont="1" applyFill="1" applyBorder="1" applyAlignment="1">
      <alignment horizontal="right"/>
    </xf>
    <xf numFmtId="167" fontId="2" fillId="0" borderId="2" xfId="2" applyNumberFormat="1" applyFont="1" applyBorder="1"/>
    <xf numFmtId="167" fontId="4" fillId="0" borderId="2" xfId="2" applyNumberFormat="1" applyFont="1" applyBorder="1"/>
    <xf numFmtId="167" fontId="4" fillId="0" borderId="2" xfId="2" applyNumberFormat="1" applyFont="1" applyFill="1" applyBorder="1"/>
    <xf numFmtId="167" fontId="4" fillId="0" borderId="2" xfId="1" applyNumberFormat="1" applyFont="1" applyFill="1" applyBorder="1"/>
    <xf numFmtId="167" fontId="4" fillId="0" borderId="2" xfId="1" applyNumberFormat="1" applyFont="1" applyBorder="1"/>
    <xf numFmtId="167" fontId="2" fillId="0" borderId="2" xfId="1" applyNumberFormat="1" applyFont="1" applyBorder="1"/>
    <xf numFmtId="167" fontId="0" fillId="0" borderId="2" xfId="0" applyNumberFormat="1" applyBorder="1"/>
    <xf numFmtId="167" fontId="2" fillId="0" borderId="2" xfId="0" applyNumberFormat="1" applyFont="1" applyBorder="1"/>
    <xf numFmtId="167" fontId="4" fillId="0" borderId="2" xfId="0" applyNumberFormat="1" applyFont="1" applyBorder="1"/>
    <xf numFmtId="167" fontId="4" fillId="0" borderId="2" xfId="0" applyNumberFormat="1" applyFont="1" applyFill="1" applyBorder="1"/>
    <xf numFmtId="167" fontId="3" fillId="0" borderId="2" xfId="0" applyNumberFormat="1" applyFont="1" applyBorder="1" applyAlignment="1"/>
    <xf numFmtId="167" fontId="4" fillId="0" borderId="2" xfId="0" applyNumberFormat="1" applyFont="1" applyBorder="1" applyAlignment="1"/>
    <xf numFmtId="167" fontId="4" fillId="0" borderId="2" xfId="0" applyNumberFormat="1" applyFont="1" applyFill="1" applyBorder="1" applyAlignment="1"/>
    <xf numFmtId="167" fontId="0" fillId="0" borderId="3" xfId="0" applyNumberFormat="1" applyBorder="1"/>
    <xf numFmtId="167" fontId="0" fillId="0" borderId="0" xfId="0" applyNumberFormat="1"/>
    <xf numFmtId="168" fontId="0" fillId="0" borderId="2" xfId="2" applyNumberFormat="1" applyFont="1" applyBorder="1"/>
    <xf numFmtId="168" fontId="3" fillId="0" borderId="2" xfId="2" applyNumberFormat="1" applyFont="1" applyBorder="1" applyAlignment="1"/>
    <xf numFmtId="168" fontId="3" fillId="0" borderId="2" xfId="2" applyNumberFormat="1" applyFont="1" applyFill="1" applyBorder="1" applyAlignment="1"/>
    <xf numFmtId="168" fontId="3" fillId="0" borderId="2" xfId="2" applyNumberFormat="1" applyFont="1" applyBorder="1"/>
    <xf numFmtId="168" fontId="0" fillId="0" borderId="2" xfId="0" applyNumberFormat="1" applyBorder="1"/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left" wrapText="1" indent="1"/>
    </xf>
    <xf numFmtId="0" fontId="0" fillId="0" borderId="2" xfId="0" applyFont="1" applyBorder="1"/>
    <xf numFmtId="169" fontId="3" fillId="0" borderId="2" xfId="0" applyNumberFormat="1" applyFont="1" applyBorder="1" applyAlignment="1"/>
    <xf numFmtId="169" fontId="3" fillId="0" borderId="2" xfId="0" applyNumberFormat="1" applyFont="1" applyFill="1" applyBorder="1" applyAlignment="1"/>
    <xf numFmtId="169" fontId="3" fillId="0" borderId="2" xfId="0" applyNumberFormat="1" applyFont="1" applyBorder="1"/>
    <xf numFmtId="9" fontId="0" fillId="0" borderId="0" xfId="3" applyFont="1"/>
    <xf numFmtId="0" fontId="3" fillId="0" borderId="2" xfId="2" applyNumberFormat="1" applyFont="1" applyFill="1" applyBorder="1" applyAlignment="1">
      <alignment horizontal="right"/>
    </xf>
    <xf numFmtId="167" fontId="0" fillId="0" borderId="4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</a:t>
            </a:r>
            <a:r>
              <a:rPr lang="en-IN" baseline="0"/>
              <a:t> Revenues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Income!$B$5</c:f>
              <c:strCache>
                <c:ptCount val="1"/>
                <c:pt idx="0">
                  <c:v>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Income!$C$3:$R$4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Income!$C$5:$R$5</c:f>
              <c:numCache>
                <c:formatCode>_("$"* #,##0_);_("$"* \(#,##0\);_("$"* "-"??_);_(@_)</c:formatCode>
                <c:ptCount val="16"/>
                <c:pt idx="0">
                  <c:v>753</c:v>
                </c:pt>
                <c:pt idx="1">
                  <c:v>862.1</c:v>
                </c:pt>
                <c:pt idx="2">
                  <c:v>928.2</c:v>
                </c:pt>
                <c:pt idx="3">
                  <c:v>985.6</c:v>
                </c:pt>
                <c:pt idx="4">
                  <c:v>828.9</c:v>
                </c:pt>
                <c:pt idx="5">
                  <c:v>917.2</c:v>
                </c:pt>
                <c:pt idx="6">
                  <c:v>869.7</c:v>
                </c:pt>
                <c:pt idx="7">
                  <c:v>830.4</c:v>
                </c:pt>
                <c:pt idx="8">
                  <c:v>710.8</c:v>
                </c:pt>
                <c:pt idx="9">
                  <c:v>824.9</c:v>
                </c:pt>
                <c:pt idx="10">
                  <c:v>794.69999999999993</c:v>
                </c:pt>
                <c:pt idx="11">
                  <c:v>776.7</c:v>
                </c:pt>
                <c:pt idx="12">
                  <c:v>618.70000000000005</c:v>
                </c:pt>
                <c:pt idx="13">
                  <c:v>713.9</c:v>
                </c:pt>
                <c:pt idx="14">
                  <c:v>743.2</c:v>
                </c:pt>
                <c:pt idx="15">
                  <c:v>791.9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5-4B1A-BDFC-F770AC3E218C}"/>
            </c:ext>
          </c:extLst>
        </c:ser>
        <c:ser>
          <c:idx val="1"/>
          <c:order val="1"/>
          <c:tx>
            <c:strRef>
              <c:f>Income!$B$6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Income!$C$3:$R$4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Income!$C$6:$R$6</c:f>
              <c:numCache>
                <c:formatCode>_("$"* #,##0_);_("$"* \(#,##0\);_("$"* "-"??_);_(@_)</c:formatCode>
                <c:ptCount val="16"/>
                <c:pt idx="0">
                  <c:v>344.9</c:v>
                </c:pt>
                <c:pt idx="1">
                  <c:v>359.2</c:v>
                </c:pt>
                <c:pt idx="2">
                  <c:v>357.1</c:v>
                </c:pt>
                <c:pt idx="3">
                  <c:v>400</c:v>
                </c:pt>
                <c:pt idx="4">
                  <c:v>392.1</c:v>
                </c:pt>
                <c:pt idx="5">
                  <c:v>391.7</c:v>
                </c:pt>
                <c:pt idx="6">
                  <c:v>388.1</c:v>
                </c:pt>
                <c:pt idx="7">
                  <c:v>409.1</c:v>
                </c:pt>
                <c:pt idx="8">
                  <c:v>371.8</c:v>
                </c:pt>
                <c:pt idx="9">
                  <c:v>379.2</c:v>
                </c:pt>
                <c:pt idx="10">
                  <c:v>385.1</c:v>
                </c:pt>
                <c:pt idx="11">
                  <c:v>404.3</c:v>
                </c:pt>
                <c:pt idx="12">
                  <c:v>383</c:v>
                </c:pt>
                <c:pt idx="13">
                  <c:v>388.6</c:v>
                </c:pt>
                <c:pt idx="14">
                  <c:v>389.9</c:v>
                </c:pt>
                <c:pt idx="15">
                  <c:v>416.2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5-4B1A-BDFC-F770AC3E2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62480"/>
        <c:axId val="160264976"/>
      </c:barChart>
      <c:lineChart>
        <c:grouping val="standard"/>
        <c:varyColors val="0"/>
        <c:ser>
          <c:idx val="2"/>
          <c:order val="2"/>
          <c:tx>
            <c:strRef>
              <c:f>Income!$B$7</c:f>
              <c:strCache>
                <c:ptCount val="1"/>
                <c:pt idx="0">
                  <c:v>Total net revenues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Income!$C$3:$R$4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Income!$C$7:$R$7</c:f>
              <c:numCache>
                <c:formatCode>_("$"* #,##0_);_("$"* \(#,##0\);_("$"* "-"??_);_(@_)</c:formatCode>
                <c:ptCount val="16"/>
                <c:pt idx="0">
                  <c:v>1097.9000000000001</c:v>
                </c:pt>
                <c:pt idx="1">
                  <c:v>1221.3</c:v>
                </c:pt>
                <c:pt idx="2">
                  <c:v>1285.3</c:v>
                </c:pt>
                <c:pt idx="3">
                  <c:v>1385.6</c:v>
                </c:pt>
                <c:pt idx="4">
                  <c:v>1221</c:v>
                </c:pt>
                <c:pt idx="5">
                  <c:v>1308.9000000000001</c:v>
                </c:pt>
                <c:pt idx="6">
                  <c:v>1257.8</c:v>
                </c:pt>
                <c:pt idx="7">
                  <c:v>1239.5</c:v>
                </c:pt>
                <c:pt idx="8">
                  <c:v>1082.5999999999999</c:v>
                </c:pt>
                <c:pt idx="9">
                  <c:v>1204.0999999999999</c:v>
                </c:pt>
                <c:pt idx="10">
                  <c:v>1179.8</c:v>
                </c:pt>
                <c:pt idx="11">
                  <c:v>1181</c:v>
                </c:pt>
                <c:pt idx="12">
                  <c:v>1001.7</c:v>
                </c:pt>
                <c:pt idx="13">
                  <c:v>1102.5</c:v>
                </c:pt>
                <c:pt idx="14">
                  <c:v>1133.0999999999999</c:v>
                </c:pt>
                <c:pt idx="15">
                  <c:v>1208.0999999999999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15-4B1A-BDFC-F770AC3E2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641408"/>
        <c:axId val="335638912"/>
      </c:lineChart>
      <c:catAx>
        <c:axId val="16026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4976"/>
        <c:crosses val="autoZero"/>
        <c:auto val="1"/>
        <c:lblAlgn val="ctr"/>
        <c:lblOffset val="100"/>
        <c:noMultiLvlLbl val="0"/>
      </c:catAx>
      <c:valAx>
        <c:axId val="1602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2480"/>
        <c:crosses val="autoZero"/>
        <c:crossBetween val="between"/>
      </c:valAx>
      <c:valAx>
        <c:axId val="335638912"/>
        <c:scaling>
          <c:orientation val="minMax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41408"/>
        <c:crosses val="max"/>
        <c:crossBetween val="between"/>
      </c:valAx>
      <c:catAx>
        <c:axId val="33564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638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'Net Rev by Vertical'!$I$14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3-4FFB-AAC8-330FE0E1E1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3-4FFB-AAC8-330FE0E1E1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E3-4FFB-AAC8-330FE0E1E1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'Net Rev by Vertical'!$C$15:$C$17</c:f>
              <c:strCache>
                <c:ptCount val="3"/>
                <c:pt idx="0">
                  <c:v>Cloud</c:v>
                </c:pt>
                <c:pt idx="1">
                  <c:v>Telecom/Cable</c:v>
                </c:pt>
                <c:pt idx="2">
                  <c:v>Strategic Enterprise</c:v>
                </c:pt>
              </c:strCache>
            </c:strRef>
          </c:cat>
          <c:val>
            <c:numRef>
              <c:f>'Net Rev by Vertical'!$I$15:$I$17</c:f>
              <c:numCache>
                <c:formatCode>0%</c:formatCode>
                <c:ptCount val="3"/>
                <c:pt idx="0">
                  <c:v>0.23840374319521304</c:v>
                </c:pt>
                <c:pt idx="1">
                  <c:v>0.4111665991811761</c:v>
                </c:pt>
                <c:pt idx="2">
                  <c:v>0.35042965762361095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9-4046-BFCC-04DE9CC89B2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Net Rev by Geography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Rev by Geography'!$B$8</c:f>
              <c:strCache>
                <c:ptCount val="1"/>
                <c:pt idx="0">
                  <c:v>Americas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'Net Rev by Geography'!$C$6:$R$7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'Net Rev by Geography'!$C$8:$R$8</c:f>
              <c:numCache>
                <c:formatCode>_("$"* #,##0_);_("$"* \(#,##0\);_("$"* "—"_);_(@_)</c:formatCode>
                <c:ptCount val="16"/>
                <c:pt idx="0">
                  <c:v>628.20000000000005</c:v>
                </c:pt>
                <c:pt idx="1">
                  <c:v>720</c:v>
                </c:pt>
                <c:pt idx="2">
                  <c:v>745</c:v>
                </c:pt>
                <c:pt idx="3">
                  <c:v>875.6</c:v>
                </c:pt>
                <c:pt idx="4">
                  <c:v>711.6</c:v>
                </c:pt>
                <c:pt idx="5">
                  <c:v>800.8</c:v>
                </c:pt>
                <c:pt idx="6">
                  <c:v>729.2</c:v>
                </c:pt>
                <c:pt idx="7">
                  <c:v>705.6</c:v>
                </c:pt>
                <c:pt idx="8">
                  <c:v>587.6</c:v>
                </c:pt>
                <c:pt idx="9">
                  <c:v>675.7</c:v>
                </c:pt>
                <c:pt idx="10">
                  <c:v>643.1</c:v>
                </c:pt>
                <c:pt idx="11">
                  <c:v>634.79999999999995</c:v>
                </c:pt>
                <c:pt idx="12">
                  <c:v>543.6</c:v>
                </c:pt>
                <c:pt idx="13">
                  <c:v>648.79999999999995</c:v>
                </c:pt>
                <c:pt idx="14">
                  <c:v>648.79999999999995</c:v>
                </c:pt>
                <c:pt idx="15">
                  <c:v>676.8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59E-9C5C-687794C522BC}"/>
            </c:ext>
          </c:extLst>
        </c:ser>
        <c:ser>
          <c:idx val="1"/>
          <c:order val="1"/>
          <c:tx>
            <c:strRef>
              <c:f>'Net Rev by Geography'!$B$9</c:f>
              <c:strCache>
                <c:ptCount val="1"/>
                <c:pt idx="0">
                  <c:v>Europe, Middle East, and Africa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'Net Rev by Geography'!$C$6:$R$7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'Net Rev by Geography'!$C$9:$R$9</c:f>
              <c:numCache>
                <c:formatCode>_("$"* #,##0_);_("$"* \(#,##0\);_("$"* "—"_);_(@_)</c:formatCode>
                <c:ptCount val="16"/>
                <c:pt idx="0">
                  <c:v>285.39999999999998</c:v>
                </c:pt>
                <c:pt idx="1">
                  <c:v>300.10000000000002</c:v>
                </c:pt>
                <c:pt idx="2">
                  <c:v>338</c:v>
                </c:pt>
                <c:pt idx="3">
                  <c:v>314.60000000000002</c:v>
                </c:pt>
                <c:pt idx="4">
                  <c:v>284.5</c:v>
                </c:pt>
                <c:pt idx="5">
                  <c:v>288.2</c:v>
                </c:pt>
                <c:pt idx="6">
                  <c:v>298.60000000000002</c:v>
                </c:pt>
                <c:pt idx="7">
                  <c:v>324.5</c:v>
                </c:pt>
                <c:pt idx="8">
                  <c:v>308</c:v>
                </c:pt>
                <c:pt idx="9">
                  <c:v>308.89999999999998</c:v>
                </c:pt>
                <c:pt idx="10">
                  <c:v>329.9</c:v>
                </c:pt>
                <c:pt idx="11">
                  <c:v>344</c:v>
                </c:pt>
                <c:pt idx="12">
                  <c:v>286.2</c:v>
                </c:pt>
                <c:pt idx="13">
                  <c:v>291.89999999999998</c:v>
                </c:pt>
                <c:pt idx="14">
                  <c:v>301.5</c:v>
                </c:pt>
                <c:pt idx="15">
                  <c:v>335.7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C-459E-9C5C-687794C522BC}"/>
            </c:ext>
          </c:extLst>
        </c:ser>
        <c:ser>
          <c:idx val="2"/>
          <c:order val="2"/>
          <c:tx>
            <c:strRef>
              <c:f>'Net Rev by Geography'!$B$10</c:f>
              <c:strCache>
                <c:ptCount val="1"/>
                <c:pt idx="0">
                  <c:v>Asia Pacific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'Net Rev by Geography'!$C$6:$R$7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'Net Rev by Geography'!$C$10:$R$10</c:f>
              <c:numCache>
                <c:formatCode>_("$"* #,##0_);_("$"* \(#,##0\);_("$"* "—"_);_(@_)</c:formatCode>
                <c:ptCount val="16"/>
                <c:pt idx="0">
                  <c:v>184.3</c:v>
                </c:pt>
                <c:pt idx="1">
                  <c:v>201.2</c:v>
                </c:pt>
                <c:pt idx="2">
                  <c:v>202.3</c:v>
                </c:pt>
                <c:pt idx="3">
                  <c:v>195.4</c:v>
                </c:pt>
                <c:pt idx="4">
                  <c:v>224.9</c:v>
                </c:pt>
                <c:pt idx="5">
                  <c:v>219.9</c:v>
                </c:pt>
                <c:pt idx="6">
                  <c:v>230</c:v>
                </c:pt>
                <c:pt idx="7">
                  <c:v>209.4</c:v>
                </c:pt>
                <c:pt idx="8">
                  <c:v>187</c:v>
                </c:pt>
                <c:pt idx="9">
                  <c:v>219.5</c:v>
                </c:pt>
                <c:pt idx="10">
                  <c:v>206.8</c:v>
                </c:pt>
                <c:pt idx="11">
                  <c:v>202.2</c:v>
                </c:pt>
                <c:pt idx="12">
                  <c:v>171.9</c:v>
                </c:pt>
                <c:pt idx="13">
                  <c:v>161.80000000000001</c:v>
                </c:pt>
                <c:pt idx="14">
                  <c:v>182.8</c:v>
                </c:pt>
                <c:pt idx="15">
                  <c:v>195.6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C-459E-9C5C-687794C52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019104"/>
        <c:axId val="570019760"/>
      </c:lineChart>
      <c:catAx>
        <c:axId val="57001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19760"/>
        <c:crosses val="autoZero"/>
        <c:auto val="1"/>
        <c:lblAlgn val="ctr"/>
        <c:lblOffset val="100"/>
        <c:noMultiLvlLbl val="0"/>
      </c:catAx>
      <c:valAx>
        <c:axId val="5700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—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Change Net Rev by Geograph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Rev by Geography'!$L$18</c:f>
              <c:strCache>
                <c:ptCount val="1"/>
                <c:pt idx="0">
                  <c:v>Americas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'Net Rev by Geography'!$M$17:$O$17</c:f>
              <c:numCache>
                <c:formatCode>0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'Net Rev by Geography'!$M$18:$O$18</c:f>
              <c:numCache>
                <c:formatCode>0%</c:formatCode>
                <c:ptCount val="3"/>
                <c:pt idx="0">
                  <c:v>-7.2756669361356292E-3</c:v>
                </c:pt>
                <c:pt idx="1">
                  <c:v>-0.1377578718783932</c:v>
                </c:pt>
                <c:pt idx="2">
                  <c:v>-9.129545096804588E-3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B-493C-9BCD-631CC0FB0164}"/>
            </c:ext>
          </c:extLst>
        </c:ser>
        <c:ser>
          <c:idx val="1"/>
          <c:order val="1"/>
          <c:tx>
            <c:strRef>
              <c:f>'Net Rev by Geography'!$L$19</c:f>
              <c:strCache>
                <c:ptCount val="1"/>
                <c:pt idx="0">
                  <c:v>Europe, Middle East, and 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'Net Rev by Geography'!$M$17:$O$17</c:f>
              <c:numCache>
                <c:formatCode>0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'Net Rev by Geography'!$M$19:$O$19</c:f>
              <c:numCache>
                <c:formatCode>0%</c:formatCode>
                <c:ptCount val="3"/>
                <c:pt idx="0">
                  <c:v>-3.4165253210564357E-2</c:v>
                </c:pt>
                <c:pt idx="1">
                  <c:v>7.9444723197858974E-2</c:v>
                </c:pt>
                <c:pt idx="2">
                  <c:v>-5.8490858382398515E-2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B-493C-9BCD-631CC0FB0164}"/>
            </c:ext>
          </c:extLst>
        </c:ser>
        <c:ser>
          <c:idx val="2"/>
          <c:order val="2"/>
          <c:tx>
            <c:strRef>
              <c:f>'Net Rev by Geography'!$L$20</c:f>
              <c:strCache>
                <c:ptCount val="1"/>
                <c:pt idx="0">
                  <c:v>Asia Pacific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'Net Rev by Geography'!$M$17:$O$17</c:f>
              <c:numCache>
                <c:formatCode>0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'Net Rev by Geography'!$M$20:$O$20</c:f>
              <c:numCache>
                <c:formatCode>0%</c:formatCode>
                <c:ptCount val="3"/>
                <c:pt idx="0">
                  <c:v>0.12895812053115424</c:v>
                </c:pt>
                <c:pt idx="1">
                  <c:v>-7.769735353992302E-2</c:v>
                </c:pt>
                <c:pt idx="2">
                  <c:v>-0.1267933782955242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1B-493C-9BCD-631CC0FB0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64472"/>
        <c:axId val="571569392"/>
      </c:barChart>
      <c:catAx>
        <c:axId val="571564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69392"/>
        <c:crosses val="autoZero"/>
        <c:auto val="1"/>
        <c:lblAlgn val="ctr"/>
        <c:lblOffset val="100"/>
        <c:noMultiLvlLbl val="0"/>
      </c:catAx>
      <c:valAx>
        <c:axId val="5715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6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'Net Rev by Geography'!$H$17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79-4F24-A964-9C31F3668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79-4F24-A964-9C31F3668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79-4F24-A964-9C31F36689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'Net Rev by Geography'!$B$18:$B$20</c:f>
              <c:strCache>
                <c:ptCount val="3"/>
                <c:pt idx="0">
                  <c:v>Americas</c:v>
                </c:pt>
                <c:pt idx="1">
                  <c:v>Europe, Middle East, and Africa</c:v>
                </c:pt>
                <c:pt idx="2">
                  <c:v>Asia Pacific</c:v>
                </c:pt>
              </c:strCache>
            </c:strRef>
          </c:cat>
          <c:val>
            <c:numRef>
              <c:f>'Net Rev by Geography'!$H$18:$H$20</c:f>
              <c:numCache>
                <c:formatCode>0%</c:formatCode>
                <c:ptCount val="3"/>
                <c:pt idx="0">
                  <c:v>0.56642821793314446</c:v>
                </c:pt>
                <c:pt idx="1">
                  <c:v>0.27338372249966258</c:v>
                </c:pt>
                <c:pt idx="2">
                  <c:v>0.16018805956719306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A-499B-873B-8DABCDE52CC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Operating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Income!$B$15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Income!$C$13:$R$14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 $2,016 </c:v>
                  </c:pt>
                  <c:pt idx="4">
                    <c:v> $2,017 </c:v>
                  </c:pt>
                  <c:pt idx="8">
                    <c:v> $2,018 </c:v>
                  </c:pt>
                  <c:pt idx="12">
                    <c:v> $2,019 </c:v>
                  </c:pt>
                </c:lvl>
              </c:multiLvlStrCache>
            </c:multiLvlStrRef>
          </c:cat>
          <c:val>
            <c:numRef>
              <c:f>Income!$C$15:$R$15</c:f>
              <c:numCache>
                <c:formatCode>_("$"* #,##0_);_("$"* \(#,##0\);_("$"* "-"??_);_(@_)</c:formatCode>
                <c:ptCount val="16"/>
                <c:pt idx="0">
                  <c:v>251</c:v>
                </c:pt>
                <c:pt idx="1">
                  <c:v>247.9</c:v>
                </c:pt>
                <c:pt idx="2">
                  <c:v>251.8</c:v>
                </c:pt>
                <c:pt idx="3">
                  <c:v>263</c:v>
                </c:pt>
                <c:pt idx="4">
                  <c:v>276.2</c:v>
                </c:pt>
                <c:pt idx="5">
                  <c:v>240.2</c:v>
                </c:pt>
                <c:pt idx="6">
                  <c:v>236.4</c:v>
                </c:pt>
                <c:pt idx="7">
                  <c:v>227.9</c:v>
                </c:pt>
                <c:pt idx="8">
                  <c:v>269.39999999999998</c:v>
                </c:pt>
                <c:pt idx="9">
                  <c:v>248.8</c:v>
                </c:pt>
                <c:pt idx="10">
                  <c:v>253.8</c:v>
                </c:pt>
                <c:pt idx="11">
                  <c:v>231.2</c:v>
                </c:pt>
                <c:pt idx="12">
                  <c:v>227.6</c:v>
                </c:pt>
                <c:pt idx="13">
                  <c:v>244</c:v>
                </c:pt>
                <c:pt idx="14">
                  <c:v>244.5</c:v>
                </c:pt>
                <c:pt idx="15">
                  <c:v>239.6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8-43F7-B434-67C355A93197}"/>
            </c:ext>
          </c:extLst>
        </c:ser>
        <c:ser>
          <c:idx val="1"/>
          <c:order val="1"/>
          <c:tx>
            <c:strRef>
              <c:f>Income!$B$16</c:f>
              <c:strCache>
                <c:ptCount val="1"/>
                <c:pt idx="0">
                  <c:v>Sales and marketing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Income!$C$13:$R$14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 $2,016 </c:v>
                  </c:pt>
                  <c:pt idx="4">
                    <c:v> $2,017 </c:v>
                  </c:pt>
                  <c:pt idx="8">
                    <c:v> $2,018 </c:v>
                  </c:pt>
                  <c:pt idx="12">
                    <c:v> $2,019 </c:v>
                  </c:pt>
                </c:lvl>
              </c:multiLvlStrCache>
            </c:multiLvlStrRef>
          </c:cat>
          <c:val>
            <c:numRef>
              <c:f>Income!$C$16:$R$16</c:f>
              <c:numCache>
                <c:formatCode>_("$"* #,##0_);_("$"* \(#,##0\);_("$"* "-"??_);_(@_)</c:formatCode>
                <c:ptCount val="16"/>
                <c:pt idx="0">
                  <c:v>231.8</c:v>
                </c:pt>
                <c:pt idx="1">
                  <c:v>243.7</c:v>
                </c:pt>
                <c:pt idx="2">
                  <c:v>242.9</c:v>
                </c:pt>
                <c:pt idx="3">
                  <c:v>254.5</c:v>
                </c:pt>
                <c:pt idx="4">
                  <c:v>244.2</c:v>
                </c:pt>
                <c:pt idx="5">
                  <c:v>239.9</c:v>
                </c:pt>
                <c:pt idx="6">
                  <c:v>232.5</c:v>
                </c:pt>
                <c:pt idx="7">
                  <c:v>233.6</c:v>
                </c:pt>
                <c:pt idx="8">
                  <c:v>239.4</c:v>
                </c:pt>
                <c:pt idx="9">
                  <c:v>238.3</c:v>
                </c:pt>
                <c:pt idx="10">
                  <c:v>224.8</c:v>
                </c:pt>
                <c:pt idx="11">
                  <c:v>224.9</c:v>
                </c:pt>
                <c:pt idx="12">
                  <c:v>228.5</c:v>
                </c:pt>
                <c:pt idx="13">
                  <c:v>229</c:v>
                </c:pt>
                <c:pt idx="14">
                  <c:v>235.3</c:v>
                </c:pt>
                <c:pt idx="15">
                  <c:v>246.5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8-43F7-B434-67C355A93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909376"/>
        <c:axId val="331910208"/>
      </c:lineChart>
      <c:catAx>
        <c:axId val="3319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10208"/>
        <c:crosses val="autoZero"/>
        <c:auto val="1"/>
        <c:lblAlgn val="ctr"/>
        <c:lblOffset val="100"/>
        <c:noMultiLvlLbl val="0"/>
      </c:catAx>
      <c:valAx>
        <c:axId val="3319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Sheet1!$C$3:$R$4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Sheet1!$C$5:$R$5</c:f>
              <c:numCache>
                <c:formatCode>_("$"* #,##0_);_("$"* \(#,##0\);_("$"* "-"??_);_(@_)</c:formatCode>
                <c:ptCount val="16"/>
                <c:pt idx="0">
                  <c:v>753</c:v>
                </c:pt>
                <c:pt idx="1">
                  <c:v>862.1</c:v>
                </c:pt>
                <c:pt idx="2">
                  <c:v>928.2</c:v>
                </c:pt>
                <c:pt idx="3">
                  <c:v>985.6</c:v>
                </c:pt>
                <c:pt idx="4">
                  <c:v>828.9</c:v>
                </c:pt>
                <c:pt idx="5">
                  <c:v>917.2</c:v>
                </c:pt>
                <c:pt idx="6">
                  <c:v>869.7</c:v>
                </c:pt>
                <c:pt idx="7">
                  <c:v>830.4</c:v>
                </c:pt>
                <c:pt idx="8">
                  <c:v>710.8</c:v>
                </c:pt>
                <c:pt idx="9">
                  <c:v>824.9</c:v>
                </c:pt>
                <c:pt idx="10">
                  <c:v>794.69999999999993</c:v>
                </c:pt>
                <c:pt idx="11">
                  <c:v>776.7</c:v>
                </c:pt>
                <c:pt idx="12">
                  <c:v>618.70000000000005</c:v>
                </c:pt>
                <c:pt idx="13">
                  <c:v>713.9</c:v>
                </c:pt>
                <c:pt idx="14">
                  <c:v>743.2</c:v>
                </c:pt>
                <c:pt idx="15">
                  <c:v>791.9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B-405B-B038-8BA34C612996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Sheet1!$C$3:$R$4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Sheet1!$C$6:$R$6</c:f>
              <c:numCache>
                <c:formatCode>_("$"* #,##0_);_("$"* \(#,##0\);_("$"* "-"??_);_(@_)</c:formatCode>
                <c:ptCount val="16"/>
                <c:pt idx="0">
                  <c:v>344.9</c:v>
                </c:pt>
                <c:pt idx="1">
                  <c:v>359.2</c:v>
                </c:pt>
                <c:pt idx="2">
                  <c:v>357.1</c:v>
                </c:pt>
                <c:pt idx="3">
                  <c:v>400</c:v>
                </c:pt>
                <c:pt idx="4">
                  <c:v>392.1</c:v>
                </c:pt>
                <c:pt idx="5">
                  <c:v>391.7</c:v>
                </c:pt>
                <c:pt idx="6">
                  <c:v>388.1</c:v>
                </c:pt>
                <c:pt idx="7">
                  <c:v>409.1</c:v>
                </c:pt>
                <c:pt idx="8">
                  <c:v>371.8</c:v>
                </c:pt>
                <c:pt idx="9">
                  <c:v>379.2</c:v>
                </c:pt>
                <c:pt idx="10">
                  <c:v>385.1</c:v>
                </c:pt>
                <c:pt idx="11">
                  <c:v>404.3</c:v>
                </c:pt>
                <c:pt idx="12">
                  <c:v>383</c:v>
                </c:pt>
                <c:pt idx="13">
                  <c:v>388.6</c:v>
                </c:pt>
                <c:pt idx="14">
                  <c:v>389.9</c:v>
                </c:pt>
                <c:pt idx="15">
                  <c:v>416.2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B-405B-B038-8BA34C612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45032"/>
        <c:axId val="504345360"/>
      </c:barChart>
      <c:lineChart>
        <c:grouping val="standard"/>
        <c:varyColors val="0"/>
        <c:ser>
          <c:idx val="2"/>
          <c:order val="2"/>
          <c:tx>
            <c:strRef>
              <c:f>Sheet1!$B$7</c:f>
              <c:strCache>
                <c:ptCount val="1"/>
                <c:pt idx="0">
                  <c:v>Total net revenues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Sheet1!$C$3:$R$4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Sheet1!$C$7:$R$7</c:f>
              <c:numCache>
                <c:formatCode>_("$"* #,##0_);_("$"* \(#,##0\);_("$"* "-"??_);_(@_)</c:formatCode>
                <c:ptCount val="16"/>
                <c:pt idx="0">
                  <c:v>1097.9000000000001</c:v>
                </c:pt>
                <c:pt idx="1">
                  <c:v>1221.3</c:v>
                </c:pt>
                <c:pt idx="2">
                  <c:v>1285.3</c:v>
                </c:pt>
                <c:pt idx="3">
                  <c:v>1385.6</c:v>
                </c:pt>
                <c:pt idx="4">
                  <c:v>1221</c:v>
                </c:pt>
                <c:pt idx="5">
                  <c:v>1308.9000000000001</c:v>
                </c:pt>
                <c:pt idx="6">
                  <c:v>1257.8</c:v>
                </c:pt>
                <c:pt idx="7">
                  <c:v>1239.5</c:v>
                </c:pt>
                <c:pt idx="8">
                  <c:v>1082.5999999999999</c:v>
                </c:pt>
                <c:pt idx="9">
                  <c:v>1204.0999999999999</c:v>
                </c:pt>
                <c:pt idx="10">
                  <c:v>1179.8</c:v>
                </c:pt>
                <c:pt idx="11">
                  <c:v>1181</c:v>
                </c:pt>
                <c:pt idx="12">
                  <c:v>1001.7</c:v>
                </c:pt>
                <c:pt idx="13">
                  <c:v>1102.5</c:v>
                </c:pt>
                <c:pt idx="14">
                  <c:v>1133.0999999999999</c:v>
                </c:pt>
                <c:pt idx="15">
                  <c:v>1208.0999999999999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B-405B-B038-8BA34C612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45032"/>
        <c:axId val="504345360"/>
      </c:lineChart>
      <c:lineChart>
        <c:grouping val="standard"/>
        <c:varyColors val="0"/>
        <c:ser>
          <c:idx val="3"/>
          <c:order val="3"/>
          <c:tx>
            <c:strRef>
              <c:f>Sheet1!$B$8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Sheet1!$C$3:$R$4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Sheet1!$C$8:$R$8</c:f>
              <c:numCache>
                <c:formatCode>_("$"* #,##0_);_("$"* \(#,##0\);_("$"* "-"??_);_(@_)</c:formatCode>
                <c:ptCount val="16"/>
                <c:pt idx="0">
                  <c:v>251</c:v>
                </c:pt>
                <c:pt idx="1">
                  <c:v>247.9</c:v>
                </c:pt>
                <c:pt idx="2">
                  <c:v>251.8</c:v>
                </c:pt>
                <c:pt idx="3">
                  <c:v>263</c:v>
                </c:pt>
                <c:pt idx="4">
                  <c:v>276.2</c:v>
                </c:pt>
                <c:pt idx="5">
                  <c:v>240.2</c:v>
                </c:pt>
                <c:pt idx="6">
                  <c:v>236.4</c:v>
                </c:pt>
                <c:pt idx="7">
                  <c:v>227.9</c:v>
                </c:pt>
                <c:pt idx="8">
                  <c:v>269.39999999999998</c:v>
                </c:pt>
                <c:pt idx="9">
                  <c:v>248.8</c:v>
                </c:pt>
                <c:pt idx="10">
                  <c:v>253.8</c:v>
                </c:pt>
                <c:pt idx="11">
                  <c:v>231.2</c:v>
                </c:pt>
                <c:pt idx="12">
                  <c:v>227.6</c:v>
                </c:pt>
                <c:pt idx="13">
                  <c:v>244</c:v>
                </c:pt>
                <c:pt idx="14">
                  <c:v>244.5</c:v>
                </c:pt>
                <c:pt idx="15">
                  <c:v>239.6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BB-405B-B038-8BA34C612996}"/>
            </c:ext>
          </c:extLst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Sales and marketing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Sheet1!$C$3:$R$4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Sheet1!$C$9:$R$9</c:f>
              <c:numCache>
                <c:formatCode>_("$"* #,##0_);_("$"* \(#,##0\);_("$"* "-"??_);_(@_)</c:formatCode>
                <c:ptCount val="16"/>
                <c:pt idx="0">
                  <c:v>231.8</c:v>
                </c:pt>
                <c:pt idx="1">
                  <c:v>243.7</c:v>
                </c:pt>
                <c:pt idx="2">
                  <c:v>242.9</c:v>
                </c:pt>
                <c:pt idx="3">
                  <c:v>254.5</c:v>
                </c:pt>
                <c:pt idx="4">
                  <c:v>244.2</c:v>
                </c:pt>
                <c:pt idx="5">
                  <c:v>239.9</c:v>
                </c:pt>
                <c:pt idx="6">
                  <c:v>232.5</c:v>
                </c:pt>
                <c:pt idx="7">
                  <c:v>233.6</c:v>
                </c:pt>
                <c:pt idx="8">
                  <c:v>239.4</c:v>
                </c:pt>
                <c:pt idx="9">
                  <c:v>238.3</c:v>
                </c:pt>
                <c:pt idx="10">
                  <c:v>224.8</c:v>
                </c:pt>
                <c:pt idx="11">
                  <c:v>224.9</c:v>
                </c:pt>
                <c:pt idx="12">
                  <c:v>228.5</c:v>
                </c:pt>
                <c:pt idx="13">
                  <c:v>229</c:v>
                </c:pt>
                <c:pt idx="14">
                  <c:v>235.3</c:v>
                </c:pt>
                <c:pt idx="15">
                  <c:v>246.5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BB-405B-B038-8BA34C612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37720"/>
        <c:axId val="502240672"/>
      </c:lineChart>
      <c:catAx>
        <c:axId val="50434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45360"/>
        <c:crosses val="autoZero"/>
        <c:auto val="1"/>
        <c:lblAlgn val="ctr"/>
        <c:lblOffset val="100"/>
        <c:noMultiLvlLbl val="0"/>
      </c:catAx>
      <c:valAx>
        <c:axId val="504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45032"/>
        <c:crosses val="autoZero"/>
        <c:crossBetween val="between"/>
      </c:valAx>
      <c:valAx>
        <c:axId val="502240672"/>
        <c:scaling>
          <c:orientation val="minMax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37720"/>
        <c:crosses val="max"/>
        <c:crossBetween val="between"/>
      </c:valAx>
      <c:catAx>
        <c:axId val="502237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240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Rev by Product and Service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Rev by Product and Service'!$C$6</c:f>
              <c:strCache>
                <c:ptCount val="1"/>
                <c:pt idx="0">
                  <c:v>Routing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'Net Rev by Product and Service'!$D$4:$S$5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'Net Rev by Product and Service'!$D$6:$S$6</c:f>
              <c:numCache>
                <c:formatCode>_("$"* #,##0_);_("$"* \(#,##0\);_("$"* "-"??_);_(@_)</c:formatCode>
                <c:ptCount val="16"/>
                <c:pt idx="0">
                  <c:v>504.1</c:v>
                </c:pt>
                <c:pt idx="1">
                  <c:v>574.70000000000005</c:v>
                </c:pt>
                <c:pt idx="2">
                  <c:v>620.20000000000005</c:v>
                </c:pt>
                <c:pt idx="3">
                  <c:v>653.9</c:v>
                </c:pt>
                <c:pt idx="4">
                  <c:v>521.6</c:v>
                </c:pt>
                <c:pt idx="5">
                  <c:v>572.5</c:v>
                </c:pt>
                <c:pt idx="6">
                  <c:v>585.79999999999995</c:v>
                </c:pt>
                <c:pt idx="7">
                  <c:v>509.6</c:v>
                </c:pt>
                <c:pt idx="8">
                  <c:v>408.1</c:v>
                </c:pt>
                <c:pt idx="9">
                  <c:v>490.6</c:v>
                </c:pt>
                <c:pt idx="10">
                  <c:v>496.4</c:v>
                </c:pt>
                <c:pt idx="11">
                  <c:v>444.6</c:v>
                </c:pt>
                <c:pt idx="12">
                  <c:v>374.7</c:v>
                </c:pt>
                <c:pt idx="13">
                  <c:v>416.9</c:v>
                </c:pt>
                <c:pt idx="14">
                  <c:v>407.5</c:v>
                </c:pt>
                <c:pt idx="15">
                  <c:v>424.1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5-410E-91BB-55F2544FBBC1}"/>
            </c:ext>
          </c:extLst>
        </c:ser>
        <c:ser>
          <c:idx val="1"/>
          <c:order val="1"/>
          <c:tx>
            <c:strRef>
              <c:f>'Net Rev by Product and Service'!$C$7</c:f>
              <c:strCache>
                <c:ptCount val="1"/>
                <c:pt idx="0">
                  <c:v>Switching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'Net Rev by Product and Service'!$D$4:$S$5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'Net Rev by Product and Service'!$D$7:$S$7</c:f>
              <c:numCache>
                <c:formatCode>_("$"* #,##0_);_("$"* \(#,##0\);_("$"* "-"??_);_(@_)</c:formatCode>
                <c:ptCount val="16"/>
                <c:pt idx="0">
                  <c:v>175.5</c:v>
                </c:pt>
                <c:pt idx="1">
                  <c:v>209.2</c:v>
                </c:pt>
                <c:pt idx="2">
                  <c:v>222.5</c:v>
                </c:pt>
                <c:pt idx="3">
                  <c:v>250.8</c:v>
                </c:pt>
                <c:pt idx="4">
                  <c:v>241.6</c:v>
                </c:pt>
                <c:pt idx="5">
                  <c:v>276</c:v>
                </c:pt>
                <c:pt idx="6">
                  <c:v>212.6</c:v>
                </c:pt>
                <c:pt idx="7">
                  <c:v>233.2</c:v>
                </c:pt>
                <c:pt idx="8">
                  <c:v>230</c:v>
                </c:pt>
                <c:pt idx="9">
                  <c:v>254.8</c:v>
                </c:pt>
                <c:pt idx="10">
                  <c:v>221.1</c:v>
                </c:pt>
                <c:pt idx="11">
                  <c:v>228.5</c:v>
                </c:pt>
                <c:pt idx="12">
                  <c:v>176.4</c:v>
                </c:pt>
                <c:pt idx="13">
                  <c:v>215.6</c:v>
                </c:pt>
                <c:pt idx="14">
                  <c:v>241.6</c:v>
                </c:pt>
                <c:pt idx="15">
                  <c:v>267.39999999999998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5-410E-91BB-55F2544FBBC1}"/>
            </c:ext>
          </c:extLst>
        </c:ser>
        <c:ser>
          <c:idx val="2"/>
          <c:order val="2"/>
          <c:tx>
            <c:strRef>
              <c:f>'Net Rev by Product and Service'!$C$8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'Net Rev by Product and Service'!$D$4:$S$5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'Net Rev by Product and Service'!$D$8:$S$8</c:f>
              <c:numCache>
                <c:formatCode>_("$"* #,##0_);_("$"* \(#,##0\);_("$"* "-"??_);_(@_)</c:formatCode>
                <c:ptCount val="16"/>
                <c:pt idx="0">
                  <c:v>73.400000000000006</c:v>
                </c:pt>
                <c:pt idx="1">
                  <c:v>78.2</c:v>
                </c:pt>
                <c:pt idx="2">
                  <c:v>85.5</c:v>
                </c:pt>
                <c:pt idx="3">
                  <c:v>80.900000000000006</c:v>
                </c:pt>
                <c:pt idx="4">
                  <c:v>65.7</c:v>
                </c:pt>
                <c:pt idx="5">
                  <c:v>68.7</c:v>
                </c:pt>
                <c:pt idx="6">
                  <c:v>71.3</c:v>
                </c:pt>
                <c:pt idx="7">
                  <c:v>87.6</c:v>
                </c:pt>
                <c:pt idx="8">
                  <c:v>72.7</c:v>
                </c:pt>
                <c:pt idx="9">
                  <c:v>79.5</c:v>
                </c:pt>
                <c:pt idx="10">
                  <c:v>77.2</c:v>
                </c:pt>
                <c:pt idx="11">
                  <c:v>103.6</c:v>
                </c:pt>
                <c:pt idx="12">
                  <c:v>67.599999999999994</c:v>
                </c:pt>
                <c:pt idx="13">
                  <c:v>81.400000000000006</c:v>
                </c:pt>
                <c:pt idx="14">
                  <c:v>94.1</c:v>
                </c:pt>
                <c:pt idx="15">
                  <c:v>100.4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5-410E-91BB-55F2544F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2799872"/>
        <c:axId val="2025482416"/>
      </c:barChart>
      <c:lineChart>
        <c:grouping val="standard"/>
        <c:varyColors val="0"/>
        <c:ser>
          <c:idx val="3"/>
          <c:order val="3"/>
          <c:tx>
            <c:strRef>
              <c:f>'Net Rev by Product and Service'!$C$9</c:f>
              <c:strCache>
                <c:ptCount val="1"/>
                <c:pt idx="0">
                  <c:v>Total product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'Net Rev by Product and Service'!$D$4:$S$5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'Net Rev by Product and Service'!$D$9:$S$9</c:f>
              <c:numCache>
                <c:formatCode>_("$"* #,##0_);_("$"* \(#,##0\);_("$"* "-"??_);_(@_)</c:formatCode>
                <c:ptCount val="16"/>
                <c:pt idx="0">
                  <c:v>753</c:v>
                </c:pt>
                <c:pt idx="1">
                  <c:v>862.1</c:v>
                </c:pt>
                <c:pt idx="2">
                  <c:v>928.2</c:v>
                </c:pt>
                <c:pt idx="3">
                  <c:v>985.6</c:v>
                </c:pt>
                <c:pt idx="4">
                  <c:v>828.9</c:v>
                </c:pt>
                <c:pt idx="5">
                  <c:v>917.2</c:v>
                </c:pt>
                <c:pt idx="6">
                  <c:v>869.7</c:v>
                </c:pt>
                <c:pt idx="7">
                  <c:v>830.4</c:v>
                </c:pt>
                <c:pt idx="8">
                  <c:v>710.80000000000007</c:v>
                </c:pt>
                <c:pt idx="9">
                  <c:v>824.9</c:v>
                </c:pt>
                <c:pt idx="10">
                  <c:v>794.7</c:v>
                </c:pt>
                <c:pt idx="11">
                  <c:v>776.7</c:v>
                </c:pt>
                <c:pt idx="12">
                  <c:v>618.70000000000005</c:v>
                </c:pt>
                <c:pt idx="13">
                  <c:v>713.9</c:v>
                </c:pt>
                <c:pt idx="14">
                  <c:v>743.2</c:v>
                </c:pt>
                <c:pt idx="15">
                  <c:v>791.9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B5-410E-91BB-55F2544FBBC1}"/>
            </c:ext>
          </c:extLst>
        </c:ser>
        <c:ser>
          <c:idx val="4"/>
          <c:order val="4"/>
          <c:tx>
            <c:strRef>
              <c:f>'Net Rev by Product and Service'!$C$10</c:f>
              <c:strCache>
                <c:ptCount val="1"/>
                <c:pt idx="0">
                  <c:v>Total service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'Net Rev by Product and Service'!$D$4:$S$5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'Net Rev by Product and Service'!$D$10:$S$10</c:f>
              <c:numCache>
                <c:formatCode>_("$"* #,##0_);_("$"* \(#,##0\);_("$"* "-"??_);_(@_)</c:formatCode>
                <c:ptCount val="16"/>
                <c:pt idx="0">
                  <c:v>344.9</c:v>
                </c:pt>
                <c:pt idx="1">
                  <c:v>359.2</c:v>
                </c:pt>
                <c:pt idx="2">
                  <c:v>357.1</c:v>
                </c:pt>
                <c:pt idx="3">
                  <c:v>400</c:v>
                </c:pt>
                <c:pt idx="4">
                  <c:v>392.1</c:v>
                </c:pt>
                <c:pt idx="5">
                  <c:v>391.7</c:v>
                </c:pt>
                <c:pt idx="6">
                  <c:v>388.1</c:v>
                </c:pt>
                <c:pt idx="7">
                  <c:v>409.1</c:v>
                </c:pt>
                <c:pt idx="8">
                  <c:v>371.8</c:v>
                </c:pt>
                <c:pt idx="9">
                  <c:v>379.2</c:v>
                </c:pt>
                <c:pt idx="10">
                  <c:v>385.1</c:v>
                </c:pt>
                <c:pt idx="11">
                  <c:v>404.3</c:v>
                </c:pt>
                <c:pt idx="12">
                  <c:v>383</c:v>
                </c:pt>
                <c:pt idx="13">
                  <c:v>388.6</c:v>
                </c:pt>
                <c:pt idx="14">
                  <c:v>389.9</c:v>
                </c:pt>
                <c:pt idx="15">
                  <c:v>416.2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B5-410E-91BB-55F2544F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99872"/>
        <c:axId val="2025482416"/>
      </c:lineChart>
      <c:catAx>
        <c:axId val="21227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82416"/>
        <c:crosses val="autoZero"/>
        <c:auto val="1"/>
        <c:lblAlgn val="ctr"/>
        <c:lblOffset val="100"/>
        <c:noMultiLvlLbl val="0"/>
      </c:catAx>
      <c:valAx>
        <c:axId val="20254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Rev Change by Product and Service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Rev by Product and Service'!$N$13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'Net Rev by Product and Service'!$M$14:$M$18</c:f>
              <c:strCache>
                <c:ptCount val="5"/>
                <c:pt idx="0">
                  <c:v>Routing</c:v>
                </c:pt>
                <c:pt idx="1">
                  <c:v>Switching</c:v>
                </c:pt>
                <c:pt idx="2">
                  <c:v>Security</c:v>
                </c:pt>
                <c:pt idx="3">
                  <c:v>Total product </c:v>
                </c:pt>
                <c:pt idx="4">
                  <c:v>Total service</c:v>
                </c:pt>
              </c:strCache>
            </c:strRef>
          </c:cat>
          <c:val>
            <c:numRef>
              <c:f>'Net Rev by Product and Service'!$N$14:$N$18</c:f>
              <c:numCache>
                <c:formatCode>0%</c:formatCode>
                <c:ptCount val="5"/>
                <c:pt idx="0">
                  <c:v>-6.9446215308767933E-2</c:v>
                </c:pt>
                <c:pt idx="1">
                  <c:v>0.12284382284382295</c:v>
                </c:pt>
                <c:pt idx="2">
                  <c:v>-7.7672955974842917E-2</c:v>
                </c:pt>
                <c:pt idx="3">
                  <c:v>-2.3435064751055518E-2</c:v>
                </c:pt>
                <c:pt idx="4">
                  <c:v>8.1987407610183541E-2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0-4217-A30F-515E9E4BBB99}"/>
            </c:ext>
          </c:extLst>
        </c:ser>
        <c:ser>
          <c:idx val="1"/>
          <c:order val="1"/>
          <c:tx>
            <c:strRef>
              <c:f>'Net Rev by Product and Service'!$O$13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'Net Rev by Product and Service'!$M$14:$M$18</c:f>
              <c:strCache>
                <c:ptCount val="5"/>
                <c:pt idx="0">
                  <c:v>Routing</c:v>
                </c:pt>
                <c:pt idx="1">
                  <c:v>Switching</c:v>
                </c:pt>
                <c:pt idx="2">
                  <c:v>Security</c:v>
                </c:pt>
                <c:pt idx="3">
                  <c:v>Total product </c:v>
                </c:pt>
                <c:pt idx="4">
                  <c:v>Total service</c:v>
                </c:pt>
              </c:strCache>
            </c:strRef>
          </c:cat>
          <c:val>
            <c:numRef>
              <c:f>'Net Rev by Product and Service'!$O$14:$O$18</c:f>
              <c:numCache>
                <c:formatCode>0%</c:formatCode>
                <c:ptCount val="5"/>
                <c:pt idx="0">
                  <c:v>-0.15976250285453308</c:v>
                </c:pt>
                <c:pt idx="1">
                  <c:v>-3.0101723064147923E-2</c:v>
                </c:pt>
                <c:pt idx="2">
                  <c:v>0.13535629048755557</c:v>
                </c:pt>
                <c:pt idx="3">
                  <c:v>-9.8398235737914189E-2</c:v>
                </c:pt>
                <c:pt idx="4">
                  <c:v>-2.5679949399114572E-2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0-4217-A30F-515E9E4BBB99}"/>
            </c:ext>
          </c:extLst>
        </c:ser>
        <c:ser>
          <c:idx val="2"/>
          <c:order val="2"/>
          <c:tx>
            <c:strRef>
              <c:f>'Net Rev by Product and Service'!$P$13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'Net Rev by Product and Service'!$M$14:$M$18</c:f>
              <c:strCache>
                <c:ptCount val="5"/>
                <c:pt idx="0">
                  <c:v>Routing</c:v>
                </c:pt>
                <c:pt idx="1">
                  <c:v>Switching</c:v>
                </c:pt>
                <c:pt idx="2">
                  <c:v>Security</c:v>
                </c:pt>
                <c:pt idx="3">
                  <c:v>Total product </c:v>
                </c:pt>
                <c:pt idx="4">
                  <c:v>Total service</c:v>
                </c:pt>
              </c:strCache>
            </c:strRef>
          </c:cat>
          <c:val>
            <c:numRef>
              <c:f>'Net Rev by Product and Service'!$P$14:$P$18</c:f>
              <c:numCache>
                <c:formatCode>0%</c:formatCode>
                <c:ptCount val="5"/>
                <c:pt idx="0">
                  <c:v>-0.11768223079849977</c:v>
                </c:pt>
                <c:pt idx="1">
                  <c:v>-3.5744863013698606E-2</c:v>
                </c:pt>
                <c:pt idx="2">
                  <c:v>3.1531531531531529E-2</c:v>
                </c:pt>
                <c:pt idx="3">
                  <c:v>-7.704933861156707E-2</c:v>
                </c:pt>
                <c:pt idx="4">
                  <c:v>2.4214489742924037E-2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D0-4217-A30F-515E9E4BB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859680"/>
        <c:axId val="326856352"/>
      </c:barChart>
      <c:catAx>
        <c:axId val="32685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56352"/>
        <c:crosses val="autoZero"/>
        <c:auto val="1"/>
        <c:lblAlgn val="ctr"/>
        <c:lblOffset val="100"/>
        <c:noMultiLvlLbl val="0"/>
      </c:catAx>
      <c:valAx>
        <c:axId val="3268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5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'Net Rev by Product and Service'!$H$13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F5-4B3D-948B-ECF147F0E4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F5-4B3D-948B-ECF147F0E4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F5-4B3D-948B-ECF147F0E4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'Net Rev by Product and Service'!$C$14:$C$16</c:f>
              <c:strCache>
                <c:ptCount val="3"/>
                <c:pt idx="0">
                  <c:v>Routing</c:v>
                </c:pt>
                <c:pt idx="1">
                  <c:v>Switching</c:v>
                </c:pt>
                <c:pt idx="2">
                  <c:v>Security</c:v>
                </c:pt>
              </c:strCache>
            </c:strRef>
          </c:cat>
          <c:val>
            <c:numRef>
              <c:f>'Net Rev by Product and Service'!$H$14:$H$16</c:f>
              <c:numCache>
                <c:formatCode>0%</c:formatCode>
                <c:ptCount val="3"/>
                <c:pt idx="0">
                  <c:v>0.56602852460159703</c:v>
                </c:pt>
                <c:pt idx="1">
                  <c:v>0.31418907138124624</c:v>
                </c:pt>
                <c:pt idx="2">
                  <c:v>0.11978240401715659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9-486B-94B1-4D9913E17F4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'Net Rev by Product and Service'!$K$13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01-4028-9728-CEEA28AE2E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01-4028-9728-CEEA28AE2E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'Net Rev by Product and Service'!$J$14:$J$15</c:f>
              <c:strCache>
                <c:ptCount val="2"/>
                <c:pt idx="0">
                  <c:v>Total product </c:v>
                </c:pt>
                <c:pt idx="1">
                  <c:v>Total service</c:v>
                </c:pt>
              </c:strCache>
            </c:strRef>
          </c:cat>
          <c:val>
            <c:numRef>
              <c:f>'Net Rev by Product and Service'!$K$14:$K$15</c:f>
              <c:numCache>
                <c:formatCode>0%</c:formatCode>
                <c:ptCount val="2"/>
                <c:pt idx="0">
                  <c:v>0.6450938048319611</c:v>
                </c:pt>
                <c:pt idx="1">
                  <c:v>0.35490619516803884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F-448E-AC56-9B01CC67B82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Net Rev by Vertical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Rev by Vertical'!$C$5</c:f>
              <c:strCache>
                <c:ptCount val="1"/>
                <c:pt idx="0">
                  <c:v>Cloud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'Net Rev by Vertical'!$D$3:$S$4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'Net Rev by Vertical'!$D$5:$S$5</c:f>
              <c:numCache>
                <c:formatCode>_([$$-409]* #,##0_);_([$$-409]* \(#,##0\);_([$$-409]* "-"??_);_(@_)</c:formatCode>
                <c:ptCount val="16"/>
                <c:pt idx="0">
                  <c:v>264.8</c:v>
                </c:pt>
                <c:pt idx="1">
                  <c:v>287.3</c:v>
                </c:pt>
                <c:pt idx="2">
                  <c:v>359.4</c:v>
                </c:pt>
                <c:pt idx="3">
                  <c:v>410.8</c:v>
                </c:pt>
                <c:pt idx="4">
                  <c:v>331.6</c:v>
                </c:pt>
                <c:pt idx="5">
                  <c:v>379.6</c:v>
                </c:pt>
                <c:pt idx="6">
                  <c:v>344.9</c:v>
                </c:pt>
                <c:pt idx="7">
                  <c:v>258.8</c:v>
                </c:pt>
                <c:pt idx="8">
                  <c:v>268.3</c:v>
                </c:pt>
                <c:pt idx="9">
                  <c:v>284.39999999999998</c:v>
                </c:pt>
                <c:pt idx="10">
                  <c:v>257.10000000000002</c:v>
                </c:pt>
                <c:pt idx="11">
                  <c:v>237.5</c:v>
                </c:pt>
                <c:pt idx="12">
                  <c:v>223.1</c:v>
                </c:pt>
                <c:pt idx="13">
                  <c:v>285</c:v>
                </c:pt>
                <c:pt idx="14">
                  <c:v>271.89999999999998</c:v>
                </c:pt>
                <c:pt idx="15">
                  <c:v>279.8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7-47D3-99A0-AE234933F4E0}"/>
            </c:ext>
          </c:extLst>
        </c:ser>
        <c:ser>
          <c:idx val="1"/>
          <c:order val="1"/>
          <c:tx>
            <c:strRef>
              <c:f>'Net Rev by Vertical'!$C$6</c:f>
              <c:strCache>
                <c:ptCount val="1"/>
                <c:pt idx="0">
                  <c:v>Telecom/Cable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'Net Rev by Vertical'!$D$3:$S$4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'Net Rev by Vertical'!$D$6:$S$6</c:f>
              <c:numCache>
                <c:formatCode>_([$$-409]* #,##0_);_([$$-409]* \(#,##0\);_([$$-409]* "-"??_);_(@_)</c:formatCode>
                <c:ptCount val="16"/>
                <c:pt idx="0">
                  <c:v>518.1</c:v>
                </c:pt>
                <c:pt idx="1">
                  <c:v>571</c:v>
                </c:pt>
                <c:pt idx="2">
                  <c:v>599.4</c:v>
                </c:pt>
                <c:pt idx="3">
                  <c:v>636.20000000000005</c:v>
                </c:pt>
                <c:pt idx="4">
                  <c:v>568.5</c:v>
                </c:pt>
                <c:pt idx="5">
                  <c:v>562.4</c:v>
                </c:pt>
                <c:pt idx="6">
                  <c:v>576.9</c:v>
                </c:pt>
                <c:pt idx="7">
                  <c:v>607.9</c:v>
                </c:pt>
                <c:pt idx="8">
                  <c:v>479.9</c:v>
                </c:pt>
                <c:pt idx="9">
                  <c:v>524.9</c:v>
                </c:pt>
                <c:pt idx="10">
                  <c:v>545.29999999999995</c:v>
                </c:pt>
                <c:pt idx="11">
                  <c:v>516.4</c:v>
                </c:pt>
                <c:pt idx="12">
                  <c:v>435.6</c:v>
                </c:pt>
                <c:pt idx="13">
                  <c:v>447.2</c:v>
                </c:pt>
                <c:pt idx="14">
                  <c:v>452.5</c:v>
                </c:pt>
                <c:pt idx="15">
                  <c:v>492.5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7-47D3-99A0-AE234933F4E0}"/>
            </c:ext>
          </c:extLst>
        </c:ser>
        <c:ser>
          <c:idx val="2"/>
          <c:order val="2"/>
          <c:tx>
            <c:strRef>
              <c:f>'Net Rev by Vertical'!$C$7</c:f>
              <c:strCache>
                <c:ptCount val="1"/>
                <c:pt idx="0">
                  <c:v>Strategic Enterprise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'Net Rev by Vertical'!$D$3:$S$4</c:f>
              <c:multiLvlStrCache>
                <c:ptCount val="16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'Net Rev by Vertical'!$D$7:$S$7</c:f>
              <c:numCache>
                <c:formatCode>_([$$-409]* #,##0_);_([$$-409]* \(#,##0\);_([$$-409]* "-"??_);_(@_)</c:formatCode>
                <c:ptCount val="16"/>
                <c:pt idx="0">
                  <c:v>315</c:v>
                </c:pt>
                <c:pt idx="1">
                  <c:v>363</c:v>
                </c:pt>
                <c:pt idx="2">
                  <c:v>326.5</c:v>
                </c:pt>
                <c:pt idx="3">
                  <c:v>338.6</c:v>
                </c:pt>
                <c:pt idx="4">
                  <c:v>320.89999999999998</c:v>
                </c:pt>
                <c:pt idx="5">
                  <c:v>366.9</c:v>
                </c:pt>
                <c:pt idx="6">
                  <c:v>336</c:v>
                </c:pt>
                <c:pt idx="7">
                  <c:v>372.8</c:v>
                </c:pt>
                <c:pt idx="8">
                  <c:v>334.4</c:v>
                </c:pt>
                <c:pt idx="9">
                  <c:v>394.8</c:v>
                </c:pt>
                <c:pt idx="10">
                  <c:v>377.4</c:v>
                </c:pt>
                <c:pt idx="11">
                  <c:v>427.1</c:v>
                </c:pt>
                <c:pt idx="12">
                  <c:v>343</c:v>
                </c:pt>
                <c:pt idx="13">
                  <c:v>370.3</c:v>
                </c:pt>
                <c:pt idx="14">
                  <c:v>408.7</c:v>
                </c:pt>
                <c:pt idx="15">
                  <c:v>435.8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7-47D3-99A0-AE234933F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52144"/>
        <c:axId val="502646568"/>
      </c:lineChart>
      <c:catAx>
        <c:axId val="5026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46568"/>
        <c:crosses val="autoZero"/>
        <c:auto val="1"/>
        <c:lblAlgn val="ctr"/>
        <c:lblOffset val="100"/>
        <c:noMultiLvlLbl val="0"/>
      </c:catAx>
      <c:valAx>
        <c:axId val="50264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5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Change in % Net Rev by Vertical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Rev by Vertical'!$L$14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'Net Rev by Vertical'!$K$15:$K$18</c:f>
              <c:strCache>
                <c:ptCount val="4"/>
                <c:pt idx="0">
                  <c:v>Cloud</c:v>
                </c:pt>
                <c:pt idx="1">
                  <c:v>Telecom/Cable</c:v>
                </c:pt>
                <c:pt idx="2">
                  <c:v>Strategic Enterprise</c:v>
                </c:pt>
                <c:pt idx="3">
                  <c:v>Total</c:v>
                </c:pt>
              </c:strCache>
            </c:strRef>
          </c:cat>
          <c:val>
            <c:numRef>
              <c:f>'Net Rev by Vertical'!$L$15:$L$18</c:f>
              <c:numCache>
                <c:formatCode>0%</c:formatCode>
                <c:ptCount val="4"/>
                <c:pt idx="0">
                  <c:v>-5.5963094607880898E-3</c:v>
                </c:pt>
                <c:pt idx="1">
                  <c:v>-3.8714672861012373E-3</c:v>
                </c:pt>
                <c:pt idx="2">
                  <c:v>3.9833221651403475E-2</c:v>
                </c:pt>
                <c:pt idx="3">
                  <c:v>7.4347207470791066E-3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A-46E8-B452-632275A8B45C}"/>
            </c:ext>
          </c:extLst>
        </c:ser>
        <c:ser>
          <c:idx val="1"/>
          <c:order val="1"/>
          <c:tx>
            <c:strRef>
              <c:f>'Net Rev by Vertical'!$M$14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'Net Rev by Vertical'!$K$15:$K$18</c:f>
              <c:strCache>
                <c:ptCount val="4"/>
                <c:pt idx="0">
                  <c:v>Cloud</c:v>
                </c:pt>
                <c:pt idx="1">
                  <c:v>Telecom/Cable</c:v>
                </c:pt>
                <c:pt idx="2">
                  <c:v>Strategic Enterprise</c:v>
                </c:pt>
                <c:pt idx="3">
                  <c:v>Total</c:v>
                </c:pt>
              </c:strCache>
            </c:strRef>
          </c:cat>
          <c:val>
            <c:numRef>
              <c:f>'Net Rev by Vertical'!$M$15:$M$18</c:f>
              <c:numCache>
                <c:formatCode>0%</c:formatCode>
                <c:ptCount val="4"/>
                <c:pt idx="0">
                  <c:v>-0.20351357517681931</c:v>
                </c:pt>
                <c:pt idx="1">
                  <c:v>-0.10761324869369963</c:v>
                </c:pt>
                <c:pt idx="2">
                  <c:v>9.816697694400682E-2</c:v>
                </c:pt>
                <c:pt idx="3">
                  <c:v>-7.5529121578612315E-2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A-46E8-B452-632275A8B45C}"/>
            </c:ext>
          </c:extLst>
        </c:ser>
        <c:ser>
          <c:idx val="2"/>
          <c:order val="2"/>
          <c:tx>
            <c:strRef>
              <c:f>'Net Rev by Vertical'!$N$14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'Net Rev by Vertical'!$K$15:$K$18</c:f>
              <c:strCache>
                <c:ptCount val="4"/>
                <c:pt idx="0">
                  <c:v>Cloud</c:v>
                </c:pt>
                <c:pt idx="1">
                  <c:v>Telecom/Cable</c:v>
                </c:pt>
                <c:pt idx="2">
                  <c:v>Strategic Enterprise</c:v>
                </c:pt>
                <c:pt idx="3">
                  <c:v>Total</c:v>
                </c:pt>
              </c:strCache>
            </c:strRef>
          </c:cat>
          <c:val>
            <c:numRef>
              <c:f>'Net Rev by Vertical'!$N$15:$N$18</c:f>
              <c:numCache>
                <c:formatCode>0%</c:formatCode>
                <c:ptCount val="4"/>
                <c:pt idx="0">
                  <c:v>1.193545306979831E-2</c:v>
                </c:pt>
                <c:pt idx="1">
                  <c:v>-0.11550931526736029</c:v>
                </c:pt>
                <c:pt idx="2">
                  <c:v>1.571363369629011E-2</c:v>
                </c:pt>
                <c:pt idx="3">
                  <c:v>-4.3485745024206643E-2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A-46E8-B452-632275A8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196304"/>
        <c:axId val="565197944"/>
      </c:barChart>
      <c:catAx>
        <c:axId val="5651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97944"/>
        <c:crosses val="autoZero"/>
        <c:auto val="1"/>
        <c:lblAlgn val="ctr"/>
        <c:lblOffset val="100"/>
        <c:noMultiLvlLbl val="0"/>
      </c:catAx>
      <c:valAx>
        <c:axId val="56519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33</xdr:row>
      <xdr:rowOff>47625</xdr:rowOff>
    </xdr:from>
    <xdr:to>
      <xdr:col>5</xdr:col>
      <xdr:colOff>142875</xdr:colOff>
      <xdr:row>47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33</xdr:row>
      <xdr:rowOff>66675</xdr:rowOff>
    </xdr:from>
    <xdr:to>
      <xdr:col>13</xdr:col>
      <xdr:colOff>142875</xdr:colOff>
      <xdr:row>47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269874</xdr:colOff>
      <xdr:row>10</xdr:row>
      <xdr:rowOff>142875</xdr:rowOff>
    </xdr:from>
    <xdr:to>
      <xdr:col>14</xdr:col>
      <xdr:colOff>38099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18</xdr:row>
      <xdr:rowOff>161925</xdr:rowOff>
    </xdr:from>
    <xdr:to>
      <xdr:col>8</xdr:col>
      <xdr:colOff>504825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206375</xdr:colOff>
      <xdr:row>19</xdr:row>
      <xdr:rowOff>44450</xdr:rowOff>
    </xdr:from>
    <xdr:to>
      <xdr:col>16</xdr:col>
      <xdr:colOff>146050</xdr:colOff>
      <xdr:row>33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422275</xdr:colOff>
      <xdr:row>15</xdr:row>
      <xdr:rowOff>142875</xdr:rowOff>
    </xdr:from>
    <xdr:to>
      <xdr:col>7</xdr:col>
      <xdr:colOff>155575</xdr:colOff>
      <xdr:row>30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492125</xdr:colOff>
      <xdr:row>15</xdr:row>
      <xdr:rowOff>123825</xdr:rowOff>
    </xdr:from>
    <xdr:to>
      <xdr:col>12</xdr:col>
      <xdr:colOff>549275</xdr:colOff>
      <xdr:row>30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</xdr:colOff>
      <xdr:row>19</xdr:row>
      <xdr:rowOff>168275</xdr:rowOff>
    </xdr:from>
    <xdr:to>
      <xdr:col>8</xdr:col>
      <xdr:colOff>460375</xdr:colOff>
      <xdr:row>34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117475</xdr:colOff>
      <xdr:row>19</xdr:row>
      <xdr:rowOff>142875</xdr:rowOff>
    </xdr:from>
    <xdr:to>
      <xdr:col>15</xdr:col>
      <xdr:colOff>269875</xdr:colOff>
      <xdr:row>34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327025</xdr:colOff>
      <xdr:row>12</xdr:row>
      <xdr:rowOff>60325</xdr:rowOff>
    </xdr:from>
    <xdr:to>
      <xdr:col>8</xdr:col>
      <xdr:colOff>669925</xdr:colOff>
      <xdr:row>24</xdr:row>
      <xdr:rowOff>136525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663575</xdr:colOff>
      <xdr:row>21</xdr:row>
      <xdr:rowOff>98425</xdr:rowOff>
    </xdr:from>
    <xdr:to>
      <xdr:col>9</xdr:col>
      <xdr:colOff>244475</xdr:colOff>
      <xdr:row>36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92075</xdr:colOff>
      <xdr:row>21</xdr:row>
      <xdr:rowOff>111125</xdr:rowOff>
    </xdr:from>
    <xdr:to>
      <xdr:col>17</xdr:col>
      <xdr:colOff>85725</xdr:colOff>
      <xdr:row>36</xdr:row>
      <xdr:rowOff>92075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460375</xdr:colOff>
      <xdr:row>38</xdr:row>
      <xdr:rowOff>85725</xdr:rowOff>
    </xdr:from>
    <xdr:to>
      <xdr:col>6</xdr:col>
      <xdr:colOff>663575</xdr:colOff>
      <xdr:row>53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2"/>
  <sheetViews>
    <sheetView showGridLines="0" tabSelected="1" topLeftCell="A34" workbookViewId="0">
      <selection activeCell="O38" sqref="O38"/>
    </sheetView>
  </sheetViews>
  <sheetFormatPr defaultRowHeight="14.5" x14ac:dyDescent="0.35"/>
  <cols>
    <col min="2" max="2" width="42.36328125" bestFit="1" customWidth="1"/>
  </cols>
  <sheetData>
    <row r="3" spans="1:19" x14ac:dyDescent="0.35">
      <c r="B3" s="1" t="s">
        <v>41</v>
      </c>
      <c r="C3" s="47">
        <v>2016</v>
      </c>
      <c r="D3" s="48"/>
      <c r="E3" s="48"/>
      <c r="F3" s="49"/>
      <c r="G3" s="47">
        <v>2017</v>
      </c>
      <c r="H3" s="48"/>
      <c r="I3" s="48"/>
      <c r="J3" s="49"/>
      <c r="K3" s="47">
        <v>2018</v>
      </c>
      <c r="L3" s="48"/>
      <c r="M3" s="48"/>
      <c r="N3" s="49"/>
      <c r="O3" s="47">
        <v>2019</v>
      </c>
      <c r="P3" s="48"/>
      <c r="Q3" s="48"/>
      <c r="R3" s="49"/>
      <c r="S3" s="1"/>
    </row>
    <row r="4" spans="1:19" x14ac:dyDescent="0.35">
      <c r="B4" s="2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24</v>
      </c>
      <c r="L4" s="1" t="s">
        <v>25</v>
      </c>
      <c r="M4" s="1" t="s">
        <v>26</v>
      </c>
      <c r="N4" s="1" t="s">
        <v>27</v>
      </c>
      <c r="O4" s="1" t="s">
        <v>24</v>
      </c>
      <c r="P4" s="1" t="s">
        <v>25</v>
      </c>
      <c r="Q4" s="1" t="s">
        <v>26</v>
      </c>
      <c r="R4" s="1" t="s">
        <v>27</v>
      </c>
      <c r="S4" s="1"/>
    </row>
    <row r="5" spans="1:19" x14ac:dyDescent="0.35">
      <c r="B5" s="3" t="s">
        <v>0</v>
      </c>
      <c r="C5" s="16">
        <v>753</v>
      </c>
      <c r="D5" s="16">
        <v>862.1</v>
      </c>
      <c r="E5" s="16">
        <v>928.2</v>
      </c>
      <c r="F5" s="16">
        <v>985.6</v>
      </c>
      <c r="G5" s="16">
        <v>828.9</v>
      </c>
      <c r="H5" s="16">
        <v>917.2</v>
      </c>
      <c r="I5" s="16">
        <v>869.7</v>
      </c>
      <c r="J5" s="16">
        <v>830.4</v>
      </c>
      <c r="K5" s="17">
        <v>710.8</v>
      </c>
      <c r="L5" s="17">
        <v>824.9</v>
      </c>
      <c r="M5" s="17">
        <v>794.69999999999993</v>
      </c>
      <c r="N5" s="18">
        <v>776.7</v>
      </c>
      <c r="O5" s="17">
        <v>618.70000000000005</v>
      </c>
      <c r="P5" s="17">
        <v>713.9</v>
      </c>
      <c r="Q5" s="17">
        <v>743.2</v>
      </c>
      <c r="R5" s="18">
        <v>791.9</v>
      </c>
      <c r="S5" s="1"/>
    </row>
    <row r="6" spans="1:19" x14ac:dyDescent="0.35">
      <c r="B6" s="3" t="s">
        <v>1</v>
      </c>
      <c r="C6" s="16">
        <v>344.9</v>
      </c>
      <c r="D6" s="16">
        <v>359.2</v>
      </c>
      <c r="E6" s="16">
        <v>357.1</v>
      </c>
      <c r="F6" s="16">
        <v>400</v>
      </c>
      <c r="G6" s="16">
        <v>392.1</v>
      </c>
      <c r="H6" s="16">
        <v>391.7</v>
      </c>
      <c r="I6" s="16">
        <v>388.1</v>
      </c>
      <c r="J6" s="16">
        <v>409.1</v>
      </c>
      <c r="K6" s="16">
        <v>371.8</v>
      </c>
      <c r="L6" s="16">
        <v>379.2</v>
      </c>
      <c r="M6" s="16">
        <v>385.1</v>
      </c>
      <c r="N6" s="19">
        <v>404.3</v>
      </c>
      <c r="O6" s="16">
        <v>383</v>
      </c>
      <c r="P6" s="16">
        <v>388.6</v>
      </c>
      <c r="Q6" s="16">
        <v>389.9</v>
      </c>
      <c r="R6" s="19">
        <v>416.2</v>
      </c>
      <c r="S6" s="1"/>
    </row>
    <row r="7" spans="1:19" x14ac:dyDescent="0.35">
      <c r="B7" s="4" t="s">
        <v>2</v>
      </c>
      <c r="C7" s="16">
        <v>1097.9000000000001</v>
      </c>
      <c r="D7" s="16">
        <v>1221.3</v>
      </c>
      <c r="E7" s="16">
        <v>1285.3</v>
      </c>
      <c r="F7" s="16">
        <v>1385.6</v>
      </c>
      <c r="G7" s="16">
        <v>1221</v>
      </c>
      <c r="H7" s="16">
        <v>1308.9000000000001</v>
      </c>
      <c r="I7" s="16">
        <v>1257.8</v>
      </c>
      <c r="J7" s="16">
        <v>1239.5</v>
      </c>
      <c r="K7" s="16">
        <f>SUM(K5:K6)</f>
        <v>1082.5999999999999</v>
      </c>
      <c r="L7" s="16">
        <f>SUM(L5:L6)</f>
        <v>1204.0999999999999</v>
      </c>
      <c r="M7" s="16">
        <f>SUM(M5:M6)</f>
        <v>1179.8</v>
      </c>
      <c r="N7" s="19">
        <v>1181</v>
      </c>
      <c r="O7" s="16">
        <v>1001.7</v>
      </c>
      <c r="P7" s="16">
        <v>1102.5</v>
      </c>
      <c r="Q7" s="16">
        <v>1133.0999999999999</v>
      </c>
      <c r="R7" s="19">
        <v>1208.0999999999999</v>
      </c>
      <c r="S7" s="1"/>
    </row>
    <row r="8" spans="1:19" x14ac:dyDescent="0.35">
      <c r="B8" s="2" t="s">
        <v>3</v>
      </c>
      <c r="C8" s="21"/>
      <c r="D8" s="21"/>
      <c r="E8" s="21"/>
      <c r="F8" s="21"/>
      <c r="G8" s="21"/>
      <c r="H8" s="21"/>
      <c r="I8" s="21"/>
      <c r="J8" s="21"/>
      <c r="K8" s="20"/>
      <c r="L8" s="20"/>
      <c r="M8" s="20"/>
      <c r="N8" s="19"/>
      <c r="O8" s="20"/>
      <c r="P8" s="20"/>
      <c r="Q8" s="20"/>
      <c r="R8" s="19"/>
      <c r="S8" s="1"/>
    </row>
    <row r="9" spans="1:19" x14ac:dyDescent="0.35">
      <c r="B9" s="3" t="s">
        <v>0</v>
      </c>
      <c r="C9" s="21">
        <v>277.89999999999998</v>
      </c>
      <c r="D9" s="21">
        <v>328.3</v>
      </c>
      <c r="E9" s="21">
        <v>349.6</v>
      </c>
      <c r="F9" s="21">
        <v>370.4</v>
      </c>
      <c r="G9" s="21">
        <v>330.2</v>
      </c>
      <c r="H9" s="21">
        <v>360.2</v>
      </c>
      <c r="I9" s="21">
        <v>336</v>
      </c>
      <c r="J9" s="21">
        <v>334.5</v>
      </c>
      <c r="K9" s="20">
        <v>306.39999999999998</v>
      </c>
      <c r="L9" s="20">
        <v>336.6</v>
      </c>
      <c r="M9" s="20">
        <v>312.5</v>
      </c>
      <c r="N9" s="19">
        <v>321.7</v>
      </c>
      <c r="O9" s="20">
        <v>270</v>
      </c>
      <c r="P9" s="20">
        <v>314.3</v>
      </c>
      <c r="Q9" s="20">
        <v>304</v>
      </c>
      <c r="R9" s="19">
        <v>338.7</v>
      </c>
      <c r="S9" s="1"/>
    </row>
    <row r="10" spans="1:19" x14ac:dyDescent="0.35">
      <c r="B10" s="3" t="s">
        <v>1</v>
      </c>
      <c r="C10" s="21">
        <v>129.1</v>
      </c>
      <c r="D10" s="21">
        <v>136.6</v>
      </c>
      <c r="E10" s="21">
        <v>136.19999999999999</v>
      </c>
      <c r="F10" s="21">
        <v>157.5</v>
      </c>
      <c r="G10" s="21">
        <v>144.19999999999999</v>
      </c>
      <c r="H10" s="21">
        <v>146.80000000000001</v>
      </c>
      <c r="I10" s="21">
        <v>149.4</v>
      </c>
      <c r="J10" s="21">
        <v>153.80000000000001</v>
      </c>
      <c r="K10" s="20">
        <v>157.80000000000001</v>
      </c>
      <c r="L10" s="20">
        <v>166.6</v>
      </c>
      <c r="M10" s="20">
        <v>156.30000000000001</v>
      </c>
      <c r="N10" s="19">
        <v>148.4</v>
      </c>
      <c r="O10" s="20">
        <v>149.4</v>
      </c>
      <c r="P10" s="20">
        <v>151.4</v>
      </c>
      <c r="Q10" s="20">
        <v>150.69999999999999</v>
      </c>
      <c r="R10" s="19">
        <v>150.1</v>
      </c>
      <c r="S10" s="1"/>
    </row>
    <row r="11" spans="1:19" x14ac:dyDescent="0.35">
      <c r="B11" s="4" t="s">
        <v>4</v>
      </c>
      <c r="C11" s="21">
        <v>407</v>
      </c>
      <c r="D11" s="21">
        <v>464.9</v>
      </c>
      <c r="E11" s="21">
        <v>485.8</v>
      </c>
      <c r="F11" s="21">
        <v>527.9</v>
      </c>
      <c r="G11" s="21">
        <v>474.4</v>
      </c>
      <c r="H11" s="21">
        <v>507</v>
      </c>
      <c r="I11" s="21">
        <v>485.4</v>
      </c>
      <c r="J11" s="21">
        <v>488.3</v>
      </c>
      <c r="K11" s="20">
        <f>SUM(K9:K10)</f>
        <v>464.2</v>
      </c>
      <c r="L11" s="20">
        <f>SUM(L9:L10)</f>
        <v>503.20000000000005</v>
      </c>
      <c r="M11" s="20">
        <f>SUM(M9:M10)</f>
        <v>468.8</v>
      </c>
      <c r="N11" s="19">
        <v>470.1</v>
      </c>
      <c r="O11" s="20">
        <v>419.4</v>
      </c>
      <c r="P11" s="20">
        <v>465.7</v>
      </c>
      <c r="Q11" s="20">
        <v>454.7</v>
      </c>
      <c r="R11" s="19">
        <v>488.8</v>
      </c>
      <c r="S11" s="1"/>
    </row>
    <row r="12" spans="1:19" x14ac:dyDescent="0.35">
      <c r="B12" s="2" t="s">
        <v>5</v>
      </c>
      <c r="C12" s="21">
        <v>690.9</v>
      </c>
      <c r="D12" s="21">
        <v>756.4</v>
      </c>
      <c r="E12" s="21">
        <v>799.5</v>
      </c>
      <c r="F12" s="21">
        <v>857.7</v>
      </c>
      <c r="G12" s="21">
        <v>746.6</v>
      </c>
      <c r="H12" s="21">
        <v>801.9</v>
      </c>
      <c r="I12" s="21">
        <v>772.4</v>
      </c>
      <c r="J12" s="21">
        <v>751.2</v>
      </c>
      <c r="K12" s="20">
        <f>K7-K11</f>
        <v>618.39999999999986</v>
      </c>
      <c r="L12" s="19">
        <f>L7-L11</f>
        <v>700.89999999999986</v>
      </c>
      <c r="M12" s="19">
        <f>M7-M11</f>
        <v>711</v>
      </c>
      <c r="N12" s="19">
        <v>710.9</v>
      </c>
      <c r="O12" s="19">
        <v>582.29999999999995</v>
      </c>
      <c r="P12" s="20">
        <v>636.79999999999995</v>
      </c>
      <c r="Q12" s="20">
        <v>678.4</v>
      </c>
      <c r="R12" s="19">
        <v>719.3</v>
      </c>
      <c r="S12" s="1"/>
    </row>
    <row r="13" spans="1:19" x14ac:dyDescent="0.35">
      <c r="A13" s="1"/>
      <c r="B13" s="1" t="s">
        <v>41</v>
      </c>
      <c r="C13" s="44">
        <v>2016</v>
      </c>
      <c r="D13" s="45"/>
      <c r="E13" s="45"/>
      <c r="F13" s="46"/>
      <c r="G13" s="44">
        <v>2017</v>
      </c>
      <c r="H13" s="45"/>
      <c r="I13" s="45"/>
      <c r="J13" s="46"/>
      <c r="K13" s="44">
        <v>2018</v>
      </c>
      <c r="L13" s="45"/>
      <c r="M13" s="45"/>
      <c r="N13" s="46"/>
      <c r="O13" s="44">
        <v>2019</v>
      </c>
      <c r="P13" s="45"/>
      <c r="Q13" s="45"/>
      <c r="R13" s="46"/>
      <c r="S13" s="1"/>
    </row>
    <row r="14" spans="1:19" x14ac:dyDescent="0.35">
      <c r="B14" s="2" t="s">
        <v>6</v>
      </c>
      <c r="C14" s="22" t="s">
        <v>24</v>
      </c>
      <c r="D14" s="22" t="s">
        <v>25</v>
      </c>
      <c r="E14" s="22" t="s">
        <v>26</v>
      </c>
      <c r="F14" s="22" t="s">
        <v>27</v>
      </c>
      <c r="G14" s="22" t="s">
        <v>24</v>
      </c>
      <c r="H14" s="22" t="s">
        <v>25</v>
      </c>
      <c r="I14" s="22" t="s">
        <v>26</v>
      </c>
      <c r="J14" s="22" t="s">
        <v>27</v>
      </c>
      <c r="K14" s="22" t="s">
        <v>24</v>
      </c>
      <c r="L14" s="22" t="s">
        <v>25</v>
      </c>
      <c r="M14" s="22" t="s">
        <v>26</v>
      </c>
      <c r="N14" s="22" t="s">
        <v>27</v>
      </c>
      <c r="O14" s="22" t="s">
        <v>24</v>
      </c>
      <c r="P14" s="22" t="s">
        <v>25</v>
      </c>
      <c r="Q14" s="22" t="s">
        <v>26</v>
      </c>
      <c r="R14" s="22" t="s">
        <v>27</v>
      </c>
      <c r="S14" s="1"/>
    </row>
    <row r="15" spans="1:19" x14ac:dyDescent="0.35">
      <c r="B15" s="3" t="s">
        <v>7</v>
      </c>
      <c r="C15" s="16">
        <v>251</v>
      </c>
      <c r="D15" s="16">
        <v>247.9</v>
      </c>
      <c r="E15" s="16">
        <v>251.8</v>
      </c>
      <c r="F15" s="16">
        <v>263</v>
      </c>
      <c r="G15" s="16">
        <v>276.2</v>
      </c>
      <c r="H15" s="16">
        <v>240.2</v>
      </c>
      <c r="I15" s="16">
        <v>236.4</v>
      </c>
      <c r="J15" s="16">
        <v>227.9</v>
      </c>
      <c r="K15" s="16">
        <v>269.39999999999998</v>
      </c>
      <c r="L15" s="16">
        <v>248.8</v>
      </c>
      <c r="M15" s="16">
        <v>253.8</v>
      </c>
      <c r="N15" s="19">
        <v>231.2</v>
      </c>
      <c r="O15" s="16">
        <v>227.6</v>
      </c>
      <c r="P15" s="16">
        <v>244</v>
      </c>
      <c r="Q15" s="16">
        <v>244.5</v>
      </c>
      <c r="R15" s="20">
        <v>239.6</v>
      </c>
      <c r="S15" s="1"/>
    </row>
    <row r="16" spans="1:19" x14ac:dyDescent="0.35">
      <c r="B16" s="3" t="s">
        <v>8</v>
      </c>
      <c r="C16" s="16">
        <v>231.8</v>
      </c>
      <c r="D16" s="16">
        <v>243.7</v>
      </c>
      <c r="E16" s="16">
        <v>242.9</v>
      </c>
      <c r="F16" s="16">
        <v>254.5</v>
      </c>
      <c r="G16" s="16">
        <v>244.2</v>
      </c>
      <c r="H16" s="16">
        <v>239.9</v>
      </c>
      <c r="I16" s="16">
        <v>232.5</v>
      </c>
      <c r="J16" s="16">
        <v>233.6</v>
      </c>
      <c r="K16" s="16">
        <v>239.4</v>
      </c>
      <c r="L16" s="16">
        <v>238.3</v>
      </c>
      <c r="M16" s="16">
        <v>224.8</v>
      </c>
      <c r="N16" s="19">
        <v>224.9</v>
      </c>
      <c r="O16" s="16">
        <v>228.5</v>
      </c>
      <c r="P16" s="16">
        <v>229</v>
      </c>
      <c r="Q16" s="16">
        <v>235.3</v>
      </c>
      <c r="R16" s="20">
        <v>246.5</v>
      </c>
      <c r="S16" s="1"/>
    </row>
    <row r="17" spans="2:19" x14ac:dyDescent="0.35">
      <c r="B17" s="3" t="s">
        <v>9</v>
      </c>
      <c r="C17" s="16">
        <v>59.4</v>
      </c>
      <c r="D17" s="16">
        <v>58.6</v>
      </c>
      <c r="E17" s="16">
        <v>54</v>
      </c>
      <c r="F17" s="16">
        <v>52.9</v>
      </c>
      <c r="G17" s="16">
        <v>50.5</v>
      </c>
      <c r="H17" s="16">
        <v>55.6</v>
      </c>
      <c r="I17" s="16">
        <v>57.4</v>
      </c>
      <c r="J17" s="16">
        <v>50.8</v>
      </c>
      <c r="K17" s="16">
        <v>56</v>
      </c>
      <c r="L17" s="16">
        <v>54.2</v>
      </c>
      <c r="M17" s="16">
        <v>67.899999999999991</v>
      </c>
      <c r="N17" s="19">
        <v>53</v>
      </c>
      <c r="O17" s="16">
        <v>68.2</v>
      </c>
      <c r="P17" s="16">
        <v>60</v>
      </c>
      <c r="Q17" s="16">
        <v>61.2</v>
      </c>
      <c r="R17" s="19">
        <v>54.9</v>
      </c>
      <c r="S17" s="1"/>
    </row>
    <row r="18" spans="2:19" x14ac:dyDescent="0.35">
      <c r="B18" s="3" t="s">
        <v>10</v>
      </c>
      <c r="C18" s="16" t="s">
        <v>22</v>
      </c>
      <c r="D18" s="16">
        <v>2.4</v>
      </c>
      <c r="E18" s="16">
        <v>0.8</v>
      </c>
      <c r="F18" s="16">
        <v>0.1</v>
      </c>
      <c r="G18" s="16">
        <v>19.399999999999999</v>
      </c>
      <c r="H18" s="16">
        <v>8</v>
      </c>
      <c r="I18" s="16">
        <v>2</v>
      </c>
      <c r="J18" s="16">
        <v>36.200000000000003</v>
      </c>
      <c r="K18" s="16">
        <v>-1.9</v>
      </c>
      <c r="L18" s="16">
        <v>-0.2</v>
      </c>
      <c r="M18" s="16">
        <v>4.4000000000000004</v>
      </c>
      <c r="N18" s="19">
        <v>5</v>
      </c>
      <c r="O18" s="16">
        <v>15.3</v>
      </c>
      <c r="P18" s="16">
        <v>21.4</v>
      </c>
      <c r="Q18" s="16">
        <v>-1.1000000000000001</v>
      </c>
      <c r="R18" s="19">
        <v>-0.3</v>
      </c>
      <c r="S18" s="1"/>
    </row>
    <row r="19" spans="2:19" x14ac:dyDescent="0.35">
      <c r="B19" s="4" t="s">
        <v>11</v>
      </c>
      <c r="C19" s="16">
        <v>542.20000000000005</v>
      </c>
      <c r="D19" s="16">
        <v>552.6</v>
      </c>
      <c r="E19" s="16">
        <v>549.5</v>
      </c>
      <c r="F19" s="16">
        <v>570.5</v>
      </c>
      <c r="G19" s="16">
        <v>590.29999999999995</v>
      </c>
      <c r="H19" s="16">
        <v>543.70000000000005</v>
      </c>
      <c r="I19" s="16">
        <v>528.29999999999995</v>
      </c>
      <c r="J19" s="16">
        <v>548.5</v>
      </c>
      <c r="K19" s="16">
        <f>SUM(K15:K18)</f>
        <v>562.9</v>
      </c>
      <c r="L19" s="16">
        <f>SUM(L15:L18)</f>
        <v>541.1</v>
      </c>
      <c r="M19" s="16">
        <f>SUM(M15:M18)</f>
        <v>550.9</v>
      </c>
      <c r="N19" s="19">
        <v>514.1</v>
      </c>
      <c r="O19" s="16">
        <v>539.6</v>
      </c>
      <c r="P19" s="16">
        <v>554.4</v>
      </c>
      <c r="Q19" s="16">
        <v>539.9</v>
      </c>
      <c r="R19" s="19">
        <v>540.70000000000005</v>
      </c>
      <c r="S19" s="1"/>
    </row>
    <row r="20" spans="2:19" x14ac:dyDescent="0.35">
      <c r="B20" s="2" t="s">
        <v>12</v>
      </c>
      <c r="C20" s="21">
        <v>148.69999999999999</v>
      </c>
      <c r="D20" s="21">
        <v>203.8</v>
      </c>
      <c r="E20" s="21">
        <v>250</v>
      </c>
      <c r="F20" s="21">
        <v>287.2</v>
      </c>
      <c r="G20" s="21">
        <v>156.30000000000001</v>
      </c>
      <c r="H20" s="21">
        <v>258.2</v>
      </c>
      <c r="I20" s="21">
        <v>244.1</v>
      </c>
      <c r="J20" s="21">
        <v>202.7</v>
      </c>
      <c r="K20" s="20">
        <f>K12-K19</f>
        <v>55.499999999999886</v>
      </c>
      <c r="L20" s="19">
        <f>L12-L19</f>
        <v>159.79999999999984</v>
      </c>
      <c r="M20" s="19">
        <f>M12-M19</f>
        <v>160.10000000000002</v>
      </c>
      <c r="N20" s="19">
        <v>196.8</v>
      </c>
      <c r="O20" s="19">
        <v>42.7</v>
      </c>
      <c r="P20" s="20">
        <v>82.4</v>
      </c>
      <c r="Q20" s="20">
        <v>138.5</v>
      </c>
      <c r="R20" s="19">
        <v>178.6</v>
      </c>
      <c r="S20" s="1"/>
    </row>
    <row r="21" spans="2:19" x14ac:dyDescent="0.35">
      <c r="B21" s="2" t="s">
        <v>13</v>
      </c>
      <c r="C21" s="21">
        <v>-22.2</v>
      </c>
      <c r="D21" s="21">
        <v>-11.6</v>
      </c>
      <c r="E21" s="21">
        <v>-13.4</v>
      </c>
      <c r="F21" s="21">
        <v>-15.1</v>
      </c>
      <c r="G21" s="21">
        <v>-15.7</v>
      </c>
      <c r="H21" s="21">
        <v>-13</v>
      </c>
      <c r="I21" s="21">
        <v>-5.0999999999999996</v>
      </c>
      <c r="J21" s="21">
        <v>-2.5</v>
      </c>
      <c r="K21" s="20">
        <v>-14.1</v>
      </c>
      <c r="L21" s="19">
        <v>-8.9</v>
      </c>
      <c r="M21" s="19">
        <v>-8.1</v>
      </c>
      <c r="N21" s="19">
        <v>-8.4</v>
      </c>
      <c r="O21" s="19">
        <v>1.8</v>
      </c>
      <c r="P21" s="20">
        <v>-4.5999999999999996</v>
      </c>
      <c r="Q21" s="20">
        <v>-20.399999999999999</v>
      </c>
      <c r="R21" s="19">
        <v>-4.5999999999999996</v>
      </c>
      <c r="S21" s="1"/>
    </row>
    <row r="22" spans="2:19" x14ac:dyDescent="0.35">
      <c r="B22" s="2" t="s">
        <v>14</v>
      </c>
      <c r="C22" s="21">
        <v>126.5</v>
      </c>
      <c r="D22" s="21">
        <v>192.2</v>
      </c>
      <c r="E22" s="21">
        <v>236.6</v>
      </c>
      <c r="F22" s="21">
        <v>272.10000000000002</v>
      </c>
      <c r="G22" s="21">
        <v>140.6</v>
      </c>
      <c r="H22" s="21">
        <v>245.2</v>
      </c>
      <c r="I22" s="21">
        <v>239</v>
      </c>
      <c r="J22" s="21">
        <v>200.2</v>
      </c>
      <c r="K22" s="20">
        <f>SUM(K20:K21)</f>
        <v>41.399999999999885</v>
      </c>
      <c r="L22" s="19">
        <f>SUM(L20:L21)</f>
        <v>150.89999999999984</v>
      </c>
      <c r="M22" s="19">
        <f>SUM(M20:M21)</f>
        <v>152.00000000000003</v>
      </c>
      <c r="N22" s="19">
        <v>188.4</v>
      </c>
      <c r="O22" s="19">
        <v>44.5</v>
      </c>
      <c r="P22" s="20">
        <v>77.8</v>
      </c>
      <c r="Q22" s="20">
        <v>118.1</v>
      </c>
      <c r="R22" s="19">
        <v>174</v>
      </c>
      <c r="S22" s="1"/>
    </row>
    <row r="23" spans="2:19" x14ac:dyDescent="0.35">
      <c r="B23" s="2" t="s">
        <v>15</v>
      </c>
      <c r="C23" s="21">
        <v>35.1</v>
      </c>
      <c r="D23" s="21">
        <v>52.2</v>
      </c>
      <c r="E23" s="21">
        <v>64.2</v>
      </c>
      <c r="F23" s="21">
        <v>83.2</v>
      </c>
      <c r="G23" s="21">
        <v>31.8</v>
      </c>
      <c r="H23" s="21">
        <v>65.400000000000006</v>
      </c>
      <c r="I23" s="21">
        <v>64.599999999999994</v>
      </c>
      <c r="J23" s="21">
        <v>348.3</v>
      </c>
      <c r="K23" s="20">
        <v>7</v>
      </c>
      <c r="L23" s="19">
        <v>34.4</v>
      </c>
      <c r="M23" s="19">
        <v>-71.800000000000026</v>
      </c>
      <c r="N23" s="19">
        <v>-3.8</v>
      </c>
      <c r="O23" s="19">
        <v>13.4</v>
      </c>
      <c r="P23" s="20">
        <v>31.6</v>
      </c>
      <c r="Q23" s="20">
        <v>18.8</v>
      </c>
      <c r="R23" s="19">
        <v>5.6</v>
      </c>
      <c r="S23" s="1"/>
    </row>
    <row r="24" spans="2:19" x14ac:dyDescent="0.35">
      <c r="B24" s="2" t="s">
        <v>16</v>
      </c>
      <c r="C24" s="16">
        <v>91.4</v>
      </c>
      <c r="D24" s="16">
        <v>140</v>
      </c>
      <c r="E24" s="16">
        <v>172.4</v>
      </c>
      <c r="F24" s="16">
        <v>188.9</v>
      </c>
      <c r="G24" s="16">
        <v>108.8</v>
      </c>
      <c r="H24" s="16">
        <v>179.8</v>
      </c>
      <c r="I24" s="16">
        <v>174.4</v>
      </c>
      <c r="J24" s="16">
        <v>-148.1</v>
      </c>
      <c r="K24" s="17">
        <f>K22-K23</f>
        <v>34.399999999999885</v>
      </c>
      <c r="L24" s="18">
        <f>L22-L23</f>
        <v>116.49999999999983</v>
      </c>
      <c r="M24" s="18">
        <f>M22-M23</f>
        <v>223.80000000000007</v>
      </c>
      <c r="N24" s="18">
        <v>192.2</v>
      </c>
      <c r="O24" s="18">
        <v>31.1</v>
      </c>
      <c r="P24" s="17">
        <v>46.2</v>
      </c>
      <c r="Q24" s="17">
        <v>99.3</v>
      </c>
      <c r="R24" s="18">
        <v>168.4</v>
      </c>
      <c r="S24" s="1"/>
    </row>
    <row r="25" spans="2:19" x14ac:dyDescent="0.35">
      <c r="B25" s="2"/>
      <c r="C25" s="23"/>
      <c r="D25" s="23"/>
      <c r="E25" s="23"/>
      <c r="F25" s="23"/>
      <c r="G25" s="23"/>
      <c r="H25" s="23"/>
      <c r="I25" s="23"/>
      <c r="J25" s="23"/>
      <c r="K25" s="24"/>
      <c r="L25" s="25"/>
      <c r="M25" s="25"/>
      <c r="N25" s="24"/>
      <c r="O25" s="25"/>
      <c r="P25" s="24"/>
      <c r="Q25" s="24"/>
      <c r="R25" s="24"/>
      <c r="S25" s="1"/>
    </row>
    <row r="26" spans="2:19" x14ac:dyDescent="0.35">
      <c r="B26" s="2" t="s">
        <v>17</v>
      </c>
      <c r="C26" s="23"/>
      <c r="D26" s="23"/>
      <c r="E26" s="23"/>
      <c r="F26" s="23"/>
      <c r="G26" s="23"/>
      <c r="H26" s="23"/>
      <c r="I26" s="23"/>
      <c r="J26" s="23"/>
      <c r="K26" s="24"/>
      <c r="L26" s="25"/>
      <c r="M26" s="25"/>
      <c r="N26" s="24"/>
      <c r="O26" s="25"/>
      <c r="P26" s="24"/>
      <c r="Q26" s="24"/>
      <c r="R26" s="24"/>
      <c r="S26" s="1"/>
    </row>
    <row r="27" spans="2:19" x14ac:dyDescent="0.35">
      <c r="B27" s="3" t="s">
        <v>18</v>
      </c>
      <c r="C27" s="16">
        <v>0.24</v>
      </c>
      <c r="D27" s="16">
        <v>0.37</v>
      </c>
      <c r="E27" s="16">
        <v>0.45</v>
      </c>
      <c r="F27" s="26">
        <v>0.5</v>
      </c>
      <c r="G27" s="16">
        <v>0.28999999999999998</v>
      </c>
      <c r="H27" s="16">
        <v>0.47</v>
      </c>
      <c r="I27" s="16">
        <v>0.46</v>
      </c>
      <c r="J27" s="26">
        <v>-0.4</v>
      </c>
      <c r="K27" s="27">
        <f>K24/K30</f>
        <v>9.6819589079650673E-2</v>
      </c>
      <c r="L27" s="28">
        <f>L24/L30</f>
        <v>0.3338108882521485</v>
      </c>
      <c r="M27" s="28">
        <f>M24/M30</f>
        <v>0.6464471403812827</v>
      </c>
      <c r="N27" s="24">
        <v>0.56000000000000005</v>
      </c>
      <c r="O27" s="28">
        <v>0.09</v>
      </c>
      <c r="P27" s="24">
        <v>0.13</v>
      </c>
      <c r="Q27" s="24">
        <v>0.28999999999999998</v>
      </c>
      <c r="R27" s="24">
        <v>0.5</v>
      </c>
      <c r="S27" s="1"/>
    </row>
    <row r="28" spans="2:19" x14ac:dyDescent="0.35">
      <c r="B28" s="3" t="s">
        <v>19</v>
      </c>
      <c r="C28" s="16">
        <v>0.23</v>
      </c>
      <c r="D28" s="16">
        <v>0.36</v>
      </c>
      <c r="E28" s="16">
        <v>0.45</v>
      </c>
      <c r="F28" s="26">
        <v>0.49</v>
      </c>
      <c r="G28" s="16">
        <v>0.28000000000000003</v>
      </c>
      <c r="H28" s="16">
        <v>0.47</v>
      </c>
      <c r="I28" s="16">
        <v>0.46</v>
      </c>
      <c r="J28" s="26">
        <v>-0.4</v>
      </c>
      <c r="K28" s="27">
        <f>K24/K31</f>
        <v>9.5396561286743994E-2</v>
      </c>
      <c r="L28" s="28">
        <f>L24/L31</f>
        <v>0.33162539140335845</v>
      </c>
      <c r="M28" s="28">
        <f>M24/M31</f>
        <v>0.63851640513552088</v>
      </c>
      <c r="N28" s="24">
        <v>0.55000000000000004</v>
      </c>
      <c r="O28" s="28">
        <v>0.09</v>
      </c>
      <c r="P28" s="24">
        <v>0.13</v>
      </c>
      <c r="Q28" s="24">
        <v>0.28999999999999998</v>
      </c>
      <c r="R28" s="24">
        <v>0.49</v>
      </c>
      <c r="S28" s="1"/>
    </row>
    <row r="29" spans="2:19" x14ac:dyDescent="0.35">
      <c r="B29" s="2" t="s">
        <v>20</v>
      </c>
      <c r="C29" s="23"/>
      <c r="D29" s="23"/>
      <c r="E29" s="23"/>
      <c r="F29" s="23"/>
      <c r="G29" s="23"/>
      <c r="H29" s="23"/>
      <c r="I29" s="23"/>
      <c r="J29" s="23"/>
      <c r="K29" s="24"/>
      <c r="L29" s="25"/>
      <c r="M29" s="25"/>
      <c r="N29" s="24"/>
      <c r="O29" s="25"/>
      <c r="P29" s="24"/>
      <c r="Q29" s="24"/>
      <c r="R29" s="24"/>
      <c r="S29" s="1"/>
    </row>
    <row r="30" spans="2:19" x14ac:dyDescent="0.35">
      <c r="B30" s="3" t="s">
        <v>18</v>
      </c>
      <c r="C30" s="23">
        <v>383.2</v>
      </c>
      <c r="D30" s="23">
        <v>382.8</v>
      </c>
      <c r="E30" s="23">
        <v>381</v>
      </c>
      <c r="F30" s="23">
        <v>379.9</v>
      </c>
      <c r="G30" s="23">
        <v>380.9</v>
      </c>
      <c r="H30" s="23">
        <v>380.4</v>
      </c>
      <c r="I30" s="23">
        <v>378.3</v>
      </c>
      <c r="J30" s="23">
        <v>371.5</v>
      </c>
      <c r="K30" s="24">
        <v>355.3</v>
      </c>
      <c r="L30" s="20">
        <v>349</v>
      </c>
      <c r="M30" s="19">
        <v>346.2</v>
      </c>
      <c r="N30" s="19">
        <v>345.4</v>
      </c>
      <c r="O30" s="19">
        <v>348.1</v>
      </c>
      <c r="P30" s="20">
        <v>346.3</v>
      </c>
      <c r="Q30" s="20">
        <v>342.2</v>
      </c>
      <c r="R30" s="19">
        <v>336.2</v>
      </c>
      <c r="S30" s="1"/>
    </row>
    <row r="31" spans="2:19" x14ac:dyDescent="0.35">
      <c r="B31" s="3" t="s">
        <v>19</v>
      </c>
      <c r="C31" s="23">
        <v>389.3</v>
      </c>
      <c r="D31" s="23">
        <v>386.3</v>
      </c>
      <c r="E31" s="23">
        <v>384.5</v>
      </c>
      <c r="F31" s="23">
        <v>385.6</v>
      </c>
      <c r="G31" s="23">
        <v>388</v>
      </c>
      <c r="H31" s="23">
        <v>385.6</v>
      </c>
      <c r="I31" s="23">
        <v>382.7</v>
      </c>
      <c r="J31" s="23">
        <v>371.5</v>
      </c>
      <c r="K31" s="24">
        <v>360.6</v>
      </c>
      <c r="L31" s="20">
        <v>351.3</v>
      </c>
      <c r="M31" s="19">
        <v>350.5</v>
      </c>
      <c r="N31" s="19">
        <v>350.8</v>
      </c>
      <c r="O31" s="19">
        <v>352.7</v>
      </c>
      <c r="P31" s="20">
        <v>349.1</v>
      </c>
      <c r="Q31" s="20">
        <v>345.5</v>
      </c>
      <c r="R31" s="19">
        <v>340.8</v>
      </c>
      <c r="S31" s="1"/>
    </row>
    <row r="32" spans="2:19" x14ac:dyDescent="0.35">
      <c r="B32" s="2" t="s">
        <v>21</v>
      </c>
      <c r="C32" s="26">
        <v>0.1</v>
      </c>
      <c r="D32" s="26">
        <v>0.1</v>
      </c>
      <c r="E32" s="26">
        <v>0.1</v>
      </c>
      <c r="F32" s="26">
        <v>0.1</v>
      </c>
      <c r="G32" s="26">
        <v>0.1</v>
      </c>
      <c r="H32" s="26">
        <v>0.1</v>
      </c>
      <c r="I32" s="26">
        <v>0.1</v>
      </c>
      <c r="J32" s="26">
        <v>0.1</v>
      </c>
      <c r="K32" s="27">
        <v>0.18</v>
      </c>
      <c r="L32" s="27">
        <v>0.18</v>
      </c>
      <c r="M32" s="28">
        <v>0.18</v>
      </c>
      <c r="N32" s="29"/>
      <c r="O32" s="22"/>
      <c r="P32" s="29"/>
      <c r="Q32" s="29"/>
      <c r="R32" s="30"/>
    </row>
  </sheetData>
  <mergeCells count="8">
    <mergeCell ref="K13:N13"/>
    <mergeCell ref="O13:R13"/>
    <mergeCell ref="C3:F3"/>
    <mergeCell ref="G3:J3"/>
    <mergeCell ref="K3:N3"/>
    <mergeCell ref="O3:R3"/>
    <mergeCell ref="C13:F13"/>
    <mergeCell ref="G13:J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8"/>
  <sheetViews>
    <sheetView showGridLines="0" topLeftCell="C1" zoomScaleNormal="100" workbookViewId="0">
      <selection activeCell="P20" sqref="P20"/>
    </sheetView>
  </sheetViews>
  <sheetFormatPr defaultRowHeight="14.5" x14ac:dyDescent="0.35"/>
  <cols>
    <col min="2" max="2" width="24.1796875" bestFit="1" customWidth="1"/>
    <col min="3" max="13" width="9.1796875" bestFit="1" customWidth="1"/>
    <col min="14" max="14" width="8.1796875" bestFit="1" customWidth="1"/>
    <col min="15" max="15" width="9.1796875" bestFit="1" customWidth="1"/>
    <col min="16" max="17" width="14.26953125" bestFit="1" customWidth="1"/>
    <col min="18" max="18" width="8.1796875" bestFit="1" customWidth="1"/>
  </cols>
  <sheetData>
    <row r="3" spans="2:18" x14ac:dyDescent="0.35">
      <c r="B3" s="1" t="s">
        <v>41</v>
      </c>
      <c r="C3" s="50">
        <v>2016</v>
      </c>
      <c r="D3" s="50"/>
      <c r="E3" s="50"/>
      <c r="F3" s="50"/>
      <c r="G3" s="50">
        <v>2017</v>
      </c>
      <c r="H3" s="50"/>
      <c r="I3" s="50"/>
      <c r="J3" s="50"/>
      <c r="K3" s="50">
        <v>2018</v>
      </c>
      <c r="L3" s="50"/>
      <c r="M3" s="50"/>
      <c r="N3" s="50"/>
      <c r="O3" s="50">
        <v>2019</v>
      </c>
      <c r="P3" s="50"/>
      <c r="Q3" s="50"/>
      <c r="R3" s="50"/>
    </row>
    <row r="4" spans="2:18" x14ac:dyDescent="0.35">
      <c r="B4" s="2" t="s">
        <v>42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24</v>
      </c>
      <c r="L4" s="1" t="s">
        <v>25</v>
      </c>
      <c r="M4" s="1" t="s">
        <v>26</v>
      </c>
      <c r="N4" s="1" t="s">
        <v>27</v>
      </c>
      <c r="O4" s="1" t="s">
        <v>24</v>
      </c>
      <c r="P4" s="1" t="s">
        <v>25</v>
      </c>
      <c r="Q4" s="1" t="s">
        <v>26</v>
      </c>
      <c r="R4" s="1" t="s">
        <v>27</v>
      </c>
    </row>
    <row r="5" spans="2:18" x14ac:dyDescent="0.35">
      <c r="B5" s="3" t="s">
        <v>0</v>
      </c>
      <c r="C5" s="16">
        <v>753</v>
      </c>
      <c r="D5" s="16">
        <v>862.1</v>
      </c>
      <c r="E5" s="16">
        <v>928.2</v>
      </c>
      <c r="F5" s="16">
        <v>985.6</v>
      </c>
      <c r="G5" s="16">
        <v>828.9</v>
      </c>
      <c r="H5" s="16">
        <v>917.2</v>
      </c>
      <c r="I5" s="16">
        <v>869.7</v>
      </c>
      <c r="J5" s="16">
        <v>830.4</v>
      </c>
      <c r="K5" s="17">
        <v>710.8</v>
      </c>
      <c r="L5" s="17">
        <v>824.9</v>
      </c>
      <c r="M5" s="17">
        <v>794.69999999999993</v>
      </c>
      <c r="N5" s="18">
        <v>776.7</v>
      </c>
      <c r="O5" s="17">
        <v>618.70000000000005</v>
      </c>
      <c r="P5" s="17">
        <v>713.9</v>
      </c>
      <c r="Q5" s="17">
        <v>743.2</v>
      </c>
      <c r="R5" s="18">
        <v>791.9</v>
      </c>
    </row>
    <row r="6" spans="2:18" x14ac:dyDescent="0.35">
      <c r="B6" s="3" t="s">
        <v>1</v>
      </c>
      <c r="C6" s="16">
        <v>344.9</v>
      </c>
      <c r="D6" s="16">
        <v>359.2</v>
      </c>
      <c r="E6" s="16">
        <v>357.1</v>
      </c>
      <c r="F6" s="16">
        <v>400</v>
      </c>
      <c r="G6" s="16">
        <v>392.1</v>
      </c>
      <c r="H6" s="16">
        <v>391.7</v>
      </c>
      <c r="I6" s="16">
        <v>388.1</v>
      </c>
      <c r="J6" s="16">
        <v>409.1</v>
      </c>
      <c r="K6" s="16">
        <v>371.8</v>
      </c>
      <c r="L6" s="16">
        <v>379.2</v>
      </c>
      <c r="M6" s="16">
        <v>385.1</v>
      </c>
      <c r="N6" s="19">
        <v>404.3</v>
      </c>
      <c r="O6" s="16">
        <v>383</v>
      </c>
      <c r="P6" s="16">
        <v>388.6</v>
      </c>
      <c r="Q6" s="16">
        <v>389.9</v>
      </c>
      <c r="R6" s="19">
        <v>416.2</v>
      </c>
    </row>
    <row r="7" spans="2:18" x14ac:dyDescent="0.35">
      <c r="B7" s="4" t="s">
        <v>2</v>
      </c>
      <c r="C7" s="16">
        <v>1097.9000000000001</v>
      </c>
      <c r="D7" s="16">
        <v>1221.3</v>
      </c>
      <c r="E7" s="16">
        <v>1285.3</v>
      </c>
      <c r="F7" s="16">
        <v>1385.6</v>
      </c>
      <c r="G7" s="16">
        <v>1221</v>
      </c>
      <c r="H7" s="16">
        <v>1308.9000000000001</v>
      </c>
      <c r="I7" s="16">
        <v>1257.8</v>
      </c>
      <c r="J7" s="16">
        <v>1239.5</v>
      </c>
      <c r="K7" s="16">
        <f>SUM(K5:K6)</f>
        <v>1082.5999999999999</v>
      </c>
      <c r="L7" s="16">
        <f>SUM(L5:L6)</f>
        <v>1204.0999999999999</v>
      </c>
      <c r="M7" s="16">
        <f>SUM(M5:M6)</f>
        <v>1179.8</v>
      </c>
      <c r="N7" s="19">
        <v>1181</v>
      </c>
      <c r="O7" s="16">
        <v>1001.7</v>
      </c>
      <c r="P7" s="16">
        <v>1102.5</v>
      </c>
      <c r="Q7" s="16">
        <v>1133.0999999999999</v>
      </c>
      <c r="R7" s="19">
        <v>1208.0999999999999</v>
      </c>
    </row>
    <row r="8" spans="2:18" x14ac:dyDescent="0.35">
      <c r="B8" s="3" t="s">
        <v>7</v>
      </c>
      <c r="C8" s="16">
        <v>251</v>
      </c>
      <c r="D8" s="16">
        <v>247.9</v>
      </c>
      <c r="E8" s="16">
        <v>251.8</v>
      </c>
      <c r="F8" s="16">
        <v>263</v>
      </c>
      <c r="G8" s="16">
        <v>276.2</v>
      </c>
      <c r="H8" s="16">
        <v>240.2</v>
      </c>
      <c r="I8" s="16">
        <v>236.4</v>
      </c>
      <c r="J8" s="16">
        <v>227.9</v>
      </c>
      <c r="K8" s="16">
        <v>269.39999999999998</v>
      </c>
      <c r="L8" s="16">
        <v>248.8</v>
      </c>
      <c r="M8" s="16">
        <v>253.8</v>
      </c>
      <c r="N8" s="19">
        <v>231.2</v>
      </c>
      <c r="O8" s="16">
        <v>227.6</v>
      </c>
      <c r="P8" s="16">
        <v>244</v>
      </c>
      <c r="Q8" s="16">
        <v>244.5</v>
      </c>
      <c r="R8" s="20">
        <v>239.6</v>
      </c>
    </row>
    <row r="9" spans="2:18" x14ac:dyDescent="0.35">
      <c r="B9" s="3" t="s">
        <v>8</v>
      </c>
      <c r="C9" s="16">
        <v>231.8</v>
      </c>
      <c r="D9" s="16">
        <v>243.7</v>
      </c>
      <c r="E9" s="16">
        <v>242.9</v>
      </c>
      <c r="F9" s="16">
        <v>254.5</v>
      </c>
      <c r="G9" s="16">
        <v>244.2</v>
      </c>
      <c r="H9" s="16">
        <v>239.9</v>
      </c>
      <c r="I9" s="16">
        <v>232.5</v>
      </c>
      <c r="J9" s="16">
        <v>233.6</v>
      </c>
      <c r="K9" s="16">
        <v>239.4</v>
      </c>
      <c r="L9" s="16">
        <v>238.3</v>
      </c>
      <c r="M9" s="16">
        <v>224.8</v>
      </c>
      <c r="N9" s="19">
        <v>224.9</v>
      </c>
      <c r="O9" s="16">
        <v>228.5</v>
      </c>
      <c r="P9" s="16">
        <v>229</v>
      </c>
      <c r="Q9" s="16">
        <v>235.3</v>
      </c>
      <c r="R9" s="20">
        <v>246.5</v>
      </c>
    </row>
    <row r="14" spans="2:18" x14ac:dyDescent="0.35">
      <c r="Q14" s="11">
        <f>CORREL(C7:R7, C8:R8)</f>
        <v>0.16437340537870562</v>
      </c>
    </row>
    <row r="18" spans="16:16" x14ac:dyDescent="0.35">
      <c r="P18" s="11">
        <f>CORREL(B7:Q7, B9:Q9)</f>
        <v>0.63516533674506981</v>
      </c>
    </row>
  </sheetData>
  <mergeCells count="4">
    <mergeCell ref="C3:F3"/>
    <mergeCell ref="G3:J3"/>
    <mergeCell ref="K3:N3"/>
    <mergeCell ref="O3:R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18"/>
  <sheetViews>
    <sheetView showGridLines="0" topLeftCell="A10" workbookViewId="0">
      <selection activeCell="B14" sqref="B14"/>
    </sheetView>
  </sheetViews>
  <sheetFormatPr defaultRowHeight="14.5" x14ac:dyDescent="0.35"/>
  <cols>
    <col min="3" max="3" width="13.6328125" bestFit="1" customWidth="1"/>
    <col min="4" max="7" width="9.54296875" bestFit="1" customWidth="1"/>
    <col min="8" max="8" width="9.36328125" bestFit="1" customWidth="1"/>
    <col min="9" max="9" width="13.36328125" bestFit="1" customWidth="1"/>
    <col min="10" max="10" width="13.6328125" bestFit="1" customWidth="1"/>
    <col min="11" max="19" width="9.36328125" bestFit="1" customWidth="1"/>
  </cols>
  <sheetData>
    <row r="4" spans="3:19" x14ac:dyDescent="0.35">
      <c r="C4" s="1"/>
      <c r="D4" s="50">
        <v>2016</v>
      </c>
      <c r="E4" s="50"/>
      <c r="F4" s="50"/>
      <c r="G4" s="50"/>
      <c r="H4" s="50">
        <v>2017</v>
      </c>
      <c r="I4" s="50"/>
      <c r="J4" s="50"/>
      <c r="K4" s="50"/>
      <c r="L4" s="50">
        <v>2018</v>
      </c>
      <c r="M4" s="50"/>
      <c r="N4" s="50"/>
      <c r="O4" s="50"/>
      <c r="P4" s="50">
        <v>2019</v>
      </c>
      <c r="Q4" s="50"/>
      <c r="R4" s="50"/>
      <c r="S4" s="50"/>
    </row>
    <row r="5" spans="3:19" x14ac:dyDescent="0.35">
      <c r="C5" s="2"/>
      <c r="D5" s="1" t="s">
        <v>24</v>
      </c>
      <c r="E5" s="1" t="s">
        <v>25</v>
      </c>
      <c r="F5" s="1" t="s">
        <v>26</v>
      </c>
      <c r="G5" s="1" t="s">
        <v>27</v>
      </c>
      <c r="H5" s="1" t="s">
        <v>24</v>
      </c>
      <c r="I5" s="1" t="s">
        <v>25</v>
      </c>
      <c r="J5" s="1" t="s">
        <v>26</v>
      </c>
      <c r="K5" s="1" t="s">
        <v>27</v>
      </c>
      <c r="L5" s="1" t="s">
        <v>24</v>
      </c>
      <c r="M5" s="1" t="s">
        <v>25</v>
      </c>
      <c r="N5" s="1" t="s">
        <v>26</v>
      </c>
      <c r="O5" s="1" t="s">
        <v>27</v>
      </c>
      <c r="P5" s="1" t="s">
        <v>24</v>
      </c>
      <c r="Q5" s="1" t="s">
        <v>25</v>
      </c>
      <c r="R5" s="1" t="s">
        <v>26</v>
      </c>
      <c r="S5" s="1" t="s">
        <v>27</v>
      </c>
    </row>
    <row r="6" spans="3:19" x14ac:dyDescent="0.35">
      <c r="C6" s="2" t="s">
        <v>28</v>
      </c>
      <c r="D6" s="12">
        <v>504.1</v>
      </c>
      <c r="E6" s="12">
        <v>574.70000000000005</v>
      </c>
      <c r="F6" s="12">
        <v>620.20000000000005</v>
      </c>
      <c r="G6" s="12">
        <v>653.9</v>
      </c>
      <c r="H6" s="12">
        <v>521.6</v>
      </c>
      <c r="I6" s="12">
        <v>572.5</v>
      </c>
      <c r="J6" s="12">
        <v>585.79999999999995</v>
      </c>
      <c r="K6" s="12">
        <v>509.6</v>
      </c>
      <c r="L6" s="12">
        <v>408.1</v>
      </c>
      <c r="M6" s="12">
        <v>490.6</v>
      </c>
      <c r="N6" s="12">
        <v>496.4</v>
      </c>
      <c r="O6" s="12">
        <v>444.6</v>
      </c>
      <c r="P6" s="12">
        <v>374.7</v>
      </c>
      <c r="Q6" s="12">
        <v>416.9</v>
      </c>
      <c r="R6" s="12">
        <v>407.5</v>
      </c>
      <c r="S6" s="12">
        <v>424.1</v>
      </c>
    </row>
    <row r="7" spans="3:19" x14ac:dyDescent="0.35">
      <c r="C7" s="2" t="s">
        <v>29</v>
      </c>
      <c r="D7" s="13">
        <v>175.5</v>
      </c>
      <c r="E7" s="13">
        <v>209.2</v>
      </c>
      <c r="F7" s="13">
        <v>222.5</v>
      </c>
      <c r="G7" s="13">
        <v>250.8</v>
      </c>
      <c r="H7" s="13">
        <v>241.6</v>
      </c>
      <c r="I7" s="13">
        <v>276</v>
      </c>
      <c r="J7" s="13">
        <v>212.6</v>
      </c>
      <c r="K7" s="13">
        <v>233.2</v>
      </c>
      <c r="L7" s="13">
        <v>230</v>
      </c>
      <c r="M7" s="13">
        <v>254.8</v>
      </c>
      <c r="N7" s="13">
        <v>221.1</v>
      </c>
      <c r="O7" s="13">
        <v>228.5</v>
      </c>
      <c r="P7" s="13">
        <v>176.4</v>
      </c>
      <c r="Q7" s="13">
        <v>215.6</v>
      </c>
      <c r="R7" s="13">
        <v>241.6</v>
      </c>
      <c r="S7" s="13">
        <v>267.39999999999998</v>
      </c>
    </row>
    <row r="8" spans="3:19" x14ac:dyDescent="0.35">
      <c r="C8" s="2" t="s">
        <v>30</v>
      </c>
      <c r="D8" s="13">
        <v>73.400000000000006</v>
      </c>
      <c r="E8" s="13">
        <v>78.2</v>
      </c>
      <c r="F8" s="13">
        <v>85.5</v>
      </c>
      <c r="G8" s="13">
        <v>80.900000000000006</v>
      </c>
      <c r="H8" s="13">
        <v>65.7</v>
      </c>
      <c r="I8" s="13">
        <v>68.7</v>
      </c>
      <c r="J8" s="13">
        <v>71.3</v>
      </c>
      <c r="K8" s="13">
        <v>87.6</v>
      </c>
      <c r="L8" s="13">
        <v>72.7</v>
      </c>
      <c r="M8" s="13">
        <v>79.5</v>
      </c>
      <c r="N8" s="13">
        <v>77.2</v>
      </c>
      <c r="O8" s="13">
        <v>103.6</v>
      </c>
      <c r="P8" s="14">
        <v>67.599999999999994</v>
      </c>
      <c r="Q8" s="13">
        <v>81.400000000000006</v>
      </c>
      <c r="R8" s="13">
        <v>94.1</v>
      </c>
      <c r="S8" s="13">
        <v>100.4</v>
      </c>
    </row>
    <row r="9" spans="3:19" x14ac:dyDescent="0.35">
      <c r="C9" s="3" t="s">
        <v>31</v>
      </c>
      <c r="D9" s="13">
        <v>753</v>
      </c>
      <c r="E9" s="13">
        <v>862.1</v>
      </c>
      <c r="F9" s="13">
        <v>928.2</v>
      </c>
      <c r="G9" s="13">
        <v>985.6</v>
      </c>
      <c r="H9" s="13">
        <v>828.9</v>
      </c>
      <c r="I9" s="13">
        <v>917.2</v>
      </c>
      <c r="J9" s="13">
        <v>869.7</v>
      </c>
      <c r="K9" s="13">
        <v>830.4</v>
      </c>
      <c r="L9" s="13">
        <f>SUM(L6:L8)</f>
        <v>710.80000000000007</v>
      </c>
      <c r="M9" s="13">
        <v>824.9</v>
      </c>
      <c r="N9" s="13">
        <v>794.7</v>
      </c>
      <c r="O9" s="13">
        <v>776.7</v>
      </c>
      <c r="P9" s="14">
        <v>618.70000000000005</v>
      </c>
      <c r="Q9" s="13">
        <v>713.9</v>
      </c>
      <c r="R9" s="13">
        <v>743.2</v>
      </c>
      <c r="S9" s="13">
        <v>791.9</v>
      </c>
    </row>
    <row r="10" spans="3:19" x14ac:dyDescent="0.35">
      <c r="C10" s="3" t="s">
        <v>32</v>
      </c>
      <c r="D10" s="13">
        <v>344.9</v>
      </c>
      <c r="E10" s="13">
        <v>359.2</v>
      </c>
      <c r="F10" s="13">
        <v>357.1</v>
      </c>
      <c r="G10" s="13">
        <v>400</v>
      </c>
      <c r="H10" s="13">
        <v>392.1</v>
      </c>
      <c r="I10" s="13">
        <v>391.7</v>
      </c>
      <c r="J10" s="13">
        <v>388.1</v>
      </c>
      <c r="K10" s="13">
        <v>409.1</v>
      </c>
      <c r="L10" s="13">
        <v>371.8</v>
      </c>
      <c r="M10" s="13">
        <v>379.2</v>
      </c>
      <c r="N10" s="13">
        <v>385.1</v>
      </c>
      <c r="O10" s="13">
        <v>404.3</v>
      </c>
      <c r="P10" s="14">
        <v>383</v>
      </c>
      <c r="Q10" s="13">
        <v>388.6</v>
      </c>
      <c r="R10" s="13">
        <v>389.9</v>
      </c>
      <c r="S10" s="13">
        <v>416.2</v>
      </c>
    </row>
    <row r="11" spans="3:19" x14ac:dyDescent="0.35">
      <c r="C11" s="4" t="s">
        <v>33</v>
      </c>
      <c r="D11" s="12">
        <v>1097.9000000000001</v>
      </c>
      <c r="E11" s="12">
        <v>1221.3</v>
      </c>
      <c r="F11" s="12">
        <v>1285.3</v>
      </c>
      <c r="G11" s="12">
        <v>1385.6</v>
      </c>
      <c r="H11" s="12">
        <v>1221</v>
      </c>
      <c r="I11" s="12">
        <v>1308.9000000000001</v>
      </c>
      <c r="J11" s="12">
        <v>1257.8</v>
      </c>
      <c r="K11" s="12">
        <v>1239.5</v>
      </c>
      <c r="L11" s="12">
        <f>SUM(L9:L10)</f>
        <v>1082.6000000000001</v>
      </c>
      <c r="M11" s="12">
        <v>1204.0999999999999</v>
      </c>
      <c r="N11" s="12">
        <v>1179.8</v>
      </c>
      <c r="O11" s="15">
        <v>1181</v>
      </c>
      <c r="P11" s="15">
        <v>1001.7</v>
      </c>
      <c r="Q11" s="12">
        <v>1102.5</v>
      </c>
      <c r="R11" s="12">
        <v>1133.0999999999999</v>
      </c>
      <c r="S11" s="15">
        <v>1208.0999999999999</v>
      </c>
    </row>
    <row r="13" spans="3:19" x14ac:dyDescent="0.35">
      <c r="C13" s="1"/>
      <c r="D13" s="10">
        <v>2016</v>
      </c>
      <c r="E13" s="10">
        <v>2017</v>
      </c>
      <c r="F13" s="10">
        <v>2018</v>
      </c>
      <c r="G13" s="10">
        <v>2019</v>
      </c>
      <c r="H13" s="10">
        <v>2019</v>
      </c>
      <c r="J13" s="1"/>
      <c r="K13" s="43">
        <v>2019</v>
      </c>
      <c r="M13" s="1" t="s">
        <v>41</v>
      </c>
      <c r="N13" s="10">
        <v>2017</v>
      </c>
      <c r="O13" s="10">
        <v>2018</v>
      </c>
      <c r="P13" s="10">
        <v>2019</v>
      </c>
    </row>
    <row r="14" spans="3:19" x14ac:dyDescent="0.35">
      <c r="C14" s="2" t="s">
        <v>28</v>
      </c>
      <c r="D14" s="7">
        <f>SUM(D6:G6)</f>
        <v>2352.9</v>
      </c>
      <c r="E14" s="7">
        <f>SUM(H6:K6)</f>
        <v>2189.5</v>
      </c>
      <c r="F14" s="7">
        <f>SUM(L6:O6)</f>
        <v>1839.6999999999998</v>
      </c>
      <c r="G14" s="7">
        <f>SUM(P6:S6)</f>
        <v>1623.1999999999998</v>
      </c>
      <c r="H14" s="42">
        <f>G14/$G$17</f>
        <v>0.56602852460159703</v>
      </c>
      <c r="J14" s="3" t="s">
        <v>31</v>
      </c>
      <c r="K14" s="8">
        <f>G17/(G17+G18)</f>
        <v>0.6450938048319611</v>
      </c>
      <c r="M14" s="2" t="s">
        <v>28</v>
      </c>
      <c r="N14" s="8">
        <f t="shared" ref="N14:P18" si="0">(E14-D14)/D14</f>
        <v>-6.9446215308767933E-2</v>
      </c>
      <c r="O14" s="8">
        <f t="shared" si="0"/>
        <v>-0.15976250285453308</v>
      </c>
      <c r="P14" s="8">
        <f t="shared" si="0"/>
        <v>-0.11768223079849977</v>
      </c>
    </row>
    <row r="15" spans="3:19" x14ac:dyDescent="0.35">
      <c r="C15" s="2" t="s">
        <v>29</v>
      </c>
      <c r="D15" s="7">
        <f t="shared" ref="D15:D18" si="1">SUM(D7:G7)</f>
        <v>858</v>
      </c>
      <c r="E15" s="7">
        <f t="shared" ref="E15:E18" si="2">SUM(H7:K7)</f>
        <v>963.40000000000009</v>
      </c>
      <c r="F15" s="7">
        <f t="shared" ref="F15:F18" si="3">SUM(L7:O7)</f>
        <v>934.4</v>
      </c>
      <c r="G15" s="7">
        <f t="shared" ref="G15:G18" si="4">SUM(P7:S7)</f>
        <v>901</v>
      </c>
      <c r="H15" s="42">
        <f t="shared" ref="H15:H16" si="5">G15/$G$17</f>
        <v>0.31418907138124624</v>
      </c>
      <c r="J15" s="3" t="s">
        <v>32</v>
      </c>
      <c r="K15" s="8">
        <f>G18/(G17+G18)</f>
        <v>0.35490619516803884</v>
      </c>
      <c r="M15" s="2" t="s">
        <v>29</v>
      </c>
      <c r="N15" s="8">
        <f t="shared" si="0"/>
        <v>0.12284382284382295</v>
      </c>
      <c r="O15" s="8">
        <f t="shared" si="0"/>
        <v>-3.0101723064147923E-2</v>
      </c>
      <c r="P15" s="8">
        <f t="shared" si="0"/>
        <v>-3.5744863013698606E-2</v>
      </c>
    </row>
    <row r="16" spans="3:19" x14ac:dyDescent="0.35">
      <c r="C16" s="2" t="s">
        <v>30</v>
      </c>
      <c r="D16" s="7">
        <f t="shared" si="1"/>
        <v>318</v>
      </c>
      <c r="E16" s="7">
        <f t="shared" si="2"/>
        <v>293.29999999999995</v>
      </c>
      <c r="F16" s="7">
        <f t="shared" si="3"/>
        <v>333</v>
      </c>
      <c r="G16" s="7">
        <f t="shared" si="4"/>
        <v>343.5</v>
      </c>
      <c r="H16" s="42">
        <f t="shared" si="5"/>
        <v>0.11978240401715659</v>
      </c>
      <c r="M16" s="2" t="s">
        <v>30</v>
      </c>
      <c r="N16" s="8">
        <f t="shared" si="0"/>
        <v>-7.7672955974842917E-2</v>
      </c>
      <c r="O16" s="8">
        <f t="shared" si="0"/>
        <v>0.13535629048755557</v>
      </c>
      <c r="P16" s="8">
        <f t="shared" si="0"/>
        <v>3.1531531531531529E-2</v>
      </c>
    </row>
    <row r="17" spans="3:16" x14ac:dyDescent="0.35">
      <c r="C17" s="3" t="s">
        <v>31</v>
      </c>
      <c r="D17" s="7">
        <f t="shared" si="1"/>
        <v>3528.9</v>
      </c>
      <c r="E17" s="7">
        <f t="shared" si="2"/>
        <v>3446.2000000000003</v>
      </c>
      <c r="F17" s="7">
        <f t="shared" si="3"/>
        <v>3107.1000000000004</v>
      </c>
      <c r="G17" s="22">
        <f t="shared" si="4"/>
        <v>2867.7000000000003</v>
      </c>
      <c r="M17" s="3" t="s">
        <v>31</v>
      </c>
      <c r="N17" s="8">
        <f t="shared" si="0"/>
        <v>-2.3435064751055518E-2</v>
      </c>
      <c r="O17" s="8">
        <f t="shared" si="0"/>
        <v>-9.8398235737914189E-2</v>
      </c>
      <c r="P17" s="8">
        <f t="shared" si="0"/>
        <v>-7.704933861156707E-2</v>
      </c>
    </row>
    <row r="18" spans="3:16" x14ac:dyDescent="0.35">
      <c r="C18" s="3" t="s">
        <v>32</v>
      </c>
      <c r="D18" s="7">
        <f t="shared" si="1"/>
        <v>1461.1999999999998</v>
      </c>
      <c r="E18" s="7">
        <f t="shared" si="2"/>
        <v>1581</v>
      </c>
      <c r="F18" s="7">
        <f t="shared" si="3"/>
        <v>1540.3999999999999</v>
      </c>
      <c r="G18" s="22">
        <f t="shared" si="4"/>
        <v>1577.7</v>
      </c>
      <c r="M18" s="3" t="s">
        <v>32</v>
      </c>
      <c r="N18" s="8">
        <f t="shared" si="0"/>
        <v>8.1987407610183541E-2</v>
      </c>
      <c r="O18" s="8">
        <f t="shared" si="0"/>
        <v>-2.5679949399114572E-2</v>
      </c>
      <c r="P18" s="8">
        <f t="shared" si="0"/>
        <v>2.4214489742924037E-2</v>
      </c>
    </row>
  </sheetData>
  <mergeCells count="4">
    <mergeCell ref="D4:G4"/>
    <mergeCell ref="H4:K4"/>
    <mergeCell ref="L4:O4"/>
    <mergeCell ref="P4:S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18"/>
  <sheetViews>
    <sheetView showGridLines="0" topLeftCell="B8" workbookViewId="0">
      <selection activeCell="I14" activeCellId="1" sqref="C14:C17 I14:I17"/>
    </sheetView>
  </sheetViews>
  <sheetFormatPr defaultRowHeight="14.5" x14ac:dyDescent="0.35"/>
  <cols>
    <col min="3" max="3" width="8.1796875" bestFit="1" customWidth="1"/>
    <col min="4" max="4" width="10.1796875" bestFit="1" customWidth="1"/>
    <col min="5" max="19" width="10.54296875" bestFit="1" customWidth="1"/>
  </cols>
  <sheetData>
    <row r="3" spans="3:19" x14ac:dyDescent="0.35">
      <c r="C3" s="1"/>
      <c r="D3" s="50">
        <v>2016</v>
      </c>
      <c r="E3" s="50"/>
      <c r="F3" s="50"/>
      <c r="G3" s="50"/>
      <c r="H3" s="50">
        <v>2017</v>
      </c>
      <c r="I3" s="50"/>
      <c r="J3" s="50"/>
      <c r="K3" s="50"/>
      <c r="L3" s="50">
        <v>2018</v>
      </c>
      <c r="M3" s="50"/>
      <c r="N3" s="50"/>
      <c r="O3" s="50"/>
      <c r="P3" s="50">
        <v>2019</v>
      </c>
      <c r="Q3" s="50"/>
      <c r="R3" s="50"/>
      <c r="S3" s="50"/>
    </row>
    <row r="4" spans="3:19" x14ac:dyDescent="0.35">
      <c r="C4" s="1"/>
      <c r="D4" s="1" t="s">
        <v>24</v>
      </c>
      <c r="E4" s="1" t="s">
        <v>25</v>
      </c>
      <c r="F4" s="1" t="s">
        <v>26</v>
      </c>
      <c r="G4" s="1" t="s">
        <v>27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24</v>
      </c>
      <c r="M4" s="1" t="s">
        <v>25</v>
      </c>
      <c r="N4" s="1" t="s">
        <v>26</v>
      </c>
      <c r="O4" s="1" t="s">
        <v>27</v>
      </c>
      <c r="P4" s="1" t="s">
        <v>24</v>
      </c>
      <c r="Q4" s="1" t="s">
        <v>25</v>
      </c>
      <c r="R4" s="1" t="s">
        <v>26</v>
      </c>
      <c r="S4" s="1" t="s">
        <v>27</v>
      </c>
    </row>
    <row r="5" spans="3:19" x14ac:dyDescent="0.35">
      <c r="C5" s="5" t="s">
        <v>34</v>
      </c>
      <c r="D5" s="31">
        <v>264.8</v>
      </c>
      <c r="E5" s="32">
        <v>287.3</v>
      </c>
      <c r="F5" s="32">
        <v>359.4</v>
      </c>
      <c r="G5" s="32">
        <v>410.8</v>
      </c>
      <c r="H5" s="33">
        <v>331.6</v>
      </c>
      <c r="I5" s="33">
        <v>379.6</v>
      </c>
      <c r="J5" s="33">
        <v>344.9</v>
      </c>
      <c r="K5" s="33">
        <v>258.8</v>
      </c>
      <c r="L5" s="33">
        <v>268.3</v>
      </c>
      <c r="M5" s="34">
        <v>284.39999999999998</v>
      </c>
      <c r="N5" s="34">
        <v>257.10000000000002</v>
      </c>
      <c r="O5" s="34">
        <v>237.5</v>
      </c>
      <c r="P5" s="33">
        <v>223.1</v>
      </c>
      <c r="Q5" s="34">
        <v>285</v>
      </c>
      <c r="R5" s="34">
        <v>271.89999999999998</v>
      </c>
      <c r="S5" s="34">
        <v>279.8</v>
      </c>
    </row>
    <row r="6" spans="3:19" ht="26" x14ac:dyDescent="0.35">
      <c r="C6" s="5" t="s">
        <v>35</v>
      </c>
      <c r="D6" s="31">
        <v>518.1</v>
      </c>
      <c r="E6" s="32">
        <v>571</v>
      </c>
      <c r="F6" s="32">
        <v>599.4</v>
      </c>
      <c r="G6" s="32">
        <v>636.20000000000005</v>
      </c>
      <c r="H6" s="33">
        <v>568.5</v>
      </c>
      <c r="I6" s="33">
        <v>562.4</v>
      </c>
      <c r="J6" s="33">
        <v>576.9</v>
      </c>
      <c r="K6" s="33">
        <v>607.9</v>
      </c>
      <c r="L6" s="33">
        <v>479.9</v>
      </c>
      <c r="M6" s="34">
        <v>524.9</v>
      </c>
      <c r="N6" s="34">
        <v>545.29999999999995</v>
      </c>
      <c r="O6" s="34">
        <v>516.4</v>
      </c>
      <c r="P6" s="33">
        <v>435.6</v>
      </c>
      <c r="Q6" s="34">
        <v>447.2</v>
      </c>
      <c r="R6" s="34">
        <v>452.5</v>
      </c>
      <c r="S6" s="34">
        <v>492.5</v>
      </c>
    </row>
    <row r="7" spans="3:19" ht="38.5" x14ac:dyDescent="0.35">
      <c r="C7" s="5" t="s">
        <v>36</v>
      </c>
      <c r="D7" s="31">
        <v>315</v>
      </c>
      <c r="E7" s="32">
        <v>363</v>
      </c>
      <c r="F7" s="32">
        <v>326.5</v>
      </c>
      <c r="G7" s="32">
        <v>338.6</v>
      </c>
      <c r="H7" s="33">
        <v>320.89999999999998</v>
      </c>
      <c r="I7" s="33">
        <v>366.9</v>
      </c>
      <c r="J7" s="33">
        <v>336</v>
      </c>
      <c r="K7" s="33">
        <v>372.8</v>
      </c>
      <c r="L7" s="33">
        <v>334.4</v>
      </c>
      <c r="M7" s="34">
        <v>394.8</v>
      </c>
      <c r="N7" s="34">
        <v>377.4</v>
      </c>
      <c r="O7" s="34">
        <v>427.1</v>
      </c>
      <c r="P7" s="33">
        <v>343</v>
      </c>
      <c r="Q7" s="34">
        <v>370.3</v>
      </c>
      <c r="R7" s="34">
        <v>408.7</v>
      </c>
      <c r="S7" s="34">
        <v>435.8</v>
      </c>
    </row>
    <row r="8" spans="3:19" x14ac:dyDescent="0.35">
      <c r="C8" s="6" t="s">
        <v>37</v>
      </c>
      <c r="D8" s="31">
        <v>1097.9000000000001</v>
      </c>
      <c r="E8" s="32">
        <v>1221.3</v>
      </c>
      <c r="F8" s="32">
        <v>1285.3</v>
      </c>
      <c r="G8" s="32">
        <v>1385.6</v>
      </c>
      <c r="H8" s="33">
        <v>1221</v>
      </c>
      <c r="I8" s="33">
        <v>1308.9000000000001</v>
      </c>
      <c r="J8" s="33">
        <v>1257.8</v>
      </c>
      <c r="K8" s="33">
        <v>1239.5</v>
      </c>
      <c r="L8" s="32">
        <f>SUM(L5:L7)</f>
        <v>1082.5999999999999</v>
      </c>
      <c r="M8" s="34">
        <v>1204.0999999999999</v>
      </c>
      <c r="N8" s="34">
        <v>1179.8</v>
      </c>
      <c r="O8" s="34">
        <v>1181</v>
      </c>
      <c r="P8" s="32">
        <v>1001.7</v>
      </c>
      <c r="Q8" s="34">
        <v>1102.5</v>
      </c>
      <c r="R8" s="34">
        <v>1133.0999999999999</v>
      </c>
      <c r="S8" s="34">
        <v>1208.0999999999999</v>
      </c>
    </row>
    <row r="14" spans="3:19" x14ac:dyDescent="0.35">
      <c r="C14" s="1"/>
      <c r="D14" s="9">
        <v>2016</v>
      </c>
      <c r="E14" s="9">
        <v>2017</v>
      </c>
      <c r="F14" s="9">
        <v>2018</v>
      </c>
      <c r="G14" s="9">
        <v>2019</v>
      </c>
      <c r="H14" s="9">
        <v>2018</v>
      </c>
      <c r="I14" s="9">
        <v>2019</v>
      </c>
      <c r="K14" s="38" t="s">
        <v>41</v>
      </c>
      <c r="L14" s="9">
        <v>2017</v>
      </c>
      <c r="M14" s="9">
        <v>2018</v>
      </c>
      <c r="N14" s="9">
        <v>2019</v>
      </c>
    </row>
    <row r="15" spans="3:19" x14ac:dyDescent="0.35">
      <c r="C15" s="5" t="s">
        <v>34</v>
      </c>
      <c r="D15" s="35">
        <f>SUM(D5:G5)</f>
        <v>1322.3</v>
      </c>
      <c r="E15" s="35">
        <f>SUM(H5:K5)</f>
        <v>1314.8999999999999</v>
      </c>
      <c r="F15" s="35">
        <f>SUM(L5:O5)</f>
        <v>1047.3000000000002</v>
      </c>
      <c r="G15" s="35">
        <f>SUM(P5:S5)</f>
        <v>1059.8</v>
      </c>
      <c r="H15" s="42">
        <f>F15/F18</f>
        <v>0.22534696073157615</v>
      </c>
      <c r="I15" s="42">
        <f>G15/G18</f>
        <v>0.23840374319521304</v>
      </c>
      <c r="K15" s="36" t="s">
        <v>34</v>
      </c>
      <c r="L15" s="8">
        <f t="shared" ref="L15:N18" si="0">(E15-D15)/D15</f>
        <v>-5.5963094607880898E-3</v>
      </c>
      <c r="M15" s="8">
        <f t="shared" si="0"/>
        <v>-0.20351357517681931</v>
      </c>
      <c r="N15" s="8">
        <f t="shared" si="0"/>
        <v>1.193545306979831E-2</v>
      </c>
    </row>
    <row r="16" spans="3:19" ht="26.5" x14ac:dyDescent="0.35">
      <c r="C16" s="5" t="s">
        <v>35</v>
      </c>
      <c r="D16" s="35">
        <f t="shared" ref="D16:D18" si="1">SUM(D6:G6)</f>
        <v>2324.6999999999998</v>
      </c>
      <c r="E16" s="35">
        <f t="shared" ref="E16:E18" si="2">SUM(H6:K6)</f>
        <v>2315.7000000000003</v>
      </c>
      <c r="F16" s="35">
        <f t="shared" ref="F16:F18" si="3">SUM(L6:O6)</f>
        <v>2066.5</v>
      </c>
      <c r="G16" s="35">
        <f t="shared" ref="G16:G18" si="4">SUM(P6:S6)</f>
        <v>1827.8</v>
      </c>
      <c r="H16" s="42">
        <f>F16/F18</f>
        <v>0.4446476600322754</v>
      </c>
      <c r="I16" s="42">
        <f>G16/G18</f>
        <v>0.4111665991811761</v>
      </c>
      <c r="K16" s="36" t="s">
        <v>35</v>
      </c>
      <c r="L16" s="8">
        <f t="shared" si="0"/>
        <v>-3.8714672861012373E-3</v>
      </c>
      <c r="M16" s="8">
        <f t="shared" si="0"/>
        <v>-0.10761324869369963</v>
      </c>
      <c r="N16" s="8">
        <f t="shared" si="0"/>
        <v>-0.11550931526736029</v>
      </c>
    </row>
    <row r="17" spans="3:14" ht="38.5" x14ac:dyDescent="0.35">
      <c r="C17" s="5" t="s">
        <v>36</v>
      </c>
      <c r="D17" s="35">
        <f t="shared" si="1"/>
        <v>1343.1</v>
      </c>
      <c r="E17" s="35">
        <f t="shared" si="2"/>
        <v>1396.6</v>
      </c>
      <c r="F17" s="35">
        <f t="shared" si="3"/>
        <v>1533.6999999999998</v>
      </c>
      <c r="G17" s="35">
        <f t="shared" si="4"/>
        <v>1557.8</v>
      </c>
      <c r="H17" s="42">
        <f>F17/F18</f>
        <v>0.33000537923614842</v>
      </c>
      <c r="I17" s="42">
        <f>G17/G18</f>
        <v>0.35042965762361095</v>
      </c>
      <c r="K17" s="36" t="s">
        <v>36</v>
      </c>
      <c r="L17" s="8">
        <f t="shared" si="0"/>
        <v>3.9833221651403475E-2</v>
      </c>
      <c r="M17" s="8">
        <f t="shared" si="0"/>
        <v>9.816697694400682E-2</v>
      </c>
      <c r="N17" s="8">
        <f t="shared" si="0"/>
        <v>1.571363369629011E-2</v>
      </c>
    </row>
    <row r="18" spans="3:14" x14ac:dyDescent="0.35">
      <c r="C18" s="6" t="s">
        <v>37</v>
      </c>
      <c r="D18" s="35">
        <f t="shared" si="1"/>
        <v>4990.1000000000004</v>
      </c>
      <c r="E18" s="35">
        <f t="shared" si="2"/>
        <v>5027.2</v>
      </c>
      <c r="F18" s="35">
        <f t="shared" si="3"/>
        <v>4647.5</v>
      </c>
      <c r="G18" s="35">
        <f t="shared" si="4"/>
        <v>4445.3999999999996</v>
      </c>
      <c r="K18" s="37" t="s">
        <v>37</v>
      </c>
      <c r="L18" s="8">
        <f t="shared" si="0"/>
        <v>7.4347207470791066E-3</v>
      </c>
      <c r="M18" s="8">
        <f t="shared" si="0"/>
        <v>-7.5529121578612315E-2</v>
      </c>
      <c r="N18" s="8">
        <f t="shared" si="0"/>
        <v>-4.3485745024206643E-2</v>
      </c>
    </row>
  </sheetData>
  <mergeCells count="4">
    <mergeCell ref="D3:G3"/>
    <mergeCell ref="H3:K3"/>
    <mergeCell ref="L3:O3"/>
    <mergeCell ref="P3:S3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R21"/>
  <sheetViews>
    <sheetView showGridLines="0" topLeftCell="A28" workbookViewId="0">
      <selection activeCell="H17" activeCellId="1" sqref="H17"/>
    </sheetView>
  </sheetViews>
  <sheetFormatPr defaultRowHeight="14.5" x14ac:dyDescent="0.35"/>
  <cols>
    <col min="2" max="2" width="15.6328125" customWidth="1"/>
    <col min="3" max="6" width="9.54296875" bestFit="1" customWidth="1"/>
    <col min="7" max="7" width="14.54296875" customWidth="1"/>
    <col min="8" max="18" width="9.36328125" bestFit="1" customWidth="1"/>
  </cols>
  <sheetData>
    <row r="6" spans="2:18" x14ac:dyDescent="0.35">
      <c r="B6" s="1"/>
      <c r="C6" s="50">
        <v>2016</v>
      </c>
      <c r="D6" s="50"/>
      <c r="E6" s="50"/>
      <c r="F6" s="50"/>
      <c r="G6" s="50">
        <v>2017</v>
      </c>
      <c r="H6" s="50"/>
      <c r="I6" s="50"/>
      <c r="J6" s="50"/>
      <c r="K6" s="50">
        <v>2018</v>
      </c>
      <c r="L6" s="50"/>
      <c r="M6" s="50"/>
      <c r="N6" s="50"/>
      <c r="O6" s="50">
        <v>2019</v>
      </c>
      <c r="P6" s="50"/>
      <c r="Q6" s="50"/>
      <c r="R6" s="50"/>
    </row>
    <row r="7" spans="2:18" x14ac:dyDescent="0.35">
      <c r="B7" s="1"/>
      <c r="C7" s="1" t="s">
        <v>24</v>
      </c>
      <c r="D7" s="1" t="s">
        <v>25</v>
      </c>
      <c r="E7" s="1" t="s">
        <v>26</v>
      </c>
      <c r="F7" s="1" t="s">
        <v>27</v>
      </c>
      <c r="G7" s="1" t="s">
        <v>24</v>
      </c>
      <c r="H7" s="1" t="s">
        <v>25</v>
      </c>
      <c r="I7" s="1" t="s">
        <v>26</v>
      </c>
      <c r="J7" s="1" t="s">
        <v>27</v>
      </c>
      <c r="K7" s="1" t="s">
        <v>24</v>
      </c>
      <c r="L7" s="1" t="s">
        <v>25</v>
      </c>
      <c r="M7" s="1" t="s">
        <v>26</v>
      </c>
      <c r="N7" s="1" t="s">
        <v>27</v>
      </c>
      <c r="O7" s="1" t="s">
        <v>24</v>
      </c>
      <c r="P7" s="1" t="s">
        <v>25</v>
      </c>
      <c r="Q7" s="1" t="s">
        <v>26</v>
      </c>
      <c r="R7" s="1" t="s">
        <v>27</v>
      </c>
    </row>
    <row r="8" spans="2:18" x14ac:dyDescent="0.35">
      <c r="B8" s="5" t="s">
        <v>38</v>
      </c>
      <c r="C8" s="39">
        <v>628.20000000000005</v>
      </c>
      <c r="D8" s="39">
        <v>720</v>
      </c>
      <c r="E8" s="39">
        <v>745</v>
      </c>
      <c r="F8" s="39">
        <v>875.6</v>
      </c>
      <c r="G8" s="40">
        <v>711.6</v>
      </c>
      <c r="H8" s="40">
        <v>800.8</v>
      </c>
      <c r="I8" s="40">
        <v>729.2</v>
      </c>
      <c r="J8" s="40">
        <v>705.6</v>
      </c>
      <c r="K8" s="40">
        <v>587.6</v>
      </c>
      <c r="L8" s="41">
        <v>675.7</v>
      </c>
      <c r="M8" s="41">
        <v>643.1</v>
      </c>
      <c r="N8" s="41">
        <v>634.79999999999995</v>
      </c>
      <c r="O8" s="40">
        <v>543.6</v>
      </c>
      <c r="P8" s="41">
        <v>648.79999999999995</v>
      </c>
      <c r="Q8" s="41">
        <v>648.79999999999995</v>
      </c>
      <c r="R8" s="41">
        <v>676.8</v>
      </c>
    </row>
    <row r="9" spans="2:18" ht="26" x14ac:dyDescent="0.35">
      <c r="B9" s="5" t="s">
        <v>39</v>
      </c>
      <c r="C9" s="39">
        <v>285.39999999999998</v>
      </c>
      <c r="D9" s="39">
        <v>300.10000000000002</v>
      </c>
      <c r="E9" s="39">
        <v>338</v>
      </c>
      <c r="F9" s="39">
        <v>314.60000000000002</v>
      </c>
      <c r="G9" s="40">
        <v>284.5</v>
      </c>
      <c r="H9" s="40">
        <v>288.2</v>
      </c>
      <c r="I9" s="40">
        <v>298.60000000000002</v>
      </c>
      <c r="J9" s="40">
        <v>324.5</v>
      </c>
      <c r="K9" s="40">
        <v>308</v>
      </c>
      <c r="L9" s="41">
        <v>308.89999999999998</v>
      </c>
      <c r="M9" s="41">
        <v>329.9</v>
      </c>
      <c r="N9" s="41">
        <v>344</v>
      </c>
      <c r="O9" s="40">
        <v>286.2</v>
      </c>
      <c r="P9" s="41">
        <v>291.89999999999998</v>
      </c>
      <c r="Q9" s="41">
        <v>301.5</v>
      </c>
      <c r="R9" s="41">
        <v>335.7</v>
      </c>
    </row>
    <row r="10" spans="2:18" x14ac:dyDescent="0.35">
      <c r="B10" s="5" t="s">
        <v>40</v>
      </c>
      <c r="C10" s="39">
        <v>184.3</v>
      </c>
      <c r="D10" s="39">
        <v>201.2</v>
      </c>
      <c r="E10" s="39">
        <v>202.3</v>
      </c>
      <c r="F10" s="39">
        <v>195.4</v>
      </c>
      <c r="G10" s="40">
        <v>224.9</v>
      </c>
      <c r="H10" s="40">
        <v>219.9</v>
      </c>
      <c r="I10" s="40">
        <v>230</v>
      </c>
      <c r="J10" s="40">
        <v>209.4</v>
      </c>
      <c r="K10" s="40">
        <v>187</v>
      </c>
      <c r="L10" s="41">
        <v>219.5</v>
      </c>
      <c r="M10" s="41">
        <v>206.8</v>
      </c>
      <c r="N10" s="41">
        <v>202.2</v>
      </c>
      <c r="O10" s="40">
        <v>171.9</v>
      </c>
      <c r="P10" s="41">
        <v>161.80000000000001</v>
      </c>
      <c r="Q10" s="41">
        <v>182.8</v>
      </c>
      <c r="R10" s="41">
        <v>195.6</v>
      </c>
    </row>
    <row r="11" spans="2:18" x14ac:dyDescent="0.35">
      <c r="B11" s="6" t="s">
        <v>37</v>
      </c>
      <c r="C11" s="39">
        <v>1097.9000000000001</v>
      </c>
      <c r="D11" s="39">
        <v>1221.3</v>
      </c>
      <c r="E11" s="39">
        <v>1285.3</v>
      </c>
      <c r="F11" s="39">
        <v>1385.6</v>
      </c>
      <c r="G11" s="40">
        <v>1221</v>
      </c>
      <c r="H11" s="40">
        <v>1308.9000000000001</v>
      </c>
      <c r="I11" s="40">
        <v>1257.8</v>
      </c>
      <c r="J11" s="40">
        <v>1239.5</v>
      </c>
      <c r="K11" s="39">
        <f>SUM(K8:K10)</f>
        <v>1082.5999999999999</v>
      </c>
      <c r="L11" s="41">
        <v>1204.0999999999999</v>
      </c>
      <c r="M11" s="41">
        <v>1179.8</v>
      </c>
      <c r="N11" s="41">
        <v>1181</v>
      </c>
      <c r="O11" s="39">
        <v>1001.7</v>
      </c>
      <c r="P11" s="41">
        <v>1102.5</v>
      </c>
      <c r="Q11" s="41">
        <v>1133.0999999999999</v>
      </c>
      <c r="R11" s="41">
        <v>1208.0999999999999</v>
      </c>
    </row>
    <row r="17" spans="2:15" x14ac:dyDescent="0.35">
      <c r="B17" s="1"/>
      <c r="C17" s="1">
        <v>2016</v>
      </c>
      <c r="D17" s="9">
        <v>2017</v>
      </c>
      <c r="E17" s="9">
        <v>2018</v>
      </c>
      <c r="F17" s="9">
        <v>2019</v>
      </c>
      <c r="G17" s="9">
        <v>2018</v>
      </c>
      <c r="H17" s="1">
        <v>2019</v>
      </c>
      <c r="L17" s="1" t="s">
        <v>41</v>
      </c>
      <c r="M17" s="9">
        <v>2017</v>
      </c>
      <c r="N17" s="9">
        <v>2018</v>
      </c>
      <c r="O17" s="9">
        <v>2019</v>
      </c>
    </row>
    <row r="18" spans="2:15" x14ac:dyDescent="0.35">
      <c r="B18" s="5" t="s">
        <v>38</v>
      </c>
      <c r="C18" s="22">
        <f>SUM(C8:F8)</f>
        <v>2968.7999999999997</v>
      </c>
      <c r="D18" s="22">
        <f>SUM(G8:J8)</f>
        <v>2947.2000000000003</v>
      </c>
      <c r="E18" s="22">
        <f>SUM(K8:N8)</f>
        <v>2541.1999999999998</v>
      </c>
      <c r="F18" s="22">
        <f>SUM(O8:R8)</f>
        <v>2518</v>
      </c>
      <c r="G18" s="8">
        <f>E18/E21</f>
        <v>0.54678859601936525</v>
      </c>
      <c r="H18" s="8">
        <f>F18/F21</f>
        <v>0.56642821793314446</v>
      </c>
      <c r="L18" s="5" t="s">
        <v>38</v>
      </c>
      <c r="M18" s="8">
        <f t="shared" ref="M18:O21" si="0">(D18-C18)/C18</f>
        <v>-7.2756669361356292E-3</v>
      </c>
      <c r="N18" s="8">
        <f t="shared" si="0"/>
        <v>-0.1377578718783932</v>
      </c>
      <c r="O18" s="8">
        <f t="shared" si="0"/>
        <v>-9.129545096804588E-3</v>
      </c>
    </row>
    <row r="19" spans="2:15" ht="51" x14ac:dyDescent="0.35">
      <c r="B19" s="5" t="s">
        <v>39</v>
      </c>
      <c r="C19" s="22">
        <f t="shared" ref="C19:C21" si="1">SUM(C9:F9)</f>
        <v>1238.0999999999999</v>
      </c>
      <c r="D19" s="22">
        <f t="shared" ref="D19:D21" si="2">SUM(G9:J9)</f>
        <v>1195.8000000000002</v>
      </c>
      <c r="E19" s="22">
        <f t="shared" ref="E19:E21" si="3">SUM(K9:N9)</f>
        <v>1290.8</v>
      </c>
      <c r="F19" s="22">
        <f t="shared" ref="F19:F21" si="4">SUM(O9:R9)</f>
        <v>1215.3</v>
      </c>
      <c r="G19" s="8">
        <f>E19/E21</f>
        <v>0.27774072081764389</v>
      </c>
      <c r="H19" s="8">
        <f>F19/F21</f>
        <v>0.27338372249966258</v>
      </c>
      <c r="L19" s="5" t="s">
        <v>39</v>
      </c>
      <c r="M19" s="8">
        <f t="shared" si="0"/>
        <v>-3.4165253210564357E-2</v>
      </c>
      <c r="N19" s="8">
        <f t="shared" si="0"/>
        <v>7.9444723197858974E-2</v>
      </c>
      <c r="O19" s="8">
        <f t="shared" si="0"/>
        <v>-5.8490858382398515E-2</v>
      </c>
    </row>
    <row r="20" spans="2:15" ht="26" x14ac:dyDescent="0.35">
      <c r="B20" s="5" t="s">
        <v>40</v>
      </c>
      <c r="C20" s="22">
        <f t="shared" si="1"/>
        <v>783.19999999999993</v>
      </c>
      <c r="D20" s="22">
        <f t="shared" si="2"/>
        <v>884.19999999999993</v>
      </c>
      <c r="E20" s="22">
        <f t="shared" si="3"/>
        <v>815.5</v>
      </c>
      <c r="F20" s="22">
        <f t="shared" si="4"/>
        <v>712.1</v>
      </c>
      <c r="G20" s="8">
        <f>E20/E21</f>
        <v>0.17547068316299086</v>
      </c>
      <c r="H20" s="8">
        <f>F20/F21</f>
        <v>0.16018805956719306</v>
      </c>
      <c r="L20" s="5" t="s">
        <v>40</v>
      </c>
      <c r="M20" s="8">
        <f t="shared" si="0"/>
        <v>0.12895812053115424</v>
      </c>
      <c r="N20" s="8">
        <f t="shared" si="0"/>
        <v>-7.769735353992302E-2</v>
      </c>
      <c r="O20" s="8">
        <f t="shared" si="0"/>
        <v>-0.1267933782955242</v>
      </c>
    </row>
    <row r="21" spans="2:15" x14ac:dyDescent="0.35">
      <c r="B21" s="6" t="s">
        <v>37</v>
      </c>
      <c r="C21" s="22">
        <f t="shared" si="1"/>
        <v>4990.1000000000004</v>
      </c>
      <c r="D21" s="22">
        <f t="shared" si="2"/>
        <v>5027.2</v>
      </c>
      <c r="E21" s="22">
        <f t="shared" si="3"/>
        <v>4647.5</v>
      </c>
      <c r="F21" s="22">
        <f t="shared" si="4"/>
        <v>4445.3999999999996</v>
      </c>
      <c r="L21" s="6" t="s">
        <v>37</v>
      </c>
      <c r="M21" s="8">
        <f t="shared" si="0"/>
        <v>7.4347207470791066E-3</v>
      </c>
      <c r="N21" s="8">
        <f t="shared" si="0"/>
        <v>-7.5529121578612315E-2</v>
      </c>
      <c r="O21" s="8">
        <f t="shared" si="0"/>
        <v>-4.3485745024206643E-2</v>
      </c>
    </row>
  </sheetData>
  <mergeCells count="4">
    <mergeCell ref="C6:F6"/>
    <mergeCell ref="G6:J6"/>
    <mergeCell ref="K6:N6"/>
    <mergeCell ref="O6:R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</vt:lpstr>
      <vt:lpstr>Sheet1</vt:lpstr>
      <vt:lpstr>Net Rev by Product and Service</vt:lpstr>
      <vt:lpstr>Net Rev by Vertical</vt:lpstr>
      <vt:lpstr>Net Rev by Geography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bagal</dc:creator>
  <cp:lastModifiedBy>Windows User</cp:lastModifiedBy>
  <dcterms:created xsi:type="dcterms:W3CDTF">2020-02-11T11:58:20Z</dcterms:created>
  <dcterms:modified xsi:type="dcterms:W3CDTF">2020-02-14T07:13:05Z</dcterms:modified>
</cp:coreProperties>
</file>