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psjc-itdata3vs1\finance\SEC Reporting\Earnings Release\2018\Q3'18\Excel Tables for the Website\"/>
    </mc:Choice>
  </mc:AlternateContent>
  <bookViews>
    <workbookView xWindow="0" yWindow="0" windowWidth="28800" windowHeight="12435" tabRatio="815" firstSheet="1" activeTab="7"/>
  </bookViews>
  <sheets>
    <sheet name="Exhibit 99.1 Press Release--&gt;" sheetId="28" r:id="rId1"/>
    <sheet name="Income Statement" sheetId="5" r:id="rId2"/>
    <sheet name="Net Rev by Product and Service" sheetId="6" r:id="rId3"/>
    <sheet name="Net Rev by Vertical" sheetId="23" r:id="rId4"/>
    <sheet name="Net Rev by Geography" sheetId="7" r:id="rId5"/>
    <sheet name="GAAP Reconciliations " sheetId="25" r:id="rId6"/>
    <sheet name="Balance Sheet" sheetId="1" r:id="rId7"/>
    <sheet name="Cash Flow Statement" sheetId="2" r:id="rId8"/>
    <sheet name="Exhibit 99.2 CFO Commentary --&gt;" sheetId="27" r:id="rId9"/>
    <sheet name="QTD GAAP Financial Results" sheetId="20" r:id="rId10"/>
    <sheet name="QTD Non-GAAP Fin. Results" sheetId="21" r:id="rId11"/>
    <sheet name="YTD GAAP Financial Results" sheetId="13" state="hidden" r:id="rId12"/>
    <sheet name="YTD Non-GAAP Fin. Results" sheetId="14" state="hidden" r:id="rId13"/>
    <sheet name="QTD GAAP Result 606 vs 605" sheetId="29" r:id="rId14"/>
    <sheet name="QTD Non-GAAP Result 606 vs 605" sheetId="30" r:id="rId15"/>
    <sheet name="QTD-BS, Cash Flow, Cap Return" sheetId="15" r:id="rId16"/>
    <sheet name="YTD-BS, Cash Flow, Cap Return" sheetId="22" state="hidden" r:id="rId17"/>
    <sheet name="Deferred Revenue 606 vs 605" sheetId="31" r:id="rId18"/>
    <sheet name="Deferred Revenue" sheetId="4" r:id="rId19"/>
    <sheet name="Vertical Reporting" sheetId="26" r:id="rId20"/>
    <sheet name="GAAP Reconciliations" sheetId="19" r:id="rId21"/>
  </sheets>
  <definedNames>
    <definedName name="_GoBack" localSheetId="7">'Cash Flow Statement'!#REF!</definedName>
    <definedName name="_xlnm.Print_Area" localSheetId="6">'Balance Sheet'!$A$1:$D$35</definedName>
    <definedName name="_xlnm.Print_Area" localSheetId="7">'Cash Flow Statement'!$A$1:$D$46</definedName>
    <definedName name="_xlnm.Print_Area" localSheetId="14">'QTD Non-GAAP Result 606 vs 605'!$A$1:$F$14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 i="20" l="1"/>
  <c r="B98" i="19" l="1"/>
  <c r="B97" i="19"/>
  <c r="F84" i="19"/>
  <c r="D84" i="19"/>
  <c r="B84" i="19"/>
  <c r="F76" i="19"/>
  <c r="F31" i="19"/>
  <c r="F15" i="19"/>
  <c r="D101" i="19"/>
  <c r="D100" i="19"/>
  <c r="D102" i="19" s="1"/>
  <c r="D76" i="19"/>
  <c r="D63" i="19"/>
  <c r="D52" i="19"/>
  <c r="D43" i="19"/>
  <c r="D37" i="19"/>
  <c r="D31" i="19"/>
  <c r="D22" i="19"/>
  <c r="D15" i="19"/>
  <c r="N13" i="26"/>
  <c r="H10" i="31"/>
  <c r="F10" i="31"/>
  <c r="J12" i="21"/>
  <c r="F14" i="21"/>
  <c r="J14" i="20"/>
  <c r="H12" i="20"/>
  <c r="D15" i="20"/>
  <c r="D33" i="2"/>
  <c r="B33" i="2"/>
  <c r="G18" i="25"/>
  <c r="E18" i="25"/>
  <c r="C34" i="25"/>
  <c r="C18" i="25"/>
  <c r="E36" i="25"/>
  <c r="D11" i="5"/>
  <c r="D15" i="5"/>
  <c r="D22" i="5"/>
  <c r="F27" i="5"/>
  <c r="F25" i="5"/>
  <c r="F22" i="5"/>
  <c r="F23" i="5" s="1"/>
  <c r="F15" i="5"/>
  <c r="F16" i="5" s="1"/>
  <c r="F11" i="5"/>
  <c r="B31" i="5"/>
  <c r="B30" i="5"/>
  <c r="B27" i="5"/>
  <c r="B25" i="5"/>
  <c r="B22" i="5"/>
  <c r="B23" i="5" s="1"/>
  <c r="B15" i="5"/>
  <c r="B16" i="5" s="1"/>
  <c r="B11" i="5"/>
  <c r="D16" i="5" l="1"/>
  <c r="D23" i="5" s="1"/>
  <c r="D25" i="5" s="1"/>
  <c r="D27" i="5" s="1"/>
  <c r="B22" i="2" l="1"/>
  <c r="J10" i="31"/>
  <c r="D10" i="31"/>
  <c r="B10" i="31"/>
  <c r="L17" i="21"/>
  <c r="J17" i="21"/>
  <c r="L16" i="21"/>
  <c r="J16" i="21"/>
  <c r="J13" i="21"/>
  <c r="L12" i="21"/>
  <c r="L11" i="21"/>
  <c r="J11" i="21"/>
  <c r="L9" i="21"/>
  <c r="J9" i="21"/>
  <c r="L8" i="21"/>
  <c r="J8" i="21"/>
  <c r="L7" i="21"/>
  <c r="J7" i="21"/>
  <c r="H14" i="21"/>
  <c r="D14" i="21"/>
  <c r="J18" i="20"/>
  <c r="H18" i="20"/>
  <c r="J17" i="20"/>
  <c r="H17" i="20"/>
  <c r="J13" i="20"/>
  <c r="H13" i="20"/>
  <c r="J12" i="20"/>
  <c r="J11" i="20"/>
  <c r="H11" i="20"/>
  <c r="J9" i="20"/>
  <c r="H9" i="20"/>
  <c r="J8" i="20"/>
  <c r="H8" i="20"/>
  <c r="J7" i="20"/>
  <c r="H7" i="20"/>
  <c r="F15" i="20"/>
  <c r="B15" i="20"/>
  <c r="H15" i="20" s="1"/>
  <c r="D40" i="2"/>
  <c r="B40" i="2"/>
  <c r="D22" i="2"/>
  <c r="D35" i="1"/>
  <c r="D33" i="1"/>
  <c r="D28" i="1"/>
  <c r="B28" i="1"/>
  <c r="B33" i="1" s="1"/>
  <c r="B35" i="1" s="1"/>
  <c r="D19" i="1"/>
  <c r="D13" i="1"/>
  <c r="B13" i="1"/>
  <c r="B19" i="1" s="1"/>
  <c r="G36" i="25"/>
  <c r="C36" i="25"/>
  <c r="G34" i="25"/>
  <c r="G37" i="25" s="1"/>
  <c r="E34" i="25"/>
  <c r="E37" i="25" s="1"/>
  <c r="C37" i="25"/>
  <c r="H11" i="7"/>
  <c r="F11" i="7"/>
  <c r="D11" i="7"/>
  <c r="B11" i="7"/>
  <c r="H11" i="23"/>
  <c r="F11" i="23"/>
  <c r="D11" i="23"/>
  <c r="B11" i="23"/>
  <c r="H11" i="6"/>
  <c r="H13" i="6" s="1"/>
  <c r="F11" i="6"/>
  <c r="F13" i="6" s="1"/>
  <c r="D11" i="6"/>
  <c r="D13" i="6" s="1"/>
  <c r="B11" i="6"/>
  <c r="B13" i="6" s="1"/>
  <c r="H22" i="5"/>
  <c r="H15" i="5"/>
  <c r="H11" i="5"/>
  <c r="J14" i="21" l="1"/>
  <c r="H16" i="5"/>
  <c r="H23" i="5" s="1"/>
  <c r="H25" i="5" s="1"/>
  <c r="H27" i="5" s="1"/>
  <c r="H31" i="5" s="1"/>
  <c r="D31" i="5"/>
  <c r="D30" i="5"/>
  <c r="F30" i="5"/>
  <c r="F31" i="5"/>
  <c r="D42" i="2"/>
  <c r="D44" i="2" s="1"/>
  <c r="B42" i="2"/>
  <c r="B44" i="2" s="1"/>
  <c r="H30" i="5" l="1"/>
  <c r="B101" i="19"/>
  <c r="F101" i="19"/>
  <c r="F100" i="19" l="1"/>
  <c r="F102" i="19" s="1"/>
  <c r="F63" i="19"/>
  <c r="F52" i="19"/>
  <c r="F43" i="19"/>
  <c r="F37" i="19"/>
  <c r="F22" i="19"/>
  <c r="B100" i="19"/>
  <c r="B102" i="19" s="1"/>
  <c r="B76" i="19"/>
  <c r="B63" i="19"/>
  <c r="B52" i="19"/>
  <c r="B43" i="19"/>
  <c r="B37" i="19"/>
  <c r="B31" i="19"/>
  <c r="B22" i="19"/>
  <c r="B15" i="19"/>
  <c r="T12" i="26"/>
  <c r="V12" i="26" s="1"/>
  <c r="T11" i="26"/>
  <c r="V11" i="26" s="1"/>
  <c r="T10" i="26"/>
  <c r="V10" i="26" s="1"/>
  <c r="P12" i="26"/>
  <c r="R12" i="26" s="1"/>
  <c r="P11" i="26"/>
  <c r="R11" i="26" s="1"/>
  <c r="P10" i="26"/>
  <c r="R10" i="26" s="1"/>
  <c r="T13" i="26"/>
  <c r="V13" i="26" s="1"/>
  <c r="B19" i="4"/>
  <c r="P13" i="26" l="1"/>
  <c r="R13" i="26" s="1"/>
  <c r="B11" i="4"/>
  <c r="B13" i="4" s="1"/>
  <c r="B15" i="4" s="1"/>
  <c r="D19" i="4"/>
  <c r="D15" i="4"/>
  <c r="D13" i="4"/>
  <c r="D11" i="4"/>
</calcChain>
</file>

<file path=xl/sharedStrings.xml><?xml version="1.0" encoding="utf-8"?>
<sst xmlns="http://schemas.openxmlformats.org/spreadsheetml/2006/main" count="599" uniqueCount="268">
  <si>
    <t>Juniper Networks, Inc.</t>
  </si>
  <si>
    <t>Preliminary Condensed Consolidated Balance Sheets</t>
  </si>
  <si>
    <t>(in millions)</t>
  </si>
  <si>
    <t>(unaudited)</t>
  </si>
  <si>
    <t>ASSETS</t>
  </si>
  <si>
    <t>Current assets:</t>
  </si>
  <si>
    <t>Cash and cash equivalents</t>
  </si>
  <si>
    <t>Short-term investments</t>
  </si>
  <si>
    <t>Accounts receivable, net of allowances</t>
  </si>
  <si>
    <t>Prepaid expenses and other current assets</t>
  </si>
  <si>
    <t>Total current assets</t>
  </si>
  <si>
    <t>Property and equipment, net</t>
  </si>
  <si>
    <t>Long-term investments</t>
  </si>
  <si>
    <t>Purchased intangible assets, net</t>
  </si>
  <si>
    <t>Goodwill</t>
  </si>
  <si>
    <t>Other long-term assets</t>
  </si>
  <si>
    <t>Total assets</t>
  </si>
  <si>
    <t>Current liabilities:</t>
  </si>
  <si>
    <t>Accounts payable</t>
  </si>
  <si>
    <t>Accrued compensation</t>
  </si>
  <si>
    <t>Deferred revenue</t>
  </si>
  <si>
    <t>Other accrued liabilities</t>
  </si>
  <si>
    <t>Total current liabilities</t>
  </si>
  <si>
    <t>Long-term debt</t>
  </si>
  <si>
    <t>Long-term deferred revenue</t>
  </si>
  <si>
    <t>Long-term income taxes payable</t>
  </si>
  <si>
    <t>Other long-term liabilities</t>
  </si>
  <si>
    <t>Total liabilities</t>
  </si>
  <si>
    <t>Preliminary Condensed Consolidated Statements of Cash Flows</t>
  </si>
  <si>
    <t>Cash flows from operating activities:</t>
  </si>
  <si>
    <t>Net income</t>
  </si>
  <si>
    <t>Share-based compensation expense</t>
  </si>
  <si>
    <t>Depreciation, amortization, and accretion</t>
  </si>
  <si>
    <t>Accounts receivable, net</t>
  </si>
  <si>
    <t>Prepaid expenses and other assets</t>
  </si>
  <si>
    <t>Income taxes payable</t>
  </si>
  <si>
    <t>Net cash provided by operating activities</t>
  </si>
  <si>
    <t>Cash flows from investing activities:</t>
  </si>
  <si>
    <t>Purchases of property and equipment</t>
  </si>
  <si>
    <t>Cash flows from financing activities:</t>
  </si>
  <si>
    <t>Proceeds from issuance of common stock</t>
  </si>
  <si>
    <t>Total</t>
  </si>
  <si>
    <t>Preliminary Deferred Revenue</t>
  </si>
  <si>
    <t>As of</t>
  </si>
  <si>
    <t>Deferred product revenue:</t>
  </si>
  <si>
    <t>Undelivered product commitments and other product deferrals</t>
  </si>
  <si>
    <t>Distributor inventory and other sell-through items</t>
  </si>
  <si>
    <t>Deferred gross product revenue</t>
  </si>
  <si>
    <t>Deferred cost of product revenue</t>
  </si>
  <si>
    <t>Deferred product revenue, net</t>
  </si>
  <si>
    <t>Deferred service revenue</t>
  </si>
  <si>
    <t>Reported as:</t>
  </si>
  <si>
    <t>Current</t>
  </si>
  <si>
    <t>Long-term</t>
  </si>
  <si>
    <t>Preliminary Condensed Consolidated Statement of Operations</t>
  </si>
  <si>
    <t>(in millions, except per share amounts)</t>
  </si>
  <si>
    <t>Net revenues:</t>
  </si>
  <si>
    <t>Product</t>
  </si>
  <si>
    <t>Service</t>
  </si>
  <si>
    <t>Total net revenues</t>
  </si>
  <si>
    <t>Cost of revenues:</t>
  </si>
  <si>
    <t>Total cost of revenues</t>
  </si>
  <si>
    <t>Gross margin</t>
  </si>
  <si>
    <t>Operating expenses:</t>
  </si>
  <si>
    <t>Research and development</t>
  </si>
  <si>
    <t>Sales and marketing</t>
  </si>
  <si>
    <t>General and administrative</t>
  </si>
  <si>
    <t>Total operating expenses</t>
  </si>
  <si>
    <t>Basic</t>
  </si>
  <si>
    <t>Diluted</t>
  </si>
  <si>
    <t xml:space="preserve">Preliminary Net Revenues by Product and Service </t>
  </si>
  <si>
    <t>Routing</t>
  </si>
  <si>
    <t>Switching</t>
  </si>
  <si>
    <t>Security</t>
  </si>
  <si>
    <t>Preliminary Net Revenues by Geographic Region</t>
  </si>
  <si>
    <t>Americas</t>
  </si>
  <si>
    <t>Europe, Middle East, and Africa</t>
  </si>
  <si>
    <t>Asia Pacific</t>
  </si>
  <si>
    <t>(in millions, except per share amounts and percentages)</t>
  </si>
  <si>
    <t>Q/Q Change</t>
  </si>
  <si>
    <t>Y/Y Change</t>
  </si>
  <si>
    <t>Revenue</t>
  </si>
  <si>
    <t>Gross margin %</t>
  </si>
  <si>
    <t>Operating margin %</t>
  </si>
  <si>
    <t>Share repurchases</t>
  </si>
  <si>
    <t>Dividends</t>
  </si>
  <si>
    <t>DSO</t>
  </si>
  <si>
    <t>Depreciation and amortization</t>
  </si>
  <si>
    <t>Capital expenditures</t>
  </si>
  <si>
    <t>(in millions, except percentages and per share amounts)</t>
  </si>
  <si>
    <t>Three Months Ended</t>
  </si>
  <si>
    <t>Share-based payroll tax expense</t>
  </si>
  <si>
    <t>Amortization of purchased intangible assets</t>
  </si>
  <si>
    <t>GAAP operating margin</t>
  </si>
  <si>
    <t>Non-GAAP operating income</t>
  </si>
  <si>
    <t>Non-GAAP operating margin</t>
  </si>
  <si>
    <t>Income tax effect of non-GAAP exclusions</t>
  </si>
  <si>
    <t>Non-GAAP net income</t>
  </si>
  <si>
    <t>Non-GAAP diluted net income per share</t>
  </si>
  <si>
    <t>Operating income</t>
  </si>
  <si>
    <t>Other expense, net</t>
  </si>
  <si>
    <t>Net cash used in financing activities</t>
  </si>
  <si>
    <t>Operating cash flow</t>
  </si>
  <si>
    <t>Adjustments to reconcile net income to net cash provided by operating activities:</t>
  </si>
  <si>
    <t>Changes in operating assets and liabilities, net of effects from acquisitions:</t>
  </si>
  <si>
    <t>Diluted EPS</t>
  </si>
  <si>
    <r>
      <t>Cash</t>
    </r>
    <r>
      <rPr>
        <vertAlign val="superscript"/>
        <sz val="10"/>
        <color theme="1"/>
        <rFont val="Arial"/>
        <family val="2"/>
      </rPr>
      <t>(1)</t>
    </r>
  </si>
  <si>
    <t>Twelve Months Ended</t>
  </si>
  <si>
    <t>December 31,
2016</t>
  </si>
  <si>
    <t>—</t>
  </si>
  <si>
    <t>N/M - Not meaningful</t>
  </si>
  <si>
    <t>N/M</t>
  </si>
  <si>
    <t>FY'16</t>
  </si>
  <si>
    <t>(0.6)pts</t>
  </si>
  <si>
    <r>
      <t>Net cash and investments</t>
    </r>
    <r>
      <rPr>
        <vertAlign val="superscript"/>
        <sz val="10"/>
        <color theme="1"/>
        <rFont val="Arial"/>
        <family val="2"/>
      </rPr>
      <t>(2)</t>
    </r>
  </si>
  <si>
    <t>GAAP gross margin - Product</t>
  </si>
  <si>
    <t>GAAP product gross margin % of product revenue</t>
  </si>
  <si>
    <t>Non-GAAP gross margin - Product</t>
  </si>
  <si>
    <t>Non-GAAP product gross margin % of product revenue</t>
  </si>
  <si>
    <t>GAAP gross margin - Service</t>
  </si>
  <si>
    <t>GAAP service gross margin % of service revenue</t>
  </si>
  <si>
    <t>Non-GAAP gross margin - Service</t>
  </si>
  <si>
    <t>Non-GAAP service gross margin % of service revenue</t>
  </si>
  <si>
    <t>GAAP gross margin</t>
  </si>
  <si>
    <t>GAAP gross margin % of revenue</t>
  </si>
  <si>
    <t>Non-GAAP gross margin</t>
  </si>
  <si>
    <t>Non-GAAP gross margin % of revenue</t>
  </si>
  <si>
    <t>GAAP research and development expense</t>
  </si>
  <si>
    <t>Non-GAAP research and development expense</t>
  </si>
  <si>
    <t>GAAP sales and marketing expense</t>
  </si>
  <si>
    <t>Non-GAAP sales and marketing expense</t>
  </si>
  <si>
    <t>GAAP general and administrative expense</t>
  </si>
  <si>
    <t>Non-GAAP general and administrative expense</t>
  </si>
  <si>
    <t>GAAP operating expenses</t>
  </si>
  <si>
    <t>GAAP operating expenses % of revenue</t>
  </si>
  <si>
    <t>Non-GAAP operating expenses</t>
  </si>
  <si>
    <t>Non-GAAP operating expenses % of revenue</t>
  </si>
  <si>
    <t>GAAP income tax rate</t>
  </si>
  <si>
    <t>Non-GAAP provision for income tax</t>
  </si>
  <si>
    <t>Non-GAAP income tax rate</t>
  </si>
  <si>
    <t>(1.2)pts</t>
  </si>
  <si>
    <t>December 31, 
2017</t>
  </si>
  <si>
    <t>Q4'17</t>
  </si>
  <si>
    <t>Q3'17</t>
  </si>
  <si>
    <t>FY'17</t>
  </si>
  <si>
    <t>December 31,
2017</t>
  </si>
  <si>
    <t>Restructuring charges</t>
  </si>
  <si>
    <t>Income before income taxes</t>
  </si>
  <si>
    <t>Cash dividends declared per common stock</t>
  </si>
  <si>
    <t>Cloud</t>
  </si>
  <si>
    <t>Preliminary Net Revenues by Vertical</t>
  </si>
  <si>
    <t>GAAP operating income</t>
  </si>
  <si>
    <t>C</t>
  </si>
  <si>
    <t>A</t>
  </si>
  <si>
    <t>B</t>
  </si>
  <si>
    <t>D</t>
  </si>
  <si>
    <t>—%</t>
  </si>
  <si>
    <t>(1.1)pts</t>
  </si>
  <si>
    <t>(0.9)pts</t>
  </si>
  <si>
    <t>Debt</t>
  </si>
  <si>
    <t>Total revenue</t>
  </si>
  <si>
    <t>(in millions, except percentages)</t>
  </si>
  <si>
    <t>Preliminary Reconciliation between GAAP and non-GAAP Financial Measures</t>
  </si>
  <si>
    <t>Preliminary Reconciliations between GAAP and non-GAAP Financial Measures</t>
  </si>
  <si>
    <r>
      <t>Revenue</t>
    </r>
    <r>
      <rPr>
        <vertAlign val="superscript"/>
        <sz val="10"/>
        <color theme="1"/>
        <rFont val="Arial"/>
        <family val="2"/>
      </rPr>
      <t>(1)</t>
    </r>
  </si>
  <si>
    <r>
      <t>Product</t>
    </r>
    <r>
      <rPr>
        <vertAlign val="superscript"/>
        <sz val="10"/>
        <color theme="1"/>
        <rFont val="Arial"/>
        <family val="2"/>
      </rPr>
      <t>(1)</t>
    </r>
  </si>
  <si>
    <r>
      <t>Service</t>
    </r>
    <r>
      <rPr>
        <vertAlign val="superscript"/>
        <sz val="10"/>
        <color theme="1"/>
        <rFont val="Arial"/>
        <family val="2"/>
      </rPr>
      <t>(1)</t>
    </r>
  </si>
  <si>
    <r>
      <rPr>
        <vertAlign val="superscript"/>
        <sz val="10"/>
        <color theme="1"/>
        <rFont val="Arial"/>
        <family val="2"/>
      </rPr>
      <t>(1)</t>
    </r>
    <r>
      <rPr>
        <sz val="8"/>
        <color theme="1"/>
        <rFont val="Arial"/>
        <family val="2"/>
      </rPr>
      <t xml:space="preserve"> Includes cash, cash equivalents, and investments.</t>
    </r>
  </si>
  <si>
    <r>
      <rPr>
        <vertAlign val="superscript"/>
        <sz val="10"/>
        <color theme="1"/>
        <rFont val="Arial"/>
        <family val="2"/>
      </rPr>
      <t>(3)</t>
    </r>
    <r>
      <rPr>
        <sz val="8"/>
        <color theme="1"/>
        <rFont val="Arial"/>
        <family val="2"/>
      </rPr>
      <t xml:space="preserve"> Net cash and investments includes, cash, cash equivalents, and investments, net of debt.</t>
    </r>
  </si>
  <si>
    <r>
      <rPr>
        <vertAlign val="superscript"/>
        <sz val="10"/>
        <color theme="1"/>
        <rFont val="Arial"/>
        <family val="2"/>
      </rPr>
      <t>(1)</t>
    </r>
    <r>
      <rPr>
        <sz val="8"/>
        <color theme="1"/>
        <rFont val="Arial"/>
        <family val="2"/>
      </rPr>
      <t xml:space="preserve"> Cash includes cash, cash equivalents, and investments.</t>
    </r>
  </si>
  <si>
    <r>
      <rPr>
        <vertAlign val="superscript"/>
        <sz val="10"/>
        <color theme="1"/>
        <rFont val="Arial"/>
        <family val="2"/>
      </rPr>
      <t>(2)</t>
    </r>
    <r>
      <rPr>
        <sz val="8"/>
        <color theme="1"/>
        <rFont val="Arial"/>
        <family val="2"/>
      </rPr>
      <t xml:space="preserve"> Net cash and investments includes, cash, cash equivalents, and investments, net of debt.</t>
    </r>
  </si>
  <si>
    <t>(in millions, except days sales outstanding ("DSO"), and headcount)</t>
  </si>
  <si>
    <t>Preliminary QTD Balance Sheet, Cash Flow, Capital Return, and Other Financial Metrics</t>
  </si>
  <si>
    <r>
      <rPr>
        <vertAlign val="superscript"/>
        <sz val="10"/>
        <color theme="1"/>
        <rFont val="Arial"/>
        <family val="2"/>
      </rPr>
      <t>(1)</t>
    </r>
    <r>
      <rPr>
        <vertAlign val="superscript"/>
        <sz val="8"/>
        <color theme="1"/>
        <rFont val="Arial"/>
        <family val="2"/>
      </rPr>
      <t xml:space="preserve"> </t>
    </r>
    <r>
      <rPr>
        <sz val="8"/>
        <color theme="1"/>
        <rFont val="Arial"/>
        <family val="2"/>
      </rPr>
      <t>Revenue numbers are GAAP</t>
    </r>
  </si>
  <si>
    <t>Preliminary Fiscal 2017 GAAP Financial Results</t>
  </si>
  <si>
    <t>Preliminary Fiscal 2017 Non-GAAP Financial Results</t>
  </si>
  <si>
    <t>Preliminary YTD Balance Sheet, Cash Flow, and Capital Return</t>
  </si>
  <si>
    <t>Net income per share:</t>
  </si>
  <si>
    <t>Shares used in computing net income per share:</t>
  </si>
  <si>
    <t>Short-term debt</t>
  </si>
  <si>
    <t>Payment of escrow balance related to prior year acquisition</t>
  </si>
  <si>
    <t>Q1'18</t>
  </si>
  <si>
    <t>$490 +/- $5</t>
  </si>
  <si>
    <t>Diluted net income per share</t>
  </si>
  <si>
    <t>606</t>
  </si>
  <si>
    <t>605</t>
  </si>
  <si>
    <t>Delta</t>
  </si>
  <si>
    <t>Service Provider</t>
  </si>
  <si>
    <t>Enterprise</t>
  </si>
  <si>
    <t>2017(*)</t>
  </si>
  <si>
    <t>Preliminary Vertical Reporting: Revenue Trend</t>
  </si>
  <si>
    <t>Change in customer financing arrangement</t>
  </si>
  <si>
    <t>Payment of dividends</t>
  </si>
  <si>
    <r>
      <rPr>
        <vertAlign val="superscript"/>
        <sz val="10"/>
        <color theme="1"/>
        <rFont val="Arial"/>
        <family val="2"/>
      </rPr>
      <t>(4)</t>
    </r>
    <r>
      <rPr>
        <sz val="8"/>
        <color theme="1"/>
        <rFont val="Arial"/>
        <family val="2"/>
      </rPr>
      <t xml:space="preserve"> In Q1'18, we adopted the new accounting pronouncement requiring classification of restricted cash to be included with cash and cash equivalents when reconciling the beginning of period and end of period total amounts on the statement of cash flows. We applied this on a retrospective basis.</t>
    </r>
  </si>
  <si>
    <t>Total Product</t>
  </si>
  <si>
    <t>Total Service</t>
  </si>
  <si>
    <t>Strategic partnership-related charges</t>
  </si>
  <si>
    <t>GAAP net income</t>
  </si>
  <si>
    <t>GAAP diluted net income per share</t>
  </si>
  <si>
    <t>Shares used in computing diluted net income per share</t>
  </si>
  <si>
    <t>Other</t>
  </si>
  <si>
    <t>Proceeds from Pulse note receivable</t>
  </si>
  <si>
    <t>Net cash provided by investing activities</t>
  </si>
  <si>
    <t>Effect of foreign currency exchange rates on cash, cash equivalents and restricted cash</t>
  </si>
  <si>
    <t>Net increase in cash, cash equivalents and restricted cash</t>
  </si>
  <si>
    <t>Cash, cash equivalents and restricted cash at beginning of period</t>
  </si>
  <si>
    <t>Cash, cash equivalents and restricted cash at end of period</t>
  </si>
  <si>
    <t>June 30,
2018</t>
  </si>
  <si>
    <t>Q2'18</t>
  </si>
  <si>
    <t>June 30, 2018</t>
  </si>
  <si>
    <t>LIABILITIES AND STOCKHOLDERS' EQUITY</t>
  </si>
  <si>
    <t>Total liabilities and stockholders' equity</t>
  </si>
  <si>
    <t>Total stockholders' equity</t>
  </si>
  <si>
    <t>-%</t>
  </si>
  <si>
    <r>
      <t>Cash</t>
    </r>
    <r>
      <rPr>
        <vertAlign val="superscript"/>
        <sz val="10"/>
        <color theme="1"/>
        <rFont val="Arial"/>
        <family val="2"/>
      </rPr>
      <t>(1, 2)</t>
    </r>
  </si>
  <si>
    <r>
      <t>Net cash and investments</t>
    </r>
    <r>
      <rPr>
        <vertAlign val="superscript"/>
        <sz val="10"/>
        <color theme="1"/>
        <rFont val="Arial"/>
        <family val="2"/>
      </rPr>
      <t>(3)</t>
    </r>
  </si>
  <si>
    <r>
      <t>Operating cash flow</t>
    </r>
    <r>
      <rPr>
        <vertAlign val="superscript"/>
        <sz val="10"/>
        <color theme="1"/>
        <rFont val="Arial"/>
        <family val="2"/>
      </rPr>
      <t>(4)</t>
    </r>
  </si>
  <si>
    <t>Nine Months Ended 
September 30,</t>
  </si>
  <si>
    <t>Three Months Ended 
September 30,</t>
  </si>
  <si>
    <t>September 30, 2018</t>
  </si>
  <si>
    <t>September 30, 2017</t>
  </si>
  <si>
    <t>Supplier component remediation recovery</t>
  </si>
  <si>
    <t>Loss (gain) on equity investments</t>
  </si>
  <si>
    <t>Recognition of previously unrecognized tax benefits</t>
  </si>
  <si>
    <t>Reduction of expected tax liabilities from tax accounting method change</t>
  </si>
  <si>
    <t>Restructuring charges (benefits)</t>
  </si>
  <si>
    <t>Acquisition-related charges</t>
  </si>
  <si>
    <t>Legal reserve and settlement charges</t>
  </si>
  <si>
    <t>September 30, 
2018</t>
  </si>
  <si>
    <t>Payments for business acquisitions, net of cash and cash equivalents acquired</t>
  </si>
  <si>
    <t>Q3'18</t>
  </si>
  <si>
    <t>2.1pts</t>
  </si>
  <si>
    <t>0.3pts</t>
  </si>
  <si>
    <t>(4.8)pts</t>
  </si>
  <si>
    <t>Q4'18 Guidance</t>
  </si>
  <si>
    <t>$1,220 +/- $30</t>
  </si>
  <si>
    <t>60.0% +/- 1%</t>
  </si>
  <si>
    <t>~ 20% at the midpoint</t>
  </si>
  <si>
    <t>$0.57 +/- $0.03</t>
  </si>
  <si>
    <t>2.0pts</t>
  </si>
  <si>
    <t>1.5pts</t>
  </si>
  <si>
    <t>(3.5)pts</t>
  </si>
  <si>
    <r>
      <t xml:space="preserve">(1) </t>
    </r>
    <r>
      <rPr>
        <sz val="9"/>
        <color theme="1"/>
        <rFont val="Times New Roman"/>
        <family val="1"/>
      </rPr>
      <t>Revenue numbers are GAAP and Q2'18 actual, Q3'18 actual and Q4'18 guidance are provided under ASC 606.</t>
    </r>
  </si>
  <si>
    <t>Preliminary Q3'18 GAAP Financial Results 606 vs 605</t>
  </si>
  <si>
    <t>Preliminary Q3'18 Non-GAAP Financial Results</t>
  </si>
  <si>
    <t>Preliminary Q3'18 GAAP Financial Results</t>
  </si>
  <si>
    <t>0.2pts</t>
  </si>
  <si>
    <t>0.1pts</t>
  </si>
  <si>
    <t>Preliminary Q3'18 Non-GAAP Financial Results 606 vs 605</t>
  </si>
  <si>
    <r>
      <rPr>
        <vertAlign val="superscript"/>
        <sz val="10"/>
        <color theme="1"/>
        <rFont val="Arial"/>
        <family val="2"/>
      </rPr>
      <t xml:space="preserve">(2) </t>
    </r>
    <r>
      <rPr>
        <sz val="8"/>
        <color theme="1"/>
        <rFont val="Arial"/>
        <family val="2"/>
      </rPr>
      <t>63% held onshore as of the end of Q3'18.</t>
    </r>
  </si>
  <si>
    <r>
      <t>Shares repurchases</t>
    </r>
    <r>
      <rPr>
        <vertAlign val="superscript"/>
        <sz val="10"/>
        <color theme="1"/>
        <rFont val="Arial"/>
        <family val="2"/>
      </rPr>
      <t>(5)</t>
    </r>
  </si>
  <si>
    <r>
      <t>Diluted shares</t>
    </r>
    <r>
      <rPr>
        <vertAlign val="superscript"/>
        <sz val="10"/>
        <color theme="1"/>
        <rFont val="Arial"/>
        <family val="2"/>
      </rPr>
      <t>(6)</t>
    </r>
  </si>
  <si>
    <r>
      <rPr>
        <vertAlign val="superscript"/>
        <sz val="10"/>
        <color theme="1"/>
        <rFont val="Arial"/>
        <family val="2"/>
      </rPr>
      <t>(5)</t>
    </r>
    <r>
      <rPr>
        <sz val="8"/>
        <color theme="1"/>
        <rFont val="Arial"/>
        <family val="2"/>
      </rPr>
      <t xml:space="preserve"> For Q1’18, $750 million represents the full amount of the ASR. 23.3 million shares were received initially for an aggregate price of $600 million. The ASR concluded in Q3'18, and at final settlement, an additional 6.0 million shares were received.</t>
    </r>
  </si>
  <si>
    <r>
      <rPr>
        <vertAlign val="superscript"/>
        <sz val="10"/>
        <color theme="1"/>
        <rFont val="Arial"/>
        <family val="2"/>
      </rPr>
      <t>(6)</t>
    </r>
    <r>
      <rPr>
        <sz val="8"/>
        <color theme="1"/>
        <rFont val="Arial"/>
        <family val="2"/>
      </rPr>
      <t xml:space="preserve"> Non-GAAP diluted shares for Q4'17 was 376.6.</t>
    </r>
  </si>
  <si>
    <t>Headcount</t>
  </si>
  <si>
    <t>September 30,
2018</t>
  </si>
  <si>
    <t>September 30,
2017</t>
  </si>
  <si>
    <t xml:space="preserve">Restructuring (charges) benefits </t>
  </si>
  <si>
    <t>Income tax (benefit) provision</t>
  </si>
  <si>
    <t>Purchases of available-for-sale debt securities</t>
  </si>
  <si>
    <t>Proceeds from sales of available-for-sale debt securities</t>
  </si>
  <si>
    <t>Proceeds from maturities and redemptions of available-for-sale debt securities</t>
  </si>
  <si>
    <t>Purchases of equity securities</t>
  </si>
  <si>
    <t>Proceeds from sales of equity securities</t>
  </si>
  <si>
    <t>Repurchase and retirement of common stock</t>
  </si>
  <si>
    <t xml:space="preserve">(*) During the first quarter of fiscal 2018, the Company adopted the new accounting pronouncement requiring classification of restricted cash to be included with cash and cash equivalents when reconciling the beginning of period and end of period total amounts on the statement of cash flows. The adoption of this standard resulted in $47.4 million and $54.2 million increase in cash, cash equivalents and restricted cash in the beginning and ending balances, respectively for the nine months ended September 30, 2017. The adoption did not have a material impact on the cash flow activity presented on the Company's Condensed Consolidated Statements of Cash Flows for the nine months ended September 30, 2017.  The Company applied this provision on a retrospective basis.
</t>
  </si>
  <si>
    <t xml:space="preserve">Restructuring charges (benefits) </t>
  </si>
  <si>
    <t>GAAP income tax (benefit)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</si>
</sst>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8" formatCode="&quot;$&quot;#,##0.00_);[Red]\(&quot;$&quot;#,##0.00\)"/>
    <numFmt numFmtId="44" formatCode="_(&quot;$&quot;* #,##0.00_);_(&quot;$&quot;* \(#,##0.00\);_(&quot;$&quot;* &quot;-&quot;??_);_(@_)"/>
    <numFmt numFmtId="43" formatCode="_(* #,##0.00_);_(* \(#,##0.00\);_(* &quot;-&quot;??_);_(@_)"/>
    <numFmt numFmtId="164" formatCode="_(* #,##0.0_);_(* \(#,##0.0\);_(* &quot;-&quot;??_);_(@_)"/>
    <numFmt numFmtId="165" formatCode="_(&quot;$&quot;* #,##0.0_);_(&quot;$&quot;* \(#,##0.0\);_(&quot;$&quot;* &quot;-&quot;??_);_(@_)"/>
    <numFmt numFmtId="166" formatCode="_(&quot;$&quot;* #,##0.00_);_(&quot;$&quot;* \(#,##0.00\);_(&quot;$&quot;* &quot;—&quot;_);_(@_)"/>
    <numFmt numFmtId="167" formatCode="_(* #,##0.0_);_(* \(#,##0.0\);_(* &quot;-&quot;?_);_(@_)"/>
    <numFmt numFmtId="168" formatCode="_(#,##0.0_);_(\(#,##0.0\);_(&quot;—&quot;_);_(@_)"/>
    <numFmt numFmtId="169" formatCode="_(* #,##0_);_(* \(#,##0\);_(* &quot;-&quot;??_);_(@_)"/>
    <numFmt numFmtId="170" formatCode="0.0"/>
    <numFmt numFmtId="171" formatCode="0.0%"/>
    <numFmt numFmtId="172" formatCode="#,##0.0_);\(#,##0.0\)"/>
    <numFmt numFmtId="173" formatCode="0.0_);\(0.0\)"/>
    <numFmt numFmtId="174" formatCode="_(&quot;$&quot;* #,##0.0_);_(&quot;$&quot;* \(#,##0.0\);_(&quot;$&quot;* &quot;-&quot;?_);_(@_)"/>
    <numFmt numFmtId="175" formatCode="_(&quot;$&quot;* #,##0.0_);_(&quot;$&quot;* \(#,##0.0\);_(&quot;$&quot;* &quot;—&quot;_);_(@_)"/>
  </numFmts>
  <fonts count="24" x14ac:knownFonts="1">
    <font>
      <sz val="11"/>
      <color theme="1"/>
      <name val="Calibri"/>
      <family val="2"/>
      <scheme val="minor"/>
    </font>
    <font>
      <sz val="11"/>
      <color theme="1"/>
      <name val="Calibri"/>
      <family val="2"/>
      <scheme val="minor"/>
    </font>
    <font>
      <b/>
      <sz val="10"/>
      <color theme="0"/>
      <name val="Arial"/>
      <family val="2"/>
    </font>
    <font>
      <sz val="10"/>
      <color rgb="FF000000"/>
      <name val="Arial"/>
      <family val="2"/>
    </font>
    <font>
      <b/>
      <sz val="10"/>
      <color rgb="FF000000"/>
      <name val="Arial"/>
      <family val="2"/>
    </font>
    <font>
      <sz val="10"/>
      <color theme="1"/>
      <name val="Arial"/>
      <family val="2"/>
    </font>
    <font>
      <b/>
      <sz val="10"/>
      <color theme="1"/>
      <name val="Arial"/>
      <family val="2"/>
    </font>
    <font>
      <sz val="10"/>
      <color rgb="FF000000"/>
      <name val="Times New Roman"/>
      <family val="1"/>
    </font>
    <font>
      <sz val="10"/>
      <color theme="0"/>
      <name val="Arial"/>
      <family val="2"/>
    </font>
    <font>
      <sz val="8"/>
      <color theme="0"/>
      <name val="Arial"/>
      <family val="2"/>
    </font>
    <font>
      <sz val="8"/>
      <color theme="1"/>
      <name val="Arial"/>
      <family val="2"/>
    </font>
    <font>
      <sz val="7"/>
      <name val="Arial"/>
      <family val="2"/>
    </font>
    <font>
      <vertAlign val="superscript"/>
      <sz val="8"/>
      <color theme="1"/>
      <name val="Arial"/>
      <family val="2"/>
    </font>
    <font>
      <vertAlign val="superscript"/>
      <sz val="10"/>
      <color theme="1"/>
      <name val="Arial"/>
      <family val="2"/>
    </font>
    <font>
      <i/>
      <sz val="8"/>
      <color theme="1"/>
      <name val="Calibri"/>
      <family val="2"/>
      <scheme val="minor"/>
    </font>
    <font>
      <sz val="11"/>
      <color theme="1"/>
      <name val="Arial"/>
      <family val="2"/>
    </font>
    <font>
      <u/>
      <sz val="11"/>
      <color theme="1"/>
      <name val="Arial"/>
      <family val="2"/>
    </font>
    <font>
      <sz val="10"/>
      <color theme="1"/>
      <name val="Times New Roman"/>
      <family val="1"/>
    </font>
    <font>
      <sz val="10"/>
      <name val="Arial"/>
      <family val="2"/>
    </font>
    <font>
      <b/>
      <sz val="10"/>
      <name val="Arial"/>
      <family val="2"/>
    </font>
    <font>
      <sz val="11"/>
      <name val="Calibri"/>
      <family val="2"/>
      <scheme val="minor"/>
    </font>
    <font>
      <vertAlign val="superscript"/>
      <sz val="9"/>
      <color theme="1"/>
      <name val="Times New Roman"/>
      <family val="1"/>
    </font>
    <font>
      <sz val="9"/>
      <color theme="1"/>
      <name val="Times New Roman"/>
      <family val="1"/>
    </font>
    <font>
      <sz val="10"/>
      <name val="Times New Roman"/>
      <family val="1"/>
    </font>
  </fonts>
  <fills count="3">
    <fill>
      <patternFill patternType="none"/>
    </fill>
    <fill>
      <patternFill patternType="gray125"/>
    </fill>
    <fill>
      <patternFill patternType="solid">
        <fgColor theme="1"/>
        <bgColor indexed="64"/>
      </patternFill>
    </fill>
  </fills>
  <borders count="6">
    <border>
      <left/>
      <right/>
      <top/>
      <bottom/>
      <diagonal/>
    </border>
    <border>
      <left/>
      <right/>
      <top/>
      <bottom style="thin">
        <color auto="1"/>
      </bottom>
      <diagonal/>
    </border>
    <border>
      <left/>
      <right/>
      <top style="thin">
        <color indexed="64"/>
      </top>
      <bottom style="double">
        <color indexed="64"/>
      </bottom>
      <diagonal/>
    </border>
    <border>
      <left/>
      <right/>
      <top style="thin">
        <color indexed="64"/>
      </top>
      <bottom/>
      <diagonal/>
    </border>
    <border>
      <left/>
      <right/>
      <top style="thin">
        <color auto="1"/>
      </top>
      <bottom style="thin">
        <color auto="1"/>
      </bottom>
      <diagonal/>
    </border>
    <border>
      <left/>
      <right/>
      <top/>
      <bottom style="double">
        <color auto="1"/>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44" fontId="7" fillId="0" borderId="0" applyFont="0" applyFill="0" applyBorder="0" applyAlignment="0" applyProtection="0"/>
  </cellStyleXfs>
  <cellXfs count="310">
    <xf numFmtId="0" fontId="0" fillId="0" borderId="0" xfId="0"/>
    <xf numFmtId="0" fontId="2" fillId="2" borderId="0" xfId="0" applyFont="1" applyFill="1" applyAlignment="1">
      <alignment wrapText="1"/>
    </xf>
    <xf numFmtId="0" fontId="2" fillId="2" borderId="0" xfId="0" applyFont="1" applyFill="1" applyAlignment="1">
      <alignment horizontal="left"/>
    </xf>
    <xf numFmtId="0" fontId="3" fillId="0" borderId="0" xfId="0" applyFont="1" applyAlignment="1">
      <alignment horizontal="left"/>
    </xf>
    <xf numFmtId="0" fontId="0" fillId="0" borderId="0" xfId="0" applyAlignment="1">
      <alignment wrapText="1"/>
    </xf>
    <xf numFmtId="0" fontId="2" fillId="2" borderId="0" xfId="0" applyFont="1" applyFill="1" applyAlignment="1"/>
    <xf numFmtId="0" fontId="5" fillId="0" borderId="0" xfId="0" applyFont="1"/>
    <xf numFmtId="0" fontId="5" fillId="0" borderId="0" xfId="0" applyFont="1" applyAlignment="1">
      <alignment horizontal="left" indent="1"/>
    </xf>
    <xf numFmtId="164" fontId="5" fillId="0" borderId="0" xfId="1" applyNumberFormat="1" applyFont="1"/>
    <xf numFmtId="165" fontId="5" fillId="0" borderId="0" xfId="2" applyNumberFormat="1" applyFont="1"/>
    <xf numFmtId="165" fontId="5" fillId="0" borderId="2" xfId="2" applyNumberFormat="1" applyFont="1" applyBorder="1"/>
    <xf numFmtId="166" fontId="3" fillId="0" borderId="0" xfId="0" applyNumberFormat="1" applyFont="1" applyBorder="1" applyAlignment="1"/>
    <xf numFmtId="164" fontId="3" fillId="0" borderId="0" xfId="1" applyNumberFormat="1" applyFont="1" applyBorder="1" applyAlignment="1">
      <alignment horizontal="right"/>
    </xf>
    <xf numFmtId="0" fontId="2" fillId="2" borderId="0" xfId="4" applyFont="1" applyFill="1" applyAlignment="1">
      <alignment wrapText="1"/>
    </xf>
    <xf numFmtId="0" fontId="2" fillId="2" borderId="0" xfId="4" applyFont="1" applyFill="1" applyAlignment="1">
      <alignment horizontal="left"/>
    </xf>
    <xf numFmtId="0" fontId="7" fillId="0" borderId="0" xfId="4" applyAlignment="1">
      <alignment wrapText="1"/>
    </xf>
    <xf numFmtId="0" fontId="2" fillId="2" borderId="0" xfId="4" applyFont="1" applyFill="1" applyAlignment="1"/>
    <xf numFmtId="0" fontId="3" fillId="0" borderId="0" xfId="4" applyFont="1" applyAlignment="1">
      <alignment horizontal="left" indent="1"/>
    </xf>
    <xf numFmtId="49" fontId="4" fillId="0" borderId="1" xfId="4" applyNumberFormat="1" applyFont="1" applyBorder="1" applyAlignment="1">
      <alignment horizontal="center" wrapText="1"/>
    </xf>
    <xf numFmtId="49" fontId="4" fillId="0" borderId="0" xfId="4" applyNumberFormat="1" applyFont="1" applyAlignment="1">
      <alignment horizontal="center"/>
    </xf>
    <xf numFmtId="165" fontId="3" fillId="0" borderId="0" xfId="4" applyNumberFormat="1" applyFont="1" applyAlignment="1">
      <alignment horizontal="right"/>
    </xf>
    <xf numFmtId="0" fontId="7" fillId="0" borderId="0" xfId="4" applyAlignment="1"/>
    <xf numFmtId="0" fontId="3" fillId="0" borderId="0" xfId="4" applyFont="1" applyAlignment="1">
      <alignment horizontal="left" indent="2"/>
    </xf>
    <xf numFmtId="0" fontId="3" fillId="0" borderId="0" xfId="4" applyFont="1" applyAlignment="1">
      <alignment horizontal="left" indent="3"/>
    </xf>
    <xf numFmtId="0" fontId="3" fillId="2" borderId="0" xfId="0" applyFont="1" applyFill="1" applyAlignment="1">
      <alignment horizontal="left"/>
    </xf>
    <xf numFmtId="0" fontId="2" fillId="0" borderId="0" xfId="0" applyFont="1" applyFill="1" applyAlignment="1"/>
    <xf numFmtId="0" fontId="3" fillId="0" borderId="0" xfId="0" applyFont="1" applyFill="1" applyAlignment="1">
      <alignment horizontal="left"/>
    </xf>
    <xf numFmtId="0" fontId="0" fillId="0" borderId="0" xfId="0" applyFill="1" applyAlignment="1">
      <alignment wrapText="1"/>
    </xf>
    <xf numFmtId="165" fontId="5" fillId="0" borderId="0" xfId="0" applyNumberFormat="1" applyFont="1"/>
    <xf numFmtId="0" fontId="5" fillId="0" borderId="0" xfId="0" applyFont="1" applyAlignment="1">
      <alignment wrapText="1"/>
    </xf>
    <xf numFmtId="0" fontId="2" fillId="0" borderId="0" xfId="0" applyFont="1" applyFill="1" applyAlignment="1">
      <alignment horizontal="left"/>
    </xf>
    <xf numFmtId="0" fontId="5" fillId="0" borderId="0" xfId="0" applyFont="1" applyFill="1" applyAlignment="1">
      <alignment wrapText="1"/>
    </xf>
    <xf numFmtId="165" fontId="3" fillId="0" borderId="0" xfId="2" applyNumberFormat="1" applyFont="1" applyAlignment="1">
      <alignment horizontal="right"/>
    </xf>
    <xf numFmtId="169" fontId="2" fillId="2" borderId="0" xfId="1" applyNumberFormat="1" applyFont="1" applyFill="1" applyAlignment="1">
      <alignment horizontal="left"/>
    </xf>
    <xf numFmtId="0" fontId="4" fillId="0" borderId="0" xfId="0" applyFont="1" applyBorder="1" applyAlignment="1"/>
    <xf numFmtId="165" fontId="3" fillId="0" borderId="0" xfId="2" applyNumberFormat="1" applyFont="1" applyAlignment="1">
      <alignment horizontal="left"/>
    </xf>
    <xf numFmtId="9" fontId="5" fillId="0" borderId="0" xfId="0" applyNumberFormat="1" applyFont="1"/>
    <xf numFmtId="164" fontId="3" fillId="0" borderId="0" xfId="1" applyNumberFormat="1" applyFont="1" applyAlignment="1">
      <alignment horizontal="left"/>
    </xf>
    <xf numFmtId="171" fontId="5" fillId="0" borderId="0" xfId="3" applyNumberFormat="1" applyFont="1"/>
    <xf numFmtId="0" fontId="5" fillId="0" borderId="0" xfId="0" applyFont="1" applyAlignment="1">
      <alignment horizontal="right"/>
    </xf>
    <xf numFmtId="165" fontId="3" fillId="0" borderId="4" xfId="2" applyNumberFormat="1" applyFont="1" applyBorder="1" applyAlignment="1">
      <alignment horizontal="left"/>
    </xf>
    <xf numFmtId="169" fontId="5" fillId="0" borderId="0" xfId="1" applyNumberFormat="1" applyFont="1"/>
    <xf numFmtId="0" fontId="5" fillId="0" borderId="0" xfId="0" quotePrefix="1" applyFont="1" applyAlignment="1">
      <alignment horizontal="right"/>
    </xf>
    <xf numFmtId="0" fontId="9" fillId="2" borderId="0" xfId="0" applyFont="1" applyFill="1" applyAlignment="1">
      <alignment horizontal="left"/>
    </xf>
    <xf numFmtId="0" fontId="10" fillId="0" borderId="0" xfId="0" applyFont="1"/>
    <xf numFmtId="164" fontId="10" fillId="0" borderId="0" xfId="1" applyNumberFormat="1" applyFont="1"/>
    <xf numFmtId="3" fontId="5" fillId="0" borderId="0" xfId="0" applyNumberFormat="1" applyFont="1"/>
    <xf numFmtId="37" fontId="11" fillId="0" borderId="0" xfId="1" applyNumberFormat="1" applyFont="1" applyAlignment="1">
      <alignment horizontal="left" vertical="top"/>
    </xf>
    <xf numFmtId="0" fontId="3" fillId="2" borderId="0" xfId="4" applyFont="1" applyFill="1" applyAlignment="1">
      <alignment horizontal="left"/>
    </xf>
    <xf numFmtId="0" fontId="2" fillId="0" borderId="0" xfId="4" applyFont="1" applyFill="1" applyAlignment="1">
      <alignment wrapText="1"/>
    </xf>
    <xf numFmtId="0" fontId="8" fillId="0" borderId="0" xfId="4" applyFont="1" applyFill="1" applyAlignment="1">
      <alignment horizontal="left"/>
    </xf>
    <xf numFmtId="49" fontId="4" fillId="0" borderId="4" xfId="4" applyNumberFormat="1" applyFont="1" applyBorder="1" applyAlignment="1">
      <alignment horizontal="center" wrapText="1"/>
    </xf>
    <xf numFmtId="0" fontId="4" fillId="0" borderId="0" xfId="4" applyFont="1" applyAlignment="1">
      <alignment horizontal="center"/>
    </xf>
    <xf numFmtId="0" fontId="5" fillId="0" borderId="0" xfId="0" applyFont="1" applyAlignment="1">
      <alignment horizontal="center"/>
    </xf>
    <xf numFmtId="0" fontId="5" fillId="0" borderId="0" xfId="0" applyFont="1" applyBorder="1"/>
    <xf numFmtId="0" fontId="4" fillId="0" borderId="1" xfId="0" applyFont="1" applyBorder="1" applyAlignment="1">
      <alignment horizontal="center"/>
    </xf>
    <xf numFmtId="0" fontId="6" fillId="0" borderId="1" xfId="0" applyFont="1" applyBorder="1" applyAlignment="1">
      <alignment horizontal="center"/>
    </xf>
    <xf numFmtId="0" fontId="3" fillId="0" borderId="0" xfId="0" applyFont="1" applyBorder="1" applyAlignment="1">
      <alignment horizontal="left"/>
    </xf>
    <xf numFmtId="165" fontId="5" fillId="0" borderId="0" xfId="2" applyNumberFormat="1" applyFont="1" applyBorder="1"/>
    <xf numFmtId="164" fontId="5" fillId="0" borderId="0" xfId="1" applyNumberFormat="1" applyFont="1" applyBorder="1"/>
    <xf numFmtId="0" fontId="5" fillId="0" borderId="1" xfId="0" applyFont="1" applyBorder="1"/>
    <xf numFmtId="169" fontId="4" fillId="0" borderId="1" xfId="1" applyNumberFormat="1" applyFont="1" applyBorder="1" applyAlignment="1">
      <alignment horizontal="center"/>
    </xf>
    <xf numFmtId="9" fontId="5" fillId="0" borderId="0" xfId="3" applyFont="1"/>
    <xf numFmtId="9" fontId="5" fillId="0" borderId="0" xfId="3" applyFont="1" applyAlignment="1">
      <alignment horizontal="right"/>
    </xf>
    <xf numFmtId="9" fontId="5" fillId="0" borderId="0" xfId="0" quotePrefix="1" applyNumberFormat="1" applyFont="1" applyAlignment="1">
      <alignment horizontal="right"/>
    </xf>
    <xf numFmtId="0" fontId="10" fillId="0" borderId="0" xfId="0" applyFont="1" applyAlignment="1"/>
    <xf numFmtId="174" fontId="5" fillId="0" borderId="0" xfId="0" applyNumberFormat="1" applyFont="1"/>
    <xf numFmtId="0" fontId="3" fillId="0" borderId="0" xfId="4" applyFont="1" applyAlignment="1">
      <alignment horizontal="left"/>
    </xf>
    <xf numFmtId="172" fontId="5" fillId="0" borderId="0" xfId="2" applyNumberFormat="1" applyFont="1"/>
    <xf numFmtId="0" fontId="5" fillId="0" borderId="0" xfId="0" applyFont="1" applyAlignment="1">
      <alignment horizontal="left"/>
    </xf>
    <xf numFmtId="170" fontId="3" fillId="0" borderId="0" xfId="2" applyNumberFormat="1" applyFont="1" applyFill="1" applyAlignment="1">
      <alignment horizontal="right"/>
    </xf>
    <xf numFmtId="0" fontId="10" fillId="0" borderId="3" xfId="0" applyFont="1" applyBorder="1"/>
    <xf numFmtId="170" fontId="5" fillId="0" borderId="0" xfId="2" applyNumberFormat="1" applyFont="1"/>
    <xf numFmtId="165" fontId="5" fillId="0" borderId="3" xfId="2" applyNumberFormat="1" applyFont="1" applyBorder="1"/>
    <xf numFmtId="171" fontId="3" fillId="0" borderId="4" xfId="3" applyNumberFormat="1" applyFont="1" applyBorder="1" applyAlignment="1">
      <alignment horizontal="right"/>
    </xf>
    <xf numFmtId="44" fontId="5" fillId="0" borderId="0" xfId="2" applyFont="1"/>
    <xf numFmtId="8" fontId="5" fillId="0" borderId="0" xfId="0" applyNumberFormat="1" applyFont="1"/>
    <xf numFmtId="10" fontId="5" fillId="0" borderId="0" xfId="0" applyNumberFormat="1" applyFont="1"/>
    <xf numFmtId="8" fontId="3" fillId="0" borderId="0" xfId="4" applyNumberFormat="1" applyFont="1" applyAlignment="1">
      <alignment horizontal="left"/>
    </xf>
    <xf numFmtId="4" fontId="3" fillId="0" borderId="0" xfId="4" applyNumberFormat="1" applyFont="1" applyAlignment="1">
      <alignment horizontal="left"/>
    </xf>
    <xf numFmtId="44" fontId="3" fillId="0" borderId="0" xfId="2" applyNumberFormat="1" applyFont="1" applyFill="1" applyAlignment="1"/>
    <xf numFmtId="171" fontId="3" fillId="0" borderId="0" xfId="3" applyNumberFormat="1" applyFont="1" applyAlignment="1"/>
    <xf numFmtId="173" fontId="3" fillId="0" borderId="0" xfId="2" applyNumberFormat="1" applyFont="1" applyFill="1" applyAlignment="1"/>
    <xf numFmtId="170" fontId="3" fillId="0" borderId="0" xfId="2" applyNumberFormat="1" applyFont="1" applyAlignment="1"/>
    <xf numFmtId="43" fontId="3" fillId="0" borderId="0" xfId="2" applyNumberFormat="1" applyFont="1" applyFill="1" applyAlignment="1"/>
    <xf numFmtId="165" fontId="3" fillId="0" borderId="0" xfId="2" applyNumberFormat="1" applyFont="1" applyAlignment="1"/>
    <xf numFmtId="170" fontId="3" fillId="0" borderId="0" xfId="4" applyNumberFormat="1" applyFont="1" applyAlignment="1">
      <alignment wrapText="1"/>
    </xf>
    <xf numFmtId="168" fontId="3" fillId="0" borderId="0" xfId="4" applyNumberFormat="1" applyFont="1" applyBorder="1" applyAlignment="1">
      <alignment horizontal="right"/>
    </xf>
    <xf numFmtId="165" fontId="5" fillId="0" borderId="4" xfId="2" applyNumberFormat="1" applyFont="1" applyBorder="1"/>
    <xf numFmtId="0" fontId="7" fillId="0" borderId="0" xfId="4" applyAlignment="1">
      <alignment horizontal="left" wrapText="1" indent="2"/>
    </xf>
    <xf numFmtId="165" fontId="3" fillId="0" borderId="0" xfId="2" applyNumberFormat="1" applyFont="1" applyFill="1" applyAlignment="1">
      <alignment horizontal="right"/>
    </xf>
    <xf numFmtId="0" fontId="3" fillId="0" borderId="0" xfId="4" applyFont="1" applyAlignment="1">
      <alignment horizontal="right"/>
    </xf>
    <xf numFmtId="171" fontId="3" fillId="0" borderId="0" xfId="3" applyNumberFormat="1" applyFont="1" applyFill="1" applyAlignment="1">
      <alignment horizontal="right"/>
    </xf>
    <xf numFmtId="171" fontId="3" fillId="0" borderId="0" xfId="3" applyNumberFormat="1" applyFont="1" applyAlignment="1">
      <alignment horizontal="right"/>
    </xf>
    <xf numFmtId="173" fontId="3" fillId="0" borderId="0" xfId="2" applyNumberFormat="1" applyFont="1" applyFill="1" applyAlignment="1">
      <alignment horizontal="right"/>
    </xf>
    <xf numFmtId="170" fontId="3" fillId="0" borderId="0" xfId="2" applyNumberFormat="1" applyFont="1" applyAlignment="1">
      <alignment horizontal="right"/>
    </xf>
    <xf numFmtId="167" fontId="3" fillId="0" borderId="0" xfId="2" applyNumberFormat="1" applyFont="1" applyFill="1" applyAlignment="1">
      <alignment horizontal="right"/>
    </xf>
    <xf numFmtId="173" fontId="3" fillId="0" borderId="0" xfId="2" applyNumberFormat="1" applyFont="1" applyAlignment="1">
      <alignment horizontal="right"/>
    </xf>
    <xf numFmtId="44" fontId="3" fillId="0" borderId="0" xfId="2" applyNumberFormat="1" applyFont="1" applyFill="1" applyBorder="1" applyAlignment="1">
      <alignment horizontal="right"/>
    </xf>
    <xf numFmtId="9" fontId="5" fillId="0" borderId="0" xfId="0" applyNumberFormat="1" applyFont="1" applyAlignment="1">
      <alignment horizontal="right"/>
    </xf>
    <xf numFmtId="164" fontId="5" fillId="0" borderId="0" xfId="1" applyNumberFormat="1" applyFont="1" applyAlignment="1">
      <alignment horizontal="right"/>
    </xf>
    <xf numFmtId="44" fontId="5" fillId="0" borderId="2" xfId="2" applyNumberFormat="1" applyFont="1" applyBorder="1"/>
    <xf numFmtId="44" fontId="3" fillId="0" borderId="2" xfId="2" applyNumberFormat="1" applyFont="1" applyBorder="1" applyAlignment="1">
      <alignment horizontal="left"/>
    </xf>
    <xf numFmtId="164" fontId="3" fillId="0" borderId="0" xfId="1" applyNumberFormat="1" applyFont="1" applyAlignment="1">
      <alignment horizontal="right" wrapText="1"/>
    </xf>
    <xf numFmtId="164" fontId="7" fillId="0" borderId="0" xfId="1" applyNumberFormat="1" applyFont="1" applyAlignment="1">
      <alignment horizontal="right" wrapText="1"/>
    </xf>
    <xf numFmtId="165" fontId="3" fillId="0" borderId="2" xfId="2" applyNumberFormat="1" applyFont="1" applyFill="1" applyBorder="1" applyAlignment="1">
      <alignment horizontal="right"/>
    </xf>
    <xf numFmtId="171" fontId="3" fillId="0" borderId="5" xfId="3" applyNumberFormat="1" applyFont="1" applyBorder="1" applyAlignment="1">
      <alignment horizontal="right"/>
    </xf>
    <xf numFmtId="171" fontId="3" fillId="0" borderId="5" xfId="3" applyNumberFormat="1" applyFont="1" applyFill="1" applyBorder="1" applyAlignment="1">
      <alignment horizontal="right"/>
    </xf>
    <xf numFmtId="165" fontId="3" fillId="0" borderId="0" xfId="4" applyNumberFormat="1" applyFont="1" applyFill="1" applyAlignment="1">
      <alignment horizontal="right"/>
    </xf>
    <xf numFmtId="0" fontId="3" fillId="0" borderId="0" xfId="4" applyFont="1" applyAlignment="1">
      <alignment wrapText="1"/>
    </xf>
    <xf numFmtId="174" fontId="0" fillId="0" borderId="0" xfId="0" applyNumberFormat="1"/>
    <xf numFmtId="9" fontId="0" fillId="0" borderId="0" xfId="3" applyFont="1"/>
    <xf numFmtId="44" fontId="0" fillId="0" borderId="0" xfId="0" applyNumberFormat="1"/>
    <xf numFmtId="0" fontId="6" fillId="0" borderId="0" xfId="0" applyFont="1" applyAlignment="1">
      <alignment horizontal="center"/>
    </xf>
    <xf numFmtId="0" fontId="15" fillId="0" borderId="0" xfId="0" applyFont="1" applyAlignment="1">
      <alignment wrapText="1"/>
    </xf>
    <xf numFmtId="0" fontId="15" fillId="0" borderId="0" xfId="0" applyFont="1" applyAlignment="1"/>
    <xf numFmtId="0" fontId="15" fillId="0" borderId="0" xfId="0" applyFont="1"/>
    <xf numFmtId="171" fontId="5" fillId="0" borderId="0" xfId="0" applyNumberFormat="1" applyFont="1"/>
    <xf numFmtId="0" fontId="5" fillId="2" borderId="0" xfId="4" applyFont="1" applyFill="1" applyAlignment="1">
      <alignment horizontal="left"/>
    </xf>
    <xf numFmtId="0" fontId="17" fillId="2" borderId="0" xfId="4" applyFont="1" applyFill="1" applyAlignment="1">
      <alignment wrapText="1"/>
    </xf>
    <xf numFmtId="8" fontId="5" fillId="0" borderId="0" xfId="2" applyNumberFormat="1" applyFont="1" applyBorder="1"/>
    <xf numFmtId="0" fontId="8" fillId="2" borderId="0" xfId="4" applyFont="1" applyFill="1" applyAlignment="1">
      <alignment wrapText="1"/>
    </xf>
    <xf numFmtId="0" fontId="8" fillId="2" borderId="0" xfId="4" applyFont="1" applyFill="1" applyAlignment="1"/>
    <xf numFmtId="0" fontId="8" fillId="0" borderId="0" xfId="4" applyFont="1" applyFill="1" applyAlignment="1">
      <alignment wrapText="1"/>
    </xf>
    <xf numFmtId="164" fontId="3" fillId="0" borderId="0" xfId="1" applyNumberFormat="1" applyFont="1" applyFill="1" applyBorder="1" applyAlignment="1">
      <alignment horizontal="right"/>
    </xf>
    <xf numFmtId="164" fontId="3" fillId="0" borderId="5" xfId="1" applyNumberFormat="1" applyFont="1" applyFill="1" applyBorder="1" applyAlignment="1">
      <alignment horizontal="right"/>
    </xf>
    <xf numFmtId="44" fontId="3" fillId="0" borderId="5" xfId="2" applyNumberFormat="1" applyFont="1" applyFill="1" applyBorder="1" applyAlignment="1">
      <alignment horizontal="right"/>
    </xf>
    <xf numFmtId="0" fontId="5" fillId="0" borderId="0" xfId="0" applyFont="1" applyAlignment="1">
      <alignment vertical="top" wrapText="1"/>
    </xf>
    <xf numFmtId="0" fontId="6" fillId="0" borderId="0" xfId="0" applyFont="1" applyBorder="1" applyAlignment="1"/>
    <xf numFmtId="0" fontId="4" fillId="0" borderId="0" xfId="4" applyFont="1" applyBorder="1" applyAlignment="1">
      <alignment wrapText="1"/>
    </xf>
    <xf numFmtId="0" fontId="16" fillId="0" borderId="1" xfId="0" applyFont="1" applyBorder="1"/>
    <xf numFmtId="0" fontId="18" fillId="2" borderId="0" xfId="0" applyFont="1" applyFill="1" applyAlignment="1">
      <alignment horizontal="left"/>
    </xf>
    <xf numFmtId="0" fontId="18" fillId="0" borderId="0" xfId="0" applyFont="1" applyFill="1" applyAlignment="1">
      <alignment horizontal="left"/>
    </xf>
    <xf numFmtId="0" fontId="18" fillId="0" borderId="0" xfId="0" applyFont="1"/>
    <xf numFmtId="0" fontId="20" fillId="0" borderId="0" xfId="0" applyFont="1"/>
    <xf numFmtId="0" fontId="18" fillId="0" borderId="0" xfId="0" applyFont="1" applyFill="1"/>
    <xf numFmtId="164" fontId="5" fillId="0" borderId="0" xfId="1" applyNumberFormat="1" applyFont="1" applyBorder="1" applyAlignment="1">
      <alignment horizontal="left" wrapText="1"/>
    </xf>
    <xf numFmtId="165" fontId="18" fillId="0" borderId="0" xfId="4" applyNumberFormat="1" applyFont="1" applyAlignment="1">
      <alignment horizontal="right"/>
    </xf>
    <xf numFmtId="0" fontId="18" fillId="0" borderId="0" xfId="4" applyFont="1" applyAlignment="1">
      <alignment horizontal="left"/>
    </xf>
    <xf numFmtId="167" fontId="18" fillId="0" borderId="0" xfId="4" applyNumberFormat="1" applyFont="1" applyAlignment="1">
      <alignment horizontal="right"/>
    </xf>
    <xf numFmtId="167" fontId="18" fillId="0" borderId="3" xfId="4" applyNumberFormat="1" applyFont="1" applyBorder="1" applyAlignment="1">
      <alignment horizontal="right"/>
    </xf>
    <xf numFmtId="165" fontId="18" fillId="0" borderId="2" xfId="4" applyNumberFormat="1" applyFont="1" applyBorder="1" applyAlignment="1">
      <alignment horizontal="right"/>
    </xf>
    <xf numFmtId="44" fontId="18" fillId="0" borderId="0" xfId="4" applyNumberFormat="1" applyFont="1" applyAlignment="1">
      <alignment horizontal="right"/>
    </xf>
    <xf numFmtId="49" fontId="19" fillId="0" borderId="1" xfId="4" applyNumberFormat="1" applyFont="1" applyBorder="1" applyAlignment="1">
      <alignment horizontal="center" wrapText="1"/>
    </xf>
    <xf numFmtId="165" fontId="18" fillId="0" borderId="0" xfId="2" applyNumberFormat="1" applyFont="1" applyFill="1" applyAlignment="1">
      <alignment horizontal="right"/>
    </xf>
    <xf numFmtId="171" fontId="18" fillId="0" borderId="0" xfId="3" applyNumberFormat="1" applyFont="1" applyFill="1" applyAlignment="1">
      <alignment horizontal="right"/>
    </xf>
    <xf numFmtId="173" fontId="18" fillId="0" borderId="0" xfId="2" applyNumberFormat="1" applyFont="1" applyFill="1" applyAlignment="1">
      <alignment horizontal="right"/>
    </xf>
    <xf numFmtId="167" fontId="18" fillId="0" borderId="0" xfId="2" applyNumberFormat="1" applyFont="1" applyFill="1" applyAlignment="1">
      <alignment horizontal="right"/>
    </xf>
    <xf numFmtId="165" fontId="18" fillId="0" borderId="4" xfId="2" applyNumberFormat="1" applyFont="1" applyFill="1" applyBorder="1" applyAlignment="1">
      <alignment horizontal="right"/>
    </xf>
    <xf numFmtId="49" fontId="19" fillId="0" borderId="0" xfId="4" applyNumberFormat="1" applyFont="1" applyBorder="1" applyAlignment="1">
      <alignment horizontal="center" wrapText="1"/>
    </xf>
    <xf numFmtId="171" fontId="18" fillId="0" borderId="0" xfId="2" applyNumberFormat="1" applyFont="1" applyFill="1" applyAlignment="1">
      <alignment horizontal="right"/>
    </xf>
    <xf numFmtId="170" fontId="18" fillId="0" borderId="0" xfId="2" applyNumberFormat="1" applyFont="1" applyFill="1" applyAlignment="1">
      <alignment horizontal="right"/>
    </xf>
    <xf numFmtId="165" fontId="18" fillId="0" borderId="0" xfId="2" applyNumberFormat="1" applyFont="1" applyFill="1" applyAlignment="1"/>
    <xf numFmtId="171" fontId="18" fillId="0" borderId="0" xfId="2" applyNumberFormat="1" applyFont="1" applyFill="1" applyAlignment="1"/>
    <xf numFmtId="165" fontId="18" fillId="0" borderId="4" xfId="2" applyNumberFormat="1" applyFont="1" applyFill="1" applyBorder="1" applyAlignment="1"/>
    <xf numFmtId="171" fontId="18" fillId="0" borderId="0" xfId="3" applyNumberFormat="1" applyFont="1" applyFill="1" applyAlignment="1"/>
    <xf numFmtId="173" fontId="18" fillId="0" borderId="0" xfId="2" applyNumberFormat="1" applyFont="1" applyFill="1" applyAlignment="1"/>
    <xf numFmtId="165" fontId="18" fillId="0" borderId="3" xfId="2" applyNumberFormat="1" applyFont="1" applyFill="1" applyBorder="1" applyAlignment="1">
      <alignment horizontal="right"/>
    </xf>
    <xf numFmtId="44" fontId="18" fillId="0" borderId="2" xfId="2" applyFont="1" applyFill="1" applyBorder="1" applyAlignment="1">
      <alignment horizontal="right"/>
    </xf>
    <xf numFmtId="164" fontId="18" fillId="0" borderId="5" xfId="1" applyNumberFormat="1" applyFont="1" applyFill="1" applyBorder="1" applyAlignment="1">
      <alignment horizontal="right"/>
    </xf>
    <xf numFmtId="171" fontId="5" fillId="0" borderId="2" xfId="0" applyNumberFormat="1" applyFont="1" applyBorder="1"/>
    <xf numFmtId="0" fontId="18" fillId="2" borderId="0" xfId="4" applyFont="1" applyFill="1" applyAlignment="1">
      <alignment horizontal="left"/>
    </xf>
    <xf numFmtId="0" fontId="18" fillId="0" borderId="0" xfId="4" applyFont="1" applyFill="1" applyAlignment="1">
      <alignment horizontal="left"/>
    </xf>
    <xf numFmtId="0" fontId="23" fillId="0" borderId="0" xfId="4" applyFont="1" applyAlignment="1">
      <alignment wrapText="1"/>
    </xf>
    <xf numFmtId="0" fontId="19" fillId="0" borderId="0" xfId="4" applyFont="1" applyAlignment="1">
      <alignment horizontal="center"/>
    </xf>
    <xf numFmtId="49" fontId="19" fillId="0" borderId="0" xfId="4" applyNumberFormat="1" applyFont="1" applyAlignment="1">
      <alignment horizontal="center"/>
    </xf>
    <xf numFmtId="0" fontId="23" fillId="0" borderId="0" xfId="4" applyFont="1" applyBorder="1" applyAlignment="1">
      <alignment wrapText="1"/>
    </xf>
    <xf numFmtId="0" fontId="18" fillId="0" borderId="0" xfId="4" applyFont="1" applyAlignment="1">
      <alignment horizontal="left" indent="1"/>
    </xf>
    <xf numFmtId="170" fontId="18" fillId="0" borderId="0" xfId="2" applyNumberFormat="1" applyFont="1" applyAlignment="1">
      <alignment horizontal="right"/>
    </xf>
    <xf numFmtId="0" fontId="18" fillId="0" borderId="0" xfId="4" applyFont="1" applyAlignment="1">
      <alignment horizontal="left" wrapText="1"/>
    </xf>
    <xf numFmtId="0" fontId="18" fillId="0" borderId="0" xfId="4" applyFont="1" applyAlignment="1">
      <alignment horizontal="left" wrapText="1" indent="1"/>
    </xf>
    <xf numFmtId="0" fontId="23" fillId="0" borderId="0" xfId="4" applyFont="1" applyAlignment="1">
      <alignment horizontal="left" wrapText="1" indent="2"/>
    </xf>
    <xf numFmtId="44" fontId="18" fillId="0" borderId="0" xfId="2" applyFont="1" applyFill="1" applyAlignment="1">
      <alignment horizontal="right"/>
    </xf>
    <xf numFmtId="44" fontId="18" fillId="0" borderId="0" xfId="2" applyFont="1" applyFill="1" applyBorder="1" applyAlignment="1">
      <alignment horizontal="right"/>
    </xf>
    <xf numFmtId="0" fontId="6" fillId="0" borderId="1" xfId="0" applyFont="1" applyBorder="1" applyAlignment="1">
      <alignment horizontal="center"/>
    </xf>
    <xf numFmtId="0" fontId="0" fillId="0" borderId="0" xfId="0" applyAlignment="1">
      <alignment vertical="center" wrapText="1"/>
    </xf>
    <xf numFmtId="0" fontId="3" fillId="0" borderId="0" xfId="4" applyFont="1" applyBorder="1" applyAlignment="1">
      <alignment horizontal="left" indent="2"/>
    </xf>
    <xf numFmtId="167" fontId="18" fillId="0" borderId="0" xfId="4" applyNumberFormat="1" applyFont="1" applyBorder="1" applyAlignment="1">
      <alignment horizontal="right"/>
    </xf>
    <xf numFmtId="0" fontId="18" fillId="0" borderId="0" xfId="4" applyFont="1" applyBorder="1" applyAlignment="1">
      <alignment horizontal="left"/>
    </xf>
    <xf numFmtId="0" fontId="3" fillId="0" borderId="0" xfId="4" applyFont="1" applyBorder="1" applyAlignment="1">
      <alignment horizontal="left"/>
    </xf>
    <xf numFmtId="0" fontId="3" fillId="0" borderId="0" xfId="4" applyFont="1" applyBorder="1" applyAlignment="1">
      <alignment horizontal="left" indent="3"/>
    </xf>
    <xf numFmtId="165" fontId="18" fillId="0" borderId="0" xfId="4" applyNumberFormat="1" applyFont="1" applyBorder="1" applyAlignment="1">
      <alignment horizontal="right"/>
    </xf>
    <xf numFmtId="44" fontId="18" fillId="0" borderId="0" xfId="4" applyNumberFormat="1" applyFont="1" applyBorder="1" applyAlignment="1">
      <alignment horizontal="right"/>
    </xf>
    <xf numFmtId="0" fontId="3" fillId="0" borderId="0" xfId="4" applyFont="1" applyBorder="1" applyAlignment="1">
      <alignment horizontal="left" indent="1"/>
    </xf>
    <xf numFmtId="0" fontId="19" fillId="0" borderId="4" xfId="0" applyFont="1" applyBorder="1" applyAlignment="1">
      <alignment horizontal="center"/>
    </xf>
    <xf numFmtId="0" fontId="4" fillId="0" borderId="0" xfId="0" applyFont="1" applyAlignment="1">
      <alignment horizontal="center"/>
    </xf>
    <xf numFmtId="0" fontId="4" fillId="0" borderId="4" xfId="0" applyFont="1" applyBorder="1" applyAlignment="1">
      <alignment horizontal="center"/>
    </xf>
    <xf numFmtId="165" fontId="18" fillId="0" borderId="0" xfId="2" applyNumberFormat="1" applyFont="1"/>
    <xf numFmtId="164" fontId="18" fillId="0" borderId="0" xfId="1" applyNumberFormat="1" applyFont="1"/>
    <xf numFmtId="0" fontId="5" fillId="0" borderId="0" xfId="0" applyFont="1" applyAlignment="1">
      <alignment horizontal="left" indent="2"/>
    </xf>
    <xf numFmtId="164" fontId="18" fillId="0" borderId="3" xfId="1" applyNumberFormat="1" applyFont="1" applyBorder="1"/>
    <xf numFmtId="164" fontId="5" fillId="0" borderId="3" xfId="1" applyNumberFormat="1" applyFont="1" applyBorder="1"/>
    <xf numFmtId="164" fontId="5" fillId="0" borderId="4" xfId="1" applyNumberFormat="1" applyFont="1" applyBorder="1"/>
    <xf numFmtId="0" fontId="4" fillId="0" borderId="1" xfId="0" applyFont="1" applyBorder="1" applyAlignment="1">
      <alignment horizontal="center" wrapText="1"/>
    </xf>
    <xf numFmtId="168" fontId="3" fillId="0" borderId="0" xfId="0" applyNumberFormat="1" applyFont="1" applyAlignment="1">
      <alignment horizontal="right"/>
    </xf>
    <xf numFmtId="0" fontId="3" fillId="0" borderId="0" xfId="0" applyFont="1" applyAlignment="1">
      <alignment wrapText="1"/>
    </xf>
    <xf numFmtId="175" fontId="3" fillId="0" borderId="3" xfId="0" applyNumberFormat="1" applyFont="1" applyFill="1" applyBorder="1" applyAlignment="1"/>
    <xf numFmtId="175" fontId="3" fillId="0" borderId="3" xfId="0" applyNumberFormat="1" applyFont="1" applyBorder="1" applyAlignment="1"/>
    <xf numFmtId="168" fontId="3" fillId="0" borderId="0" xfId="0" applyNumberFormat="1" applyFont="1" applyFill="1" applyAlignment="1"/>
    <xf numFmtId="168" fontId="3" fillId="0" borderId="0" xfId="0" applyNumberFormat="1" applyFont="1" applyAlignment="1"/>
    <xf numFmtId="168" fontId="3" fillId="0" borderId="1" xfId="0" applyNumberFormat="1" applyFont="1" applyFill="1" applyBorder="1" applyAlignment="1"/>
    <xf numFmtId="168" fontId="3" fillId="0" borderId="1" xfId="0" applyNumberFormat="1" applyFont="1" applyBorder="1" applyAlignment="1"/>
    <xf numFmtId="0" fontId="3" fillId="0" borderId="0" xfId="0" applyFont="1" applyAlignment="1">
      <alignment horizontal="left" wrapText="1" indent="1"/>
    </xf>
    <xf numFmtId="175" fontId="3" fillId="0" borderId="2" xfId="0" applyNumberFormat="1" applyFont="1" applyBorder="1" applyAlignment="1"/>
    <xf numFmtId="0" fontId="5" fillId="0" borderId="0" xfId="0" applyFont="1" applyAlignment="1">
      <alignment vertical="center" wrapText="1"/>
    </xf>
    <xf numFmtId="0" fontId="3" fillId="0" borderId="0" xfId="4" applyFont="1" applyAlignment="1">
      <alignment horizontal="left" wrapText="1"/>
    </xf>
    <xf numFmtId="0" fontId="3" fillId="0" borderId="0" xfId="4" applyFont="1" applyAlignment="1">
      <alignment horizontal="left" wrapText="1" indent="2"/>
    </xf>
    <xf numFmtId="43" fontId="3" fillId="0" borderId="0" xfId="2" applyNumberFormat="1" applyFont="1" applyFill="1" applyAlignment="1">
      <alignment horizontal="right"/>
    </xf>
    <xf numFmtId="165" fontId="3" fillId="0" borderId="4" xfId="2" applyNumberFormat="1" applyFont="1" applyFill="1" applyBorder="1" applyAlignment="1">
      <alignment horizontal="right"/>
    </xf>
    <xf numFmtId="171" fontId="3" fillId="0" borderId="0" xfId="3" applyNumberFormat="1" applyFont="1" applyFill="1" applyBorder="1" applyAlignment="1">
      <alignment horizontal="right"/>
    </xf>
    <xf numFmtId="171" fontId="3" fillId="0" borderId="0" xfId="3" applyNumberFormat="1" applyFont="1" applyBorder="1" applyAlignment="1">
      <alignment horizontal="right"/>
    </xf>
    <xf numFmtId="164" fontId="3" fillId="0" borderId="0" xfId="1" applyNumberFormat="1" applyFont="1" applyFill="1" applyAlignment="1">
      <alignment horizontal="right"/>
    </xf>
    <xf numFmtId="0" fontId="4" fillId="0" borderId="0" xfId="0" applyFont="1" applyAlignment="1">
      <alignment horizontal="center" wrapText="1"/>
    </xf>
    <xf numFmtId="0" fontId="6" fillId="0" borderId="0" xfId="0" applyFont="1"/>
    <xf numFmtId="164" fontId="5" fillId="0" borderId="0" xfId="1" applyNumberFormat="1" applyFont="1" applyBorder="1" applyAlignment="1">
      <alignment horizontal="left"/>
    </xf>
    <xf numFmtId="164" fontId="5" fillId="0" borderId="0" xfId="1" applyNumberFormat="1" applyFont="1" applyBorder="1" applyAlignment="1">
      <alignment horizontal="left" indent="1"/>
    </xf>
    <xf numFmtId="164" fontId="5" fillId="0" borderId="0" xfId="1" applyNumberFormat="1" applyFont="1" applyBorder="1" applyAlignment="1">
      <alignment horizontal="left" indent="2"/>
    </xf>
    <xf numFmtId="164" fontId="5" fillId="0" borderId="4" xfId="1" applyNumberFormat="1" applyFont="1" applyBorder="1" applyAlignment="1">
      <alignment horizontal="right"/>
    </xf>
    <xf numFmtId="164" fontId="5" fillId="0" borderId="0" xfId="1" applyNumberFormat="1" applyFont="1" applyBorder="1" applyAlignment="1">
      <alignment horizontal="right"/>
    </xf>
    <xf numFmtId="164" fontId="5" fillId="0" borderId="0" xfId="1" applyNumberFormat="1" applyFont="1" applyBorder="1" applyAlignment="1">
      <alignment horizontal="left" wrapText="1" indent="2"/>
    </xf>
    <xf numFmtId="0" fontId="5" fillId="0" borderId="0" xfId="0" applyFont="1" applyBorder="1" applyAlignment="1">
      <alignment horizontal="center"/>
    </xf>
    <xf numFmtId="169" fontId="19" fillId="0" borderId="1" xfId="1" applyNumberFormat="1" applyFont="1" applyBorder="1" applyAlignment="1">
      <alignment horizontal="center"/>
    </xf>
    <xf numFmtId="172" fontId="18" fillId="0" borderId="0" xfId="2" applyNumberFormat="1" applyFont="1"/>
    <xf numFmtId="164" fontId="18" fillId="0" borderId="0" xfId="1" applyNumberFormat="1" applyFont="1" applyAlignment="1">
      <alignment horizontal="right"/>
    </xf>
    <xf numFmtId="3" fontId="18" fillId="0" borderId="0" xfId="0" applyNumberFormat="1" applyFont="1"/>
    <xf numFmtId="0" fontId="7" fillId="0" borderId="0" xfId="4" applyBorder="1" applyAlignment="1">
      <alignment wrapText="1"/>
    </xf>
    <xf numFmtId="0" fontId="0" fillId="0" borderId="0" xfId="0" applyFill="1" applyAlignment="1">
      <alignment vertical="center" wrapText="1"/>
    </xf>
    <xf numFmtId="49" fontId="19" fillId="0" borderId="0" xfId="4" applyNumberFormat="1" applyFont="1" applyFill="1" applyBorder="1" applyAlignment="1">
      <alignment horizontal="center" wrapText="1"/>
    </xf>
    <xf numFmtId="0" fontId="19" fillId="0" borderId="0" xfId="4" applyFont="1" applyFill="1" applyAlignment="1">
      <alignment horizontal="center"/>
    </xf>
    <xf numFmtId="49" fontId="19" fillId="0" borderId="0" xfId="4" applyNumberFormat="1" applyFont="1" applyFill="1" applyAlignment="1">
      <alignment horizontal="center"/>
    </xf>
    <xf numFmtId="170" fontId="18" fillId="0" borderId="0" xfId="2" applyNumberFormat="1" applyFont="1" applyFill="1" applyAlignment="1"/>
    <xf numFmtId="164" fontId="18" fillId="0" borderId="0" xfId="1" applyNumberFormat="1" applyFont="1" applyFill="1" applyAlignment="1">
      <alignment horizontal="right" wrapText="1"/>
    </xf>
    <xf numFmtId="0" fontId="23" fillId="0" borderId="0" xfId="4" applyFont="1" applyFill="1" applyAlignment="1">
      <alignment wrapText="1"/>
    </xf>
    <xf numFmtId="165" fontId="18" fillId="0" borderId="0" xfId="2" applyNumberFormat="1" applyFont="1" applyAlignment="1">
      <alignment horizontal="right"/>
    </xf>
    <xf numFmtId="171" fontId="18" fillId="0" borderId="0" xfId="3" applyNumberFormat="1" applyFont="1" applyAlignment="1">
      <alignment horizontal="right"/>
    </xf>
    <xf numFmtId="10" fontId="18" fillId="0" borderId="0" xfId="2" applyNumberFormat="1" applyFont="1" applyAlignment="1">
      <alignment horizontal="right"/>
    </xf>
    <xf numFmtId="173" fontId="18" fillId="0" borderId="0" xfId="2" applyNumberFormat="1" applyFont="1" applyAlignment="1">
      <alignment horizontal="right"/>
    </xf>
    <xf numFmtId="43" fontId="18" fillId="0" borderId="0" xfId="1" applyFont="1" applyAlignment="1">
      <alignment horizontal="right"/>
    </xf>
    <xf numFmtId="43" fontId="18" fillId="0" borderId="0" xfId="2" applyNumberFormat="1" applyFont="1" applyFill="1" applyAlignment="1">
      <alignment horizontal="right"/>
    </xf>
    <xf numFmtId="165" fontId="18" fillId="0" borderId="0" xfId="2" applyNumberFormat="1" applyFont="1" applyAlignment="1"/>
    <xf numFmtId="171" fontId="18" fillId="0" borderId="0" xfId="2" applyNumberFormat="1" applyFont="1" applyAlignment="1"/>
    <xf numFmtId="171" fontId="18" fillId="0" borderId="0" xfId="3" applyNumberFormat="1" applyFont="1" applyAlignment="1"/>
    <xf numFmtId="164" fontId="18" fillId="0" borderId="3" xfId="1" applyNumberFormat="1" applyFont="1" applyFill="1" applyBorder="1"/>
    <xf numFmtId="164" fontId="18" fillId="0" borderId="0" xfId="1" applyNumberFormat="1" applyFont="1" applyFill="1"/>
    <xf numFmtId="164" fontId="5" fillId="0" borderId="0" xfId="1" applyNumberFormat="1" applyFont="1" applyFill="1"/>
    <xf numFmtId="164" fontId="18" fillId="0" borderId="4" xfId="1" applyNumberFormat="1" applyFont="1" applyFill="1" applyBorder="1"/>
    <xf numFmtId="164" fontId="18" fillId="0" borderId="1" xfId="1" applyNumberFormat="1" applyFont="1" applyFill="1" applyBorder="1"/>
    <xf numFmtId="164" fontId="5" fillId="0" borderId="1" xfId="1" applyNumberFormat="1" applyFont="1" applyFill="1" applyBorder="1"/>
    <xf numFmtId="165" fontId="18" fillId="0" borderId="2" xfId="2" applyNumberFormat="1" applyFont="1" applyFill="1" applyBorder="1"/>
    <xf numFmtId="0" fontId="5" fillId="0" borderId="0" xfId="0" applyFont="1" applyFill="1"/>
    <xf numFmtId="166" fontId="18" fillId="0" borderId="5" xfId="0" applyNumberFormat="1" applyFont="1" applyFill="1" applyBorder="1" applyAlignment="1"/>
    <xf numFmtId="166" fontId="3" fillId="0" borderId="5" xfId="0" applyNumberFormat="1" applyFont="1" applyFill="1" applyBorder="1" applyAlignment="1"/>
    <xf numFmtId="165" fontId="3" fillId="0" borderId="0" xfId="2" applyNumberFormat="1" applyFont="1" applyFill="1" applyAlignment="1">
      <alignment horizontal="left"/>
    </xf>
    <xf numFmtId="165" fontId="5" fillId="0" borderId="0" xfId="0" applyNumberFormat="1" applyFont="1" applyFill="1"/>
    <xf numFmtId="165" fontId="5" fillId="0" borderId="0" xfId="2" applyNumberFormat="1" applyFont="1" applyFill="1"/>
    <xf numFmtId="9" fontId="18" fillId="0" borderId="0" xfId="3" quotePrefix="1" applyFont="1" applyFill="1" applyAlignment="1">
      <alignment horizontal="right" vertical="center"/>
    </xf>
    <xf numFmtId="9" fontId="18" fillId="0" borderId="0" xfId="3" applyFont="1" applyFill="1"/>
    <xf numFmtId="164" fontId="3" fillId="0" borderId="0" xfId="1" applyNumberFormat="1" applyFont="1" applyFill="1" applyAlignment="1">
      <alignment horizontal="left"/>
    </xf>
    <xf numFmtId="171" fontId="5" fillId="0" borderId="0" xfId="3" applyNumberFormat="1" applyFont="1" applyFill="1"/>
    <xf numFmtId="168" fontId="3" fillId="0" borderId="0" xfId="4" applyNumberFormat="1" applyFont="1" applyFill="1" applyBorder="1" applyAlignment="1">
      <alignment horizontal="right"/>
    </xf>
    <xf numFmtId="0" fontId="5" fillId="0" borderId="0" xfId="0" applyFont="1" applyFill="1" applyBorder="1"/>
    <xf numFmtId="167" fontId="3" fillId="0" borderId="0" xfId="1" applyNumberFormat="1" applyFont="1" applyFill="1" applyBorder="1" applyAlignment="1">
      <alignment horizontal="right"/>
    </xf>
    <xf numFmtId="9" fontId="18" fillId="0" borderId="0" xfId="3" applyFont="1" applyFill="1" applyAlignment="1">
      <alignment horizontal="right"/>
    </xf>
    <xf numFmtId="165" fontId="5" fillId="0" borderId="4" xfId="2" applyNumberFormat="1" applyFont="1" applyFill="1" applyBorder="1"/>
    <xf numFmtId="170" fontId="5" fillId="0" borderId="0" xfId="2" applyNumberFormat="1" applyFont="1" applyFill="1"/>
    <xf numFmtId="171" fontId="3" fillId="0" borderId="4" xfId="3" applyNumberFormat="1" applyFont="1" applyFill="1" applyBorder="1" applyAlignment="1">
      <alignment horizontal="right"/>
    </xf>
    <xf numFmtId="165" fontId="5" fillId="0" borderId="3" xfId="2" applyNumberFormat="1" applyFont="1" applyFill="1" applyBorder="1"/>
    <xf numFmtId="44" fontId="5" fillId="0" borderId="2" xfId="2" applyFont="1" applyFill="1" applyBorder="1"/>
    <xf numFmtId="44" fontId="5" fillId="0" borderId="0" xfId="2" applyFont="1" applyFill="1"/>
    <xf numFmtId="169" fontId="5" fillId="0" borderId="0" xfId="1" applyNumberFormat="1" applyFont="1" applyFill="1"/>
    <xf numFmtId="8" fontId="5" fillId="0" borderId="0" xfId="0" applyNumberFormat="1" applyFont="1" applyFill="1"/>
    <xf numFmtId="9" fontId="5" fillId="0" borderId="0" xfId="0" applyNumberFormat="1" applyFont="1" applyFill="1"/>
    <xf numFmtId="10" fontId="5" fillId="0" borderId="0" xfId="0" applyNumberFormat="1" applyFont="1" applyFill="1"/>
    <xf numFmtId="168" fontId="3" fillId="0" borderId="0" xfId="0" applyNumberFormat="1" applyFont="1" applyFill="1" applyAlignment="1">
      <alignment horizontal="right"/>
    </xf>
    <xf numFmtId="168" fontId="3" fillId="0" borderId="3" xfId="0" applyNumberFormat="1" applyFont="1" applyFill="1" applyBorder="1" applyAlignment="1">
      <alignment horizontal="right"/>
    </xf>
    <xf numFmtId="0" fontId="5" fillId="0" borderId="0" xfId="0" applyFont="1" applyFill="1" applyAlignment="1">
      <alignment horizontal="left" indent="1"/>
    </xf>
    <xf numFmtId="0" fontId="5" fillId="0" borderId="0" xfId="0" applyFont="1" applyFill="1" applyAlignment="1">
      <alignment horizontal="center"/>
    </xf>
    <xf numFmtId="171" fontId="5" fillId="0" borderId="0" xfId="0" applyNumberFormat="1" applyFont="1" applyFill="1"/>
    <xf numFmtId="0" fontId="5" fillId="0" borderId="0" xfId="0" applyFont="1" applyFill="1" applyAlignment="1">
      <alignment horizontal="right"/>
    </xf>
    <xf numFmtId="165" fontId="3" fillId="0" borderId="4" xfId="2" applyNumberFormat="1" applyFont="1" applyFill="1" applyBorder="1" applyAlignment="1">
      <alignment horizontal="left"/>
    </xf>
    <xf numFmtId="9" fontId="5" fillId="0" borderId="0" xfId="0" applyNumberFormat="1" applyFont="1" applyFill="1" applyAlignment="1">
      <alignment horizontal="right"/>
    </xf>
    <xf numFmtId="44" fontId="3" fillId="0" borderId="2" xfId="2" applyFont="1" applyFill="1" applyBorder="1" applyAlignment="1">
      <alignment horizontal="left"/>
    </xf>
    <xf numFmtId="0" fontId="5" fillId="0" borderId="1" xfId="0" applyFont="1" applyFill="1" applyBorder="1"/>
    <xf numFmtId="0" fontId="10" fillId="0" borderId="0" xfId="0" applyFont="1" applyAlignment="1">
      <alignment wrapText="1"/>
    </xf>
    <xf numFmtId="0" fontId="6" fillId="0" borderId="1" xfId="0" quotePrefix="1" applyFont="1" applyBorder="1" applyAlignment="1">
      <alignment horizontal="center"/>
    </xf>
    <xf numFmtId="165" fontId="5" fillId="0" borderId="0" xfId="2" applyNumberFormat="1" applyFont="1" applyAlignment="1">
      <alignment horizontal="right"/>
    </xf>
    <xf numFmtId="165" fontId="5" fillId="0" borderId="4" xfId="2" applyNumberFormat="1" applyFont="1" applyBorder="1" applyAlignment="1">
      <alignment horizontal="right"/>
    </xf>
    <xf numFmtId="0" fontId="0" fillId="0" borderId="0" xfId="0" applyFill="1"/>
    <xf numFmtId="0" fontId="6" fillId="0" borderId="1" xfId="0" applyFont="1" applyBorder="1" applyAlignment="1">
      <alignment horizontal="center"/>
    </xf>
    <xf numFmtId="164" fontId="18" fillId="0" borderId="5" xfId="1" applyNumberFormat="1" applyFont="1" applyFill="1" applyBorder="1"/>
    <xf numFmtId="164" fontId="5" fillId="0" borderId="5" xfId="1" applyNumberFormat="1" applyFont="1" applyFill="1" applyBorder="1"/>
    <xf numFmtId="165" fontId="18" fillId="0" borderId="0" xfId="2" applyNumberFormat="1" applyFont="1" applyFill="1"/>
    <xf numFmtId="49" fontId="4" fillId="0" borderId="4" xfId="4" applyNumberFormat="1" applyFont="1" applyFill="1" applyBorder="1" applyAlignment="1">
      <alignment horizontal="center" wrapText="1"/>
    </xf>
    <xf numFmtId="0" fontId="4" fillId="0" borderId="1" xfId="0" applyFont="1" applyFill="1" applyBorder="1" applyAlignment="1">
      <alignment horizontal="center"/>
    </xf>
    <xf numFmtId="9" fontId="5" fillId="0" borderId="0" xfId="0" quotePrefix="1" applyNumberFormat="1" applyFont="1" applyFill="1" applyAlignment="1">
      <alignment horizontal="right"/>
    </xf>
    <xf numFmtId="9" fontId="5" fillId="0" borderId="0" xfId="3" quotePrefix="1" applyFont="1" applyAlignment="1">
      <alignment horizontal="right"/>
    </xf>
    <xf numFmtId="43" fontId="5" fillId="0" borderId="0" xfId="1" quotePrefix="1" applyFont="1" applyAlignment="1">
      <alignment horizontal="right"/>
    </xf>
    <xf numFmtId="44" fontId="5" fillId="0" borderId="2" xfId="2" applyNumberFormat="1" applyFont="1" applyBorder="1" applyAlignment="1">
      <alignment horizontal="right"/>
    </xf>
    <xf numFmtId="0" fontId="4" fillId="0" borderId="1" xfId="0" applyFont="1" applyBorder="1" applyAlignment="1">
      <alignment horizontal="center" wrapText="1"/>
    </xf>
    <xf numFmtId="0" fontId="4" fillId="0" borderId="1" xfId="4" applyFont="1" applyBorder="1" applyAlignment="1">
      <alignment horizontal="center" wrapText="1"/>
    </xf>
    <xf numFmtId="0" fontId="14" fillId="0" borderId="0" xfId="0" applyFont="1" applyAlignment="1">
      <alignment horizontal="left" vertical="top" wrapText="1"/>
    </xf>
    <xf numFmtId="0" fontId="0" fillId="0" borderId="0" xfId="0" applyAlignment="1">
      <alignment horizontal="left" vertical="top" wrapText="1"/>
    </xf>
    <xf numFmtId="0" fontId="10" fillId="0" borderId="0" xfId="0" applyFont="1" applyAlignment="1">
      <alignment horizontal="left" vertical="top" wrapText="1"/>
    </xf>
    <xf numFmtId="0" fontId="21" fillId="0" borderId="0" xfId="0" applyFont="1" applyFill="1" applyAlignment="1">
      <alignment horizontal="left" vertical="center" wrapText="1"/>
    </xf>
    <xf numFmtId="0" fontId="2" fillId="2" borderId="0" xfId="0" applyFont="1" applyFill="1" applyAlignment="1">
      <alignment horizontal="left" wrapText="1"/>
    </xf>
    <xf numFmtId="0" fontId="10" fillId="0" borderId="0" xfId="0" applyFont="1" applyAlignment="1">
      <alignment horizontal="left" wrapText="1"/>
    </xf>
    <xf numFmtId="49" fontId="4" fillId="0" borderId="1" xfId="4" applyNumberFormat="1" applyFont="1" applyBorder="1" applyAlignment="1">
      <alignment horizontal="center" wrapText="1"/>
    </xf>
    <xf numFmtId="0" fontId="4" fillId="0" borderId="1" xfId="4" applyFont="1" applyBorder="1" applyAlignment="1">
      <alignment horizontal="center"/>
    </xf>
    <xf numFmtId="0" fontId="2" fillId="2" borderId="0" xfId="4" applyFont="1" applyFill="1" applyAlignment="1">
      <alignment horizontal="left" vertical="top"/>
    </xf>
    <xf numFmtId="0" fontId="6" fillId="0" borderId="1" xfId="0" applyFont="1" applyBorder="1" applyAlignment="1">
      <alignment horizontal="center"/>
    </xf>
  </cellXfs>
  <cellStyles count="8">
    <cellStyle name="Comma" xfId="1" builtinId="3"/>
    <cellStyle name="Comma 2" xfId="5"/>
    <cellStyle name="Currency" xfId="2" builtinId="4"/>
    <cellStyle name="Currency 2" xfId="7"/>
    <cellStyle name="Normal" xfId="0" builtinId="0"/>
    <cellStyle name="Normal 2" xfId="4"/>
    <cellStyle name="Percent" xfId="3" builtin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
  <sheetViews>
    <sheetView workbookViewId="0">
      <selection activeCell="J20" sqref="J20"/>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M35"/>
  <sheetViews>
    <sheetView zoomScaleNormal="100" workbookViewId="0">
      <selection activeCell="J14" sqref="J14"/>
    </sheetView>
  </sheetViews>
  <sheetFormatPr defaultColWidth="9.140625" defaultRowHeight="12.75" x14ac:dyDescent="0.2"/>
  <cols>
    <col min="1" max="1" width="50.7109375" style="6" customWidth="1"/>
    <col min="2" max="2" width="18.7109375" style="41" customWidth="1"/>
    <col min="3" max="3" width="1.7109375" style="6" customWidth="1"/>
    <col min="4" max="4" width="18.85546875" style="6" customWidth="1"/>
    <col min="5" max="5" width="1.7109375" style="6" customWidth="1"/>
    <col min="6" max="6" width="18.7109375" style="6" customWidth="1"/>
    <col min="7" max="7" width="1.7109375" style="6" customWidth="1"/>
    <col min="8" max="8" width="16.7109375" style="6" customWidth="1"/>
    <col min="9" max="9" width="1.7109375" style="6" customWidth="1"/>
    <col min="10" max="10" width="17.7109375" style="6" customWidth="1"/>
    <col min="11" max="16384" width="9.140625" style="6"/>
  </cols>
  <sheetData>
    <row r="1" spans="1:13" s="4" customFormat="1" ht="15" x14ac:dyDescent="0.25">
      <c r="A1" s="5" t="s">
        <v>0</v>
      </c>
      <c r="B1" s="33"/>
      <c r="C1" s="2"/>
      <c r="D1" s="2"/>
      <c r="E1" s="2"/>
      <c r="F1" s="2"/>
      <c r="G1" s="2"/>
      <c r="H1" s="2"/>
      <c r="I1" s="2"/>
      <c r="J1" s="2"/>
      <c r="K1" s="3"/>
      <c r="L1" s="3"/>
    </row>
    <row r="2" spans="1:13" s="4" customFormat="1" ht="15" x14ac:dyDescent="0.25">
      <c r="A2" s="5" t="s">
        <v>245</v>
      </c>
      <c r="B2" s="33"/>
      <c r="C2" s="2"/>
      <c r="D2" s="2"/>
      <c r="E2" s="2"/>
      <c r="F2" s="2"/>
      <c r="G2" s="2"/>
      <c r="H2" s="2"/>
      <c r="I2" s="2"/>
      <c r="J2" s="2"/>
      <c r="K2" s="3"/>
      <c r="L2" s="3"/>
    </row>
    <row r="3" spans="1:13" s="4" customFormat="1" ht="15" x14ac:dyDescent="0.25">
      <c r="A3" s="5" t="s">
        <v>78</v>
      </c>
      <c r="B3" s="33"/>
      <c r="C3" s="2"/>
      <c r="D3" s="2"/>
      <c r="E3" s="2"/>
      <c r="F3" s="2"/>
      <c r="G3" s="2"/>
      <c r="H3" s="2"/>
      <c r="I3" s="2"/>
      <c r="J3" s="2"/>
      <c r="K3" s="3"/>
      <c r="L3" s="3"/>
    </row>
    <row r="4" spans="1:13" s="4" customFormat="1" ht="15" x14ac:dyDescent="0.25">
      <c r="A4" s="5" t="s">
        <v>3</v>
      </c>
      <c r="B4" s="33"/>
      <c r="C4" s="2"/>
      <c r="D4" s="2"/>
      <c r="E4" s="2"/>
      <c r="F4" s="2"/>
      <c r="G4" s="2"/>
      <c r="H4" s="2"/>
      <c r="I4" s="2"/>
      <c r="J4" s="2"/>
      <c r="K4" s="3"/>
      <c r="L4" s="3"/>
    </row>
    <row r="6" spans="1:13" x14ac:dyDescent="0.2">
      <c r="B6" s="61" t="s">
        <v>230</v>
      </c>
      <c r="D6" s="61" t="s">
        <v>208</v>
      </c>
      <c r="F6" s="293" t="s">
        <v>143</v>
      </c>
      <c r="H6" s="55" t="s">
        <v>79</v>
      </c>
      <c r="I6" s="53"/>
      <c r="J6" s="55" t="s">
        <v>80</v>
      </c>
      <c r="M6" s="34"/>
    </row>
    <row r="7" spans="1:13" x14ac:dyDescent="0.2">
      <c r="A7" s="6" t="s">
        <v>81</v>
      </c>
      <c r="B7" s="252">
        <v>1179.8</v>
      </c>
      <c r="C7" s="253"/>
      <c r="D7" s="252">
        <v>1204.0999999999999</v>
      </c>
      <c r="E7" s="254"/>
      <c r="F7" s="252">
        <v>1257.8</v>
      </c>
      <c r="G7" s="249"/>
      <c r="H7" s="255">
        <f>(B7-D7)/D7</f>
        <v>-2.0181048085707132E-2</v>
      </c>
      <c r="I7" s="256"/>
      <c r="J7" s="255">
        <f>(B7-F7)/F7</f>
        <v>-6.2013038638893306E-2</v>
      </c>
      <c r="K7" s="249"/>
    </row>
    <row r="8" spans="1:13" x14ac:dyDescent="0.2">
      <c r="A8" s="7" t="s">
        <v>57</v>
      </c>
      <c r="B8" s="257">
        <v>794.7</v>
      </c>
      <c r="C8" s="249"/>
      <c r="D8" s="257">
        <v>824.9</v>
      </c>
      <c r="E8" s="249"/>
      <c r="F8" s="257">
        <v>869.7</v>
      </c>
      <c r="G8" s="249"/>
      <c r="H8" s="255">
        <f t="shared" ref="H8:H9" si="0">(B8-D8)/D8</f>
        <v>-3.6610498242211097E-2</v>
      </c>
      <c r="I8" s="256"/>
      <c r="J8" s="255">
        <f t="shared" ref="J8:J9" si="1">(B8-F8)/F8</f>
        <v>-8.6236633321835107E-2</v>
      </c>
      <c r="K8" s="249"/>
    </row>
    <row r="9" spans="1:13" x14ac:dyDescent="0.2">
      <c r="A9" s="7" t="s">
        <v>58</v>
      </c>
      <c r="B9" s="257">
        <v>385.1</v>
      </c>
      <c r="C9" s="249"/>
      <c r="D9" s="257">
        <v>379.2</v>
      </c>
      <c r="E9" s="249"/>
      <c r="F9" s="257">
        <v>388.1</v>
      </c>
      <c r="G9" s="249"/>
      <c r="H9" s="255">
        <f t="shared" si="0"/>
        <v>1.5559071729957897E-2</v>
      </c>
      <c r="I9" s="256"/>
      <c r="J9" s="255">
        <f t="shared" si="1"/>
        <v>-7.7299665034784842E-3</v>
      </c>
      <c r="K9" s="249"/>
    </row>
    <row r="10" spans="1:13" x14ac:dyDescent="0.2">
      <c r="A10" s="6" t="s">
        <v>82</v>
      </c>
      <c r="B10" s="258">
        <v>0.60299999999999998</v>
      </c>
      <c r="C10" s="249"/>
      <c r="D10" s="258">
        <v>0.58199999999999996</v>
      </c>
      <c r="E10" s="249"/>
      <c r="F10" s="258">
        <v>0.61399999999999999</v>
      </c>
      <c r="G10" s="249"/>
      <c r="H10" s="255" t="s">
        <v>231</v>
      </c>
      <c r="I10" s="256"/>
      <c r="J10" s="255" t="s">
        <v>157</v>
      </c>
      <c r="K10" s="249"/>
    </row>
    <row r="11" spans="1:13" x14ac:dyDescent="0.2">
      <c r="A11" s="6" t="s">
        <v>64</v>
      </c>
      <c r="B11" s="257">
        <v>253.8</v>
      </c>
      <c r="C11" s="249"/>
      <c r="D11" s="257">
        <v>248.8</v>
      </c>
      <c r="E11" s="249"/>
      <c r="F11" s="257">
        <v>236.4</v>
      </c>
      <c r="G11" s="249"/>
      <c r="H11" s="255">
        <f t="shared" ref="H11:H13" si="2">(B11-D11)/D11</f>
        <v>2.0096463022508039E-2</v>
      </c>
      <c r="I11" s="256"/>
      <c r="J11" s="255">
        <f t="shared" ref="J11:J15" si="3">(B11-F11)/F11</f>
        <v>7.360406091370561E-2</v>
      </c>
      <c r="K11" s="249"/>
    </row>
    <row r="12" spans="1:13" x14ac:dyDescent="0.2">
      <c r="A12" s="6" t="s">
        <v>65</v>
      </c>
      <c r="B12" s="257">
        <v>224.8</v>
      </c>
      <c r="C12" s="249"/>
      <c r="D12" s="257">
        <v>238.3</v>
      </c>
      <c r="E12" s="249"/>
      <c r="F12" s="257">
        <v>232.5</v>
      </c>
      <c r="G12" s="249"/>
      <c r="H12" s="255">
        <f t="shared" si="2"/>
        <v>-5.6651279899286609E-2</v>
      </c>
      <c r="I12" s="256"/>
      <c r="J12" s="255">
        <f t="shared" si="3"/>
        <v>-3.3118279569892425E-2</v>
      </c>
      <c r="K12" s="249"/>
    </row>
    <row r="13" spans="1:13" x14ac:dyDescent="0.2">
      <c r="A13" s="6" t="s">
        <v>66</v>
      </c>
      <c r="B13" s="257">
        <v>67.900000000000006</v>
      </c>
      <c r="C13" s="249"/>
      <c r="D13" s="257">
        <v>54.2</v>
      </c>
      <c r="E13" s="249"/>
      <c r="F13" s="257">
        <v>70.599999999999994</v>
      </c>
      <c r="G13" s="249"/>
      <c r="H13" s="255">
        <f t="shared" si="2"/>
        <v>0.25276752767527677</v>
      </c>
      <c r="I13" s="256"/>
      <c r="J13" s="255">
        <f t="shared" si="3"/>
        <v>-3.8243626062322789E-2</v>
      </c>
      <c r="K13" s="249"/>
    </row>
    <row r="14" spans="1:13" x14ac:dyDescent="0.2">
      <c r="A14" s="6" t="s">
        <v>266</v>
      </c>
      <c r="B14" s="259">
        <v>4.4000000000000004</v>
      </c>
      <c r="C14" s="260"/>
      <c r="D14" s="259">
        <v>-0.2</v>
      </c>
      <c r="E14" s="260"/>
      <c r="F14" s="261">
        <v>2</v>
      </c>
      <c r="G14" s="249"/>
      <c r="H14" s="262" t="s">
        <v>111</v>
      </c>
      <c r="I14" s="256"/>
      <c r="J14" s="255">
        <f t="shared" si="3"/>
        <v>1.2000000000000002</v>
      </c>
      <c r="K14" s="249"/>
    </row>
    <row r="15" spans="1:13" x14ac:dyDescent="0.2">
      <c r="A15" s="7" t="s">
        <v>67</v>
      </c>
      <c r="B15" s="263">
        <f>SUM(B11:B14)</f>
        <v>550.9</v>
      </c>
      <c r="C15" s="264"/>
      <c r="D15" s="263">
        <f>SUM(D11:D14)</f>
        <v>541.1</v>
      </c>
      <c r="E15" s="264"/>
      <c r="F15" s="263">
        <f>SUM(F11:F14)</f>
        <v>541.5</v>
      </c>
      <c r="G15" s="249"/>
      <c r="H15" s="255">
        <f t="shared" ref="H15" si="4">(B15-D15)/D15</f>
        <v>1.8111254851228893E-2</v>
      </c>
      <c r="I15" s="262"/>
      <c r="J15" s="255">
        <f t="shared" si="3"/>
        <v>1.7359187442289894E-2</v>
      </c>
      <c r="K15" s="249"/>
    </row>
    <row r="16" spans="1:13" x14ac:dyDescent="0.2">
      <c r="A16" s="69" t="s">
        <v>83</v>
      </c>
      <c r="B16" s="265">
        <v>0.13600000000000001</v>
      </c>
      <c r="C16" s="249"/>
      <c r="D16" s="265">
        <v>0.13300000000000001</v>
      </c>
      <c r="E16" s="249"/>
      <c r="F16" s="265">
        <v>0.184</v>
      </c>
      <c r="G16" s="249"/>
      <c r="H16" s="255" t="s">
        <v>232</v>
      </c>
      <c r="I16" s="262"/>
      <c r="J16" s="255" t="s">
        <v>233</v>
      </c>
      <c r="K16" s="249"/>
    </row>
    <row r="17" spans="1:11" x14ac:dyDescent="0.2">
      <c r="A17" s="7" t="s">
        <v>30</v>
      </c>
      <c r="B17" s="266">
        <v>223.8</v>
      </c>
      <c r="C17" s="249"/>
      <c r="D17" s="266">
        <v>116.5</v>
      </c>
      <c r="E17" s="249"/>
      <c r="F17" s="266">
        <v>165.7</v>
      </c>
      <c r="G17" s="249"/>
      <c r="H17" s="255">
        <f t="shared" ref="H17:H18" si="5">(B17-D17)/D17</f>
        <v>0.92103004291845503</v>
      </c>
      <c r="I17" s="262"/>
      <c r="J17" s="255">
        <f t="shared" ref="J17:J18" si="6">(B17-F17)/F17</f>
        <v>0.35063367531683781</v>
      </c>
      <c r="K17" s="249"/>
    </row>
    <row r="18" spans="1:11" ht="13.5" thickBot="1" x14ac:dyDescent="0.25">
      <c r="A18" s="6" t="s">
        <v>183</v>
      </c>
      <c r="B18" s="267">
        <v>0.64</v>
      </c>
      <c r="C18" s="268"/>
      <c r="D18" s="267">
        <v>0.33</v>
      </c>
      <c r="E18" s="268"/>
      <c r="F18" s="267">
        <v>0.43</v>
      </c>
      <c r="G18" s="249"/>
      <c r="H18" s="255">
        <f t="shared" si="5"/>
        <v>0.93939393939393934</v>
      </c>
      <c r="I18" s="262"/>
      <c r="J18" s="255">
        <f t="shared" si="6"/>
        <v>0.48837209302325585</v>
      </c>
      <c r="K18" s="249"/>
    </row>
    <row r="19" spans="1:11" ht="7.9" customHeight="1" thickTop="1" x14ac:dyDescent="0.2">
      <c r="A19" s="44"/>
      <c r="B19" s="269"/>
      <c r="C19" s="249"/>
      <c r="D19" s="249"/>
      <c r="E19" s="249"/>
      <c r="F19" s="249"/>
      <c r="G19" s="249"/>
      <c r="H19" s="135"/>
      <c r="I19" s="135"/>
      <c r="J19" s="135"/>
      <c r="K19" s="249"/>
    </row>
    <row r="20" spans="1:11" x14ac:dyDescent="0.2">
      <c r="A20" s="71" t="s">
        <v>110</v>
      </c>
      <c r="B20" s="269"/>
      <c r="C20" s="249"/>
      <c r="D20" s="249"/>
      <c r="E20" s="249"/>
      <c r="F20" s="249"/>
      <c r="G20" s="249"/>
      <c r="H20" s="249"/>
      <c r="I20" s="249"/>
      <c r="J20" s="249"/>
      <c r="K20" s="249"/>
    </row>
    <row r="21" spans="1:11" x14ac:dyDescent="0.2">
      <c r="B21" s="269"/>
      <c r="C21" s="249"/>
      <c r="D21" s="270"/>
      <c r="E21" s="249"/>
      <c r="F21" s="270"/>
      <c r="G21" s="249"/>
      <c r="H21" s="271"/>
      <c r="I21" s="249"/>
      <c r="J21" s="271"/>
      <c r="K21" s="249"/>
    </row>
    <row r="22" spans="1:11" x14ac:dyDescent="0.2">
      <c r="B22" s="269"/>
      <c r="C22" s="249"/>
      <c r="D22" s="249"/>
      <c r="E22" s="249"/>
      <c r="F22" s="249"/>
      <c r="G22" s="249"/>
      <c r="H22" s="271"/>
      <c r="I22" s="249"/>
      <c r="J22" s="249"/>
      <c r="K22" s="249"/>
    </row>
    <row r="23" spans="1:11" x14ac:dyDescent="0.2">
      <c r="B23" s="269"/>
      <c r="C23" s="249"/>
      <c r="D23" s="270"/>
      <c r="E23" s="249"/>
      <c r="F23" s="270"/>
      <c r="G23" s="249"/>
      <c r="H23" s="271"/>
      <c r="I23" s="249"/>
      <c r="J23" s="271"/>
      <c r="K23" s="249"/>
    </row>
    <row r="24" spans="1:11" x14ac:dyDescent="0.2">
      <c r="B24" s="269"/>
      <c r="C24" s="249"/>
      <c r="D24" s="272"/>
      <c r="E24" s="249"/>
      <c r="F24" s="272"/>
      <c r="G24" s="249"/>
      <c r="H24" s="271"/>
      <c r="I24" s="249"/>
      <c r="J24" s="249"/>
      <c r="K24" s="249"/>
    </row>
    <row r="25" spans="1:11" x14ac:dyDescent="0.2">
      <c r="D25" s="76"/>
      <c r="F25" s="76"/>
      <c r="H25" s="36"/>
      <c r="J25" s="36"/>
    </row>
    <row r="26" spans="1:11" x14ac:dyDescent="0.2">
      <c r="D26" s="77"/>
      <c r="F26" s="77"/>
      <c r="H26" s="36"/>
      <c r="J26" s="36"/>
    </row>
    <row r="27" spans="1:11" x14ac:dyDescent="0.2">
      <c r="H27" s="36"/>
      <c r="J27" s="36"/>
    </row>
    <row r="28" spans="1:11" x14ac:dyDescent="0.2">
      <c r="D28" s="77"/>
      <c r="F28" s="77"/>
      <c r="H28" s="36"/>
      <c r="J28" s="36"/>
    </row>
    <row r="29" spans="1:11" x14ac:dyDescent="0.2">
      <c r="D29" s="76"/>
      <c r="F29" s="76"/>
      <c r="H29" s="36"/>
      <c r="J29" s="36"/>
    </row>
    <row r="30" spans="1:11" x14ac:dyDescent="0.2">
      <c r="D30" s="77"/>
      <c r="F30" s="77"/>
      <c r="H30" s="36"/>
      <c r="J30" s="36"/>
    </row>
    <row r="31" spans="1:11" x14ac:dyDescent="0.2">
      <c r="D31" s="76"/>
      <c r="F31" s="76"/>
      <c r="H31" s="36"/>
      <c r="J31" s="36"/>
    </row>
    <row r="32" spans="1:11" x14ac:dyDescent="0.2">
      <c r="D32" s="77"/>
      <c r="F32" s="77"/>
      <c r="H32" s="36"/>
      <c r="J32" s="36"/>
    </row>
    <row r="33" spans="4:10" x14ac:dyDescent="0.2">
      <c r="D33" s="76"/>
      <c r="F33" s="76"/>
      <c r="H33" s="36"/>
      <c r="J33" s="36"/>
    </row>
    <row r="34" spans="4:10" x14ac:dyDescent="0.2">
      <c r="D34" s="76"/>
      <c r="F34" s="76"/>
      <c r="H34" s="36"/>
      <c r="J34" s="36"/>
    </row>
    <row r="35" spans="4:10" x14ac:dyDescent="0.2">
      <c r="H35" s="36"/>
      <c r="J35" s="36"/>
    </row>
  </sheetData>
  <pageMargins left="0.7" right="0.7" top="0.75" bottom="0.75" header="0.3" footer="0.3"/>
  <pageSetup scale="83" orientation="landscape" verticalDpi="1200" r:id="rId1"/>
  <ignoredErrors>
    <ignoredError sqref="B15:F15"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O19"/>
  <sheetViews>
    <sheetView zoomScaleNormal="100" workbookViewId="0">
      <selection activeCell="D16" sqref="D16:H16"/>
    </sheetView>
  </sheetViews>
  <sheetFormatPr defaultColWidth="9.140625" defaultRowHeight="12.75" x14ac:dyDescent="0.2"/>
  <cols>
    <col min="1" max="1" width="35.140625" style="6" customWidth="1"/>
    <col min="2" max="2" width="19.5703125" style="6" bestFit="1" customWidth="1"/>
    <col min="3" max="3" width="1.85546875" style="6" customWidth="1"/>
    <col min="4" max="4" width="18.7109375" style="6" customWidth="1"/>
    <col min="5" max="5" width="1.85546875" style="6" customWidth="1"/>
    <col min="6" max="6" width="18.7109375" style="6" customWidth="1"/>
    <col min="7" max="7" width="1.85546875" style="6" customWidth="1"/>
    <col min="8" max="8" width="18.7109375" style="6" customWidth="1"/>
    <col min="9" max="9" width="1.85546875" style="6" customWidth="1"/>
    <col min="10" max="10" width="15.7109375" style="6" customWidth="1"/>
    <col min="11" max="11" width="1.85546875" style="6" customWidth="1"/>
    <col min="12" max="12" width="16.42578125" style="6" customWidth="1"/>
    <col min="13" max="13" width="9.140625" style="6" customWidth="1"/>
    <col min="14" max="16384" width="9.140625" style="6"/>
  </cols>
  <sheetData>
    <row r="1" spans="1:15" s="4" customFormat="1" ht="15" x14ac:dyDescent="0.25">
      <c r="A1" s="5" t="s">
        <v>0</v>
      </c>
      <c r="B1" s="5"/>
      <c r="C1" s="5"/>
      <c r="D1" s="33"/>
      <c r="E1" s="2"/>
      <c r="F1" s="2"/>
      <c r="G1" s="2"/>
      <c r="H1" s="2"/>
      <c r="I1" s="2"/>
      <c r="J1" s="2"/>
      <c r="K1" s="2"/>
      <c r="L1" s="2"/>
      <c r="M1" s="3"/>
      <c r="N1" s="3"/>
    </row>
    <row r="2" spans="1:15" s="4" customFormat="1" ht="15" x14ac:dyDescent="0.25">
      <c r="A2" s="5" t="s">
        <v>244</v>
      </c>
      <c r="B2" s="5"/>
      <c r="C2" s="5"/>
      <c r="D2" s="33"/>
      <c r="E2" s="2"/>
      <c r="F2" s="2"/>
      <c r="G2" s="2"/>
      <c r="H2" s="2"/>
      <c r="I2" s="2"/>
      <c r="J2" s="2"/>
      <c r="K2" s="2"/>
      <c r="L2" s="2"/>
      <c r="M2" s="3"/>
      <c r="N2" s="3"/>
    </row>
    <row r="3" spans="1:15" s="4" customFormat="1" ht="15" x14ac:dyDescent="0.25">
      <c r="A3" s="5" t="s">
        <v>78</v>
      </c>
      <c r="B3" s="5"/>
      <c r="C3" s="5"/>
      <c r="D3" s="33"/>
      <c r="E3" s="2"/>
      <c r="F3" s="2"/>
      <c r="G3" s="2"/>
      <c r="H3" s="2"/>
      <c r="I3" s="2"/>
      <c r="J3" s="2"/>
      <c r="K3" s="2"/>
      <c r="L3" s="2"/>
      <c r="M3" s="3"/>
      <c r="N3" s="3"/>
    </row>
    <row r="4" spans="1:15" s="4" customFormat="1" ht="15" x14ac:dyDescent="0.25">
      <c r="A4" s="5" t="s">
        <v>3</v>
      </c>
      <c r="B4" s="5"/>
      <c r="C4" s="5"/>
      <c r="D4" s="33"/>
      <c r="E4" s="2"/>
      <c r="F4" s="2"/>
      <c r="G4" s="2"/>
      <c r="H4" s="2"/>
      <c r="I4" s="2"/>
      <c r="J4" s="2"/>
      <c r="K4" s="2"/>
      <c r="L4" s="2"/>
      <c r="M4" s="3"/>
      <c r="N4" s="3"/>
    </row>
    <row r="6" spans="1:15" x14ac:dyDescent="0.2">
      <c r="B6" s="174" t="s">
        <v>234</v>
      </c>
      <c r="C6" s="213"/>
      <c r="D6" s="61" t="s">
        <v>230</v>
      </c>
      <c r="E6" s="54"/>
      <c r="F6" s="61" t="s">
        <v>208</v>
      </c>
      <c r="G6" s="54"/>
      <c r="H6" s="61" t="s">
        <v>143</v>
      </c>
      <c r="I6" s="54"/>
      <c r="J6" s="55" t="s">
        <v>79</v>
      </c>
      <c r="K6" s="220"/>
      <c r="L6" s="55" t="s">
        <v>80</v>
      </c>
    </row>
    <row r="7" spans="1:15" ht="14.25" x14ac:dyDescent="0.2">
      <c r="A7" s="6" t="s">
        <v>164</v>
      </c>
      <c r="B7" s="276" t="s">
        <v>235</v>
      </c>
      <c r="C7" s="249"/>
      <c r="D7" s="252">
        <v>1179.8</v>
      </c>
      <c r="E7" s="249"/>
      <c r="F7" s="252">
        <v>1204.0999999999999</v>
      </c>
      <c r="G7" s="249"/>
      <c r="H7" s="252">
        <v>1257.8</v>
      </c>
      <c r="I7" s="249"/>
      <c r="J7" s="271">
        <f>(D7-F7)/F7</f>
        <v>-2.0181048085707132E-2</v>
      </c>
      <c r="K7" s="249"/>
      <c r="L7" s="271">
        <f>(D7-H7)/H7</f>
        <v>-6.2013038638893306E-2</v>
      </c>
      <c r="N7" s="62"/>
      <c r="O7" s="62"/>
    </row>
    <row r="8" spans="1:15" ht="14.25" x14ac:dyDescent="0.2">
      <c r="A8" s="7" t="s">
        <v>165</v>
      </c>
      <c r="B8" s="276"/>
      <c r="C8" s="275"/>
      <c r="D8" s="244">
        <v>794.7</v>
      </c>
      <c r="E8" s="249"/>
      <c r="F8" s="244">
        <v>824.9</v>
      </c>
      <c r="G8" s="249"/>
      <c r="H8" s="244">
        <v>869.7</v>
      </c>
      <c r="I8" s="249"/>
      <c r="J8" s="271">
        <f t="shared" ref="J8:J9" si="0">(D8-F8)/F8</f>
        <v>-3.6610498242211097E-2</v>
      </c>
      <c r="K8" s="249"/>
      <c r="L8" s="271">
        <f t="shared" ref="L8:L9" si="1">(D8-H8)/H8</f>
        <v>-8.6236633321835107E-2</v>
      </c>
      <c r="N8" s="62"/>
      <c r="O8" s="62"/>
    </row>
    <row r="9" spans="1:15" ht="14.25" x14ac:dyDescent="0.2">
      <c r="A9" s="7" t="s">
        <v>166</v>
      </c>
      <c r="B9" s="276"/>
      <c r="C9" s="275"/>
      <c r="D9" s="244">
        <v>385.1</v>
      </c>
      <c r="E9" s="249"/>
      <c r="F9" s="244">
        <v>379.2</v>
      </c>
      <c r="G9" s="249"/>
      <c r="H9" s="244">
        <v>388.1</v>
      </c>
      <c r="I9" s="249"/>
      <c r="J9" s="271">
        <f t="shared" si="0"/>
        <v>1.5559071729957897E-2</v>
      </c>
      <c r="K9" s="249"/>
      <c r="L9" s="271">
        <f t="shared" si="1"/>
        <v>-7.7299665034784842E-3</v>
      </c>
      <c r="N9" s="62"/>
      <c r="O9" s="62"/>
    </row>
    <row r="10" spans="1:15" x14ac:dyDescent="0.2">
      <c r="A10" s="249" t="s">
        <v>82</v>
      </c>
      <c r="B10" s="276" t="s">
        <v>236</v>
      </c>
      <c r="C10" s="249"/>
      <c r="D10" s="277">
        <v>0.61099999999999999</v>
      </c>
      <c r="E10" s="277"/>
      <c r="F10" s="277">
        <v>0.59099999999999997</v>
      </c>
      <c r="G10" s="277"/>
      <c r="H10" s="277">
        <v>0.62</v>
      </c>
      <c r="I10" s="249"/>
      <c r="J10" s="278" t="s">
        <v>239</v>
      </c>
      <c r="K10" s="249"/>
      <c r="L10" s="278" t="s">
        <v>158</v>
      </c>
      <c r="N10" s="62"/>
      <c r="O10" s="62"/>
    </row>
    <row r="11" spans="1:15" x14ac:dyDescent="0.2">
      <c r="A11" s="249" t="s">
        <v>64</v>
      </c>
      <c r="B11" s="276"/>
      <c r="C11" s="249"/>
      <c r="D11" s="244">
        <v>225.6</v>
      </c>
      <c r="E11" s="249"/>
      <c r="F11" s="244">
        <v>219</v>
      </c>
      <c r="G11" s="249"/>
      <c r="H11" s="244">
        <v>217.9</v>
      </c>
      <c r="I11" s="249"/>
      <c r="J11" s="271">
        <f t="shared" ref="J11:J14" si="2">(D11-F11)/F11</f>
        <v>3.0136986301369836E-2</v>
      </c>
      <c r="K11" s="249"/>
      <c r="L11" s="271">
        <f t="shared" ref="L11:L12" si="3">(D11-H11)/H11</f>
        <v>3.533731069297838E-2</v>
      </c>
      <c r="N11" s="62"/>
      <c r="O11" s="62"/>
    </row>
    <row r="12" spans="1:15" x14ac:dyDescent="0.2">
      <c r="A12" s="249" t="s">
        <v>65</v>
      </c>
      <c r="B12" s="276"/>
      <c r="C12" s="249"/>
      <c r="D12" s="244">
        <v>211.4</v>
      </c>
      <c r="E12" s="249"/>
      <c r="F12" s="244">
        <v>223.7</v>
      </c>
      <c r="G12" s="249"/>
      <c r="H12" s="244">
        <v>217.7</v>
      </c>
      <c r="I12" s="249"/>
      <c r="J12" s="271">
        <f t="shared" si="2"/>
        <v>-5.4984354045596706E-2</v>
      </c>
      <c r="K12" s="249"/>
      <c r="L12" s="271">
        <f t="shared" si="3"/>
        <v>-2.8938906752411498E-2</v>
      </c>
      <c r="N12" s="62"/>
      <c r="O12" s="62"/>
    </row>
    <row r="13" spans="1:15" x14ac:dyDescent="0.2">
      <c r="A13" s="249" t="s">
        <v>66</v>
      </c>
      <c r="B13" s="276"/>
      <c r="C13" s="249"/>
      <c r="D13" s="244">
        <v>48.6</v>
      </c>
      <c r="E13" s="249"/>
      <c r="F13" s="244">
        <v>46.4</v>
      </c>
      <c r="G13" s="249"/>
      <c r="H13" s="244">
        <v>48.4</v>
      </c>
      <c r="I13" s="249"/>
      <c r="J13" s="271">
        <f t="shared" si="2"/>
        <v>4.7413793103448336E-2</v>
      </c>
      <c r="K13" s="249"/>
      <c r="L13" s="294" t="s">
        <v>213</v>
      </c>
      <c r="N13" s="62"/>
      <c r="O13" s="62"/>
    </row>
    <row r="14" spans="1:15" x14ac:dyDescent="0.2">
      <c r="A14" s="275" t="s">
        <v>67</v>
      </c>
      <c r="B14" s="276" t="s">
        <v>182</v>
      </c>
      <c r="C14" s="275"/>
      <c r="D14" s="279">
        <f>SUM(D11:D13)</f>
        <v>485.6</v>
      </c>
      <c r="E14" s="249"/>
      <c r="F14" s="279">
        <f>SUM(F11:F13)</f>
        <v>489.09999999999997</v>
      </c>
      <c r="G14" s="249"/>
      <c r="H14" s="279">
        <f>SUM(H11:H13)</f>
        <v>484</v>
      </c>
      <c r="I14" s="249"/>
      <c r="J14" s="271">
        <f t="shared" si="2"/>
        <v>-7.1560008178285488E-3</v>
      </c>
      <c r="K14" s="249"/>
      <c r="L14" s="294" t="s">
        <v>213</v>
      </c>
      <c r="N14" s="62"/>
      <c r="O14" s="62"/>
    </row>
    <row r="15" spans="1:15" x14ac:dyDescent="0.2">
      <c r="A15" s="249" t="s">
        <v>83</v>
      </c>
      <c r="B15" s="276" t="s">
        <v>237</v>
      </c>
      <c r="C15" s="249"/>
      <c r="D15" s="258">
        <v>0.2</v>
      </c>
      <c r="E15" s="249"/>
      <c r="F15" s="258">
        <v>0.185</v>
      </c>
      <c r="G15" s="249"/>
      <c r="H15" s="258">
        <v>0.23499999999999999</v>
      </c>
      <c r="I15" s="249"/>
      <c r="J15" s="280" t="s">
        <v>240</v>
      </c>
      <c r="K15" s="249"/>
      <c r="L15" s="280" t="s">
        <v>241</v>
      </c>
      <c r="N15" s="62"/>
      <c r="O15" s="62"/>
    </row>
    <row r="16" spans="1:15" x14ac:dyDescent="0.2">
      <c r="A16" s="275" t="s">
        <v>30</v>
      </c>
      <c r="B16" s="276"/>
      <c r="C16" s="275"/>
      <c r="D16" s="279">
        <v>191</v>
      </c>
      <c r="E16" s="249"/>
      <c r="F16" s="279">
        <v>170.2</v>
      </c>
      <c r="G16" s="249"/>
      <c r="H16" s="279">
        <v>211.1</v>
      </c>
      <c r="I16" s="249"/>
      <c r="J16" s="271">
        <f t="shared" ref="J16:J17" si="4">(D16-F16)/F16</f>
        <v>0.12220916568742664</v>
      </c>
      <c r="K16" s="249"/>
      <c r="L16" s="271">
        <f t="shared" ref="L16:L17" si="5">(D16-H16)/H16</f>
        <v>-9.5215537659876809E-2</v>
      </c>
      <c r="N16" s="62"/>
      <c r="O16" s="62"/>
    </row>
    <row r="17" spans="1:15" ht="13.5" thickBot="1" x14ac:dyDescent="0.25">
      <c r="A17" s="249" t="s">
        <v>183</v>
      </c>
      <c r="B17" s="276" t="s">
        <v>238</v>
      </c>
      <c r="C17" s="249"/>
      <c r="D17" s="281">
        <v>0.54</v>
      </c>
      <c r="E17" s="268"/>
      <c r="F17" s="281">
        <v>0.48</v>
      </c>
      <c r="G17" s="268"/>
      <c r="H17" s="281">
        <v>0.55000000000000004</v>
      </c>
      <c r="I17" s="249"/>
      <c r="J17" s="271">
        <f t="shared" si="4"/>
        <v>0.12500000000000011</v>
      </c>
      <c r="K17" s="249"/>
      <c r="L17" s="271">
        <f t="shared" si="5"/>
        <v>-1.8181818181818195E-2</v>
      </c>
      <c r="N17" s="62"/>
      <c r="O17" s="62"/>
    </row>
    <row r="18" spans="1:15" ht="9.75" customHeight="1" thickTop="1" x14ac:dyDescent="0.2">
      <c r="A18" s="282"/>
      <c r="B18" s="276"/>
      <c r="C18" s="249"/>
      <c r="D18" s="249"/>
      <c r="E18" s="249"/>
      <c r="F18" s="249"/>
      <c r="G18" s="249"/>
      <c r="H18" s="249"/>
      <c r="I18" s="249"/>
      <c r="J18" s="249"/>
      <c r="K18" s="249"/>
      <c r="L18" s="249"/>
    </row>
    <row r="19" spans="1:15" ht="13.5" x14ac:dyDescent="0.2">
      <c r="A19" s="303" t="s">
        <v>242</v>
      </c>
      <c r="B19" s="303"/>
      <c r="C19" s="303"/>
      <c r="D19" s="303"/>
      <c r="E19" s="303"/>
      <c r="F19" s="303"/>
      <c r="G19" s="249"/>
      <c r="H19" s="249"/>
      <c r="I19" s="249"/>
      <c r="J19" s="249"/>
      <c r="K19" s="249"/>
      <c r="L19" s="249"/>
    </row>
  </sheetData>
  <mergeCells count="1">
    <mergeCell ref="A19:F19"/>
  </mergeCells>
  <pageMargins left="0.7" right="0.7" top="0.75" bottom="0.75" header="0.3" footer="0.3"/>
  <pageSetup scale="72" orientation="landscape" verticalDpi="1200" r:id="rId1"/>
  <ignoredErrors>
    <ignoredError sqref="D14:H14"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zoomScaleNormal="100" workbookViewId="0">
      <selection activeCell="L23" sqref="L23"/>
    </sheetView>
  </sheetViews>
  <sheetFormatPr defaultColWidth="9.140625" defaultRowHeight="12.75" x14ac:dyDescent="0.2"/>
  <cols>
    <col min="1" max="1" width="50.42578125" style="6" customWidth="1"/>
    <col min="2" max="2" width="18.7109375" style="41" customWidth="1"/>
    <col min="3" max="3" width="1.7109375" style="6" customWidth="1"/>
    <col min="4" max="4" width="18.85546875" style="6" customWidth="1"/>
    <col min="5" max="5" width="1.7109375" style="6" customWidth="1"/>
    <col min="6" max="6" width="17.7109375" style="6" customWidth="1"/>
    <col min="7" max="16384" width="9.140625" style="6"/>
  </cols>
  <sheetData>
    <row r="1" spans="1:9" s="4" customFormat="1" ht="15" x14ac:dyDescent="0.25">
      <c r="A1" s="5" t="s">
        <v>0</v>
      </c>
      <c r="B1" s="33"/>
      <c r="C1" s="2"/>
      <c r="D1" s="2"/>
      <c r="E1" s="2"/>
      <c r="F1" s="2"/>
      <c r="G1" s="3"/>
      <c r="H1" s="3"/>
    </row>
    <row r="2" spans="1:9" s="4" customFormat="1" ht="15" x14ac:dyDescent="0.25">
      <c r="A2" s="5" t="s">
        <v>174</v>
      </c>
      <c r="B2" s="33"/>
      <c r="C2" s="2"/>
      <c r="D2" s="2"/>
      <c r="E2" s="2"/>
      <c r="F2" s="2"/>
      <c r="G2" s="3"/>
      <c r="H2" s="3"/>
    </row>
    <row r="3" spans="1:9" s="4" customFormat="1" ht="15" x14ac:dyDescent="0.25">
      <c r="A3" s="5" t="s">
        <v>78</v>
      </c>
      <c r="B3" s="33"/>
      <c r="C3" s="2"/>
      <c r="D3" s="2"/>
      <c r="E3" s="2"/>
      <c r="F3" s="2"/>
      <c r="G3" s="3"/>
      <c r="H3" s="3"/>
    </row>
    <row r="4" spans="1:9" s="4" customFormat="1" ht="15" x14ac:dyDescent="0.25">
      <c r="A4" s="5" t="s">
        <v>3</v>
      </c>
      <c r="B4" s="33"/>
      <c r="C4" s="2"/>
      <c r="D4" s="2"/>
      <c r="E4" s="2"/>
      <c r="F4" s="2"/>
      <c r="G4" s="3"/>
      <c r="H4" s="3"/>
    </row>
    <row r="6" spans="1:9" x14ac:dyDescent="0.2">
      <c r="B6" s="61" t="s">
        <v>144</v>
      </c>
      <c r="D6" s="61" t="s">
        <v>112</v>
      </c>
      <c r="F6" s="55" t="s">
        <v>80</v>
      </c>
      <c r="I6" s="34"/>
    </row>
    <row r="7" spans="1:9" x14ac:dyDescent="0.2">
      <c r="A7" s="6" t="s">
        <v>81</v>
      </c>
      <c r="B7" s="35">
        <v>5027.2</v>
      </c>
      <c r="C7" s="28"/>
      <c r="D7" s="35">
        <v>4990.1000000000004</v>
      </c>
      <c r="E7" s="9"/>
      <c r="F7" s="62">
        <v>0.01</v>
      </c>
    </row>
    <row r="8" spans="1:9" x14ac:dyDescent="0.2">
      <c r="A8" s="7" t="s">
        <v>57</v>
      </c>
      <c r="B8" s="37">
        <v>3446.2</v>
      </c>
      <c r="D8" s="37">
        <v>3528.9</v>
      </c>
      <c r="F8" s="62">
        <v>-0.02</v>
      </c>
    </row>
    <row r="9" spans="1:9" x14ac:dyDescent="0.2">
      <c r="A9" s="7" t="s">
        <v>58</v>
      </c>
      <c r="B9" s="37">
        <v>1581</v>
      </c>
      <c r="D9" s="37">
        <v>1461.2</v>
      </c>
      <c r="F9" s="62">
        <v>0.08</v>
      </c>
    </row>
    <row r="10" spans="1:9" x14ac:dyDescent="0.2">
      <c r="A10" s="6" t="s">
        <v>82</v>
      </c>
      <c r="B10" s="38">
        <v>0.61099999999999999</v>
      </c>
      <c r="D10" s="38">
        <v>0.622</v>
      </c>
      <c r="F10" s="63" t="s">
        <v>157</v>
      </c>
    </row>
    <row r="11" spans="1:9" x14ac:dyDescent="0.2">
      <c r="A11" s="6" t="s">
        <v>64</v>
      </c>
      <c r="B11" s="37">
        <v>980.7</v>
      </c>
      <c r="D11" s="37">
        <v>1013.7</v>
      </c>
      <c r="F11" s="62">
        <v>-0.03</v>
      </c>
    </row>
    <row r="12" spans="1:9" x14ac:dyDescent="0.2">
      <c r="A12" s="6" t="s">
        <v>65</v>
      </c>
      <c r="B12" s="37">
        <v>950.2</v>
      </c>
      <c r="D12" s="37">
        <v>972.9</v>
      </c>
      <c r="F12" s="62">
        <v>-0.02</v>
      </c>
    </row>
    <row r="13" spans="1:9" x14ac:dyDescent="0.2">
      <c r="A13" s="6" t="s">
        <v>66</v>
      </c>
      <c r="B13" s="37">
        <v>227.5</v>
      </c>
      <c r="D13" s="37">
        <v>224.9</v>
      </c>
      <c r="F13" s="62">
        <v>0.01</v>
      </c>
    </row>
    <row r="14" spans="1:9" x14ac:dyDescent="0.2">
      <c r="A14" s="6" t="s">
        <v>146</v>
      </c>
      <c r="B14" s="87">
        <v>65.599999999999994</v>
      </c>
      <c r="C14" s="54"/>
      <c r="D14" s="87">
        <v>3.3</v>
      </c>
      <c r="E14" s="54"/>
      <c r="F14" s="63" t="s">
        <v>111</v>
      </c>
    </row>
    <row r="15" spans="1:9" x14ac:dyDescent="0.2">
      <c r="A15" s="7" t="s">
        <v>67</v>
      </c>
      <c r="B15" s="88">
        <v>2224</v>
      </c>
      <c r="C15" s="72"/>
      <c r="D15" s="88">
        <v>2214.8000000000002</v>
      </c>
      <c r="E15" s="72"/>
      <c r="F15" s="63" t="s">
        <v>156</v>
      </c>
    </row>
    <row r="16" spans="1:9" x14ac:dyDescent="0.2">
      <c r="A16" s="69" t="s">
        <v>83</v>
      </c>
      <c r="B16" s="74">
        <v>0.16900000000000001</v>
      </c>
      <c r="D16" s="74">
        <v>0.17799999999999999</v>
      </c>
      <c r="F16" s="63" t="s">
        <v>158</v>
      </c>
    </row>
    <row r="17" spans="1:6" x14ac:dyDescent="0.2">
      <c r="A17" s="7" t="s">
        <v>30</v>
      </c>
      <c r="B17" s="73">
        <v>306.2</v>
      </c>
      <c r="D17" s="73">
        <v>592.70000000000005</v>
      </c>
      <c r="F17" s="99">
        <v>-0.48</v>
      </c>
    </row>
    <row r="18" spans="1:6" ht="13.5" thickBot="1" x14ac:dyDescent="0.25">
      <c r="A18" s="6" t="s">
        <v>105</v>
      </c>
      <c r="B18" s="101">
        <v>0.8</v>
      </c>
      <c r="D18" s="101">
        <v>1.53</v>
      </c>
      <c r="F18" s="63">
        <v>-0.48</v>
      </c>
    </row>
    <row r="19" spans="1:6" ht="7.9" customHeight="1" thickTop="1" x14ac:dyDescent="0.2"/>
    <row r="20" spans="1:6" x14ac:dyDescent="0.2">
      <c r="A20" s="71" t="s">
        <v>110</v>
      </c>
    </row>
    <row r="21" spans="1:6" x14ac:dyDescent="0.2">
      <c r="A21" s="44"/>
    </row>
    <row r="23" spans="1:6" x14ac:dyDescent="0.2">
      <c r="D23" s="76"/>
      <c r="F23" s="36"/>
    </row>
    <row r="25" spans="1:6" x14ac:dyDescent="0.2">
      <c r="D25" s="76"/>
      <c r="F25" s="36"/>
    </row>
    <row r="26" spans="1:6" x14ac:dyDescent="0.2">
      <c r="D26" s="77"/>
    </row>
    <row r="27" spans="1:6" x14ac:dyDescent="0.2">
      <c r="D27" s="76"/>
      <c r="F27" s="36"/>
    </row>
    <row r="28" spans="1:6" x14ac:dyDescent="0.2">
      <c r="D28" s="77"/>
      <c r="F28" s="36"/>
    </row>
    <row r="29" spans="1:6" x14ac:dyDescent="0.2">
      <c r="F29" s="36"/>
    </row>
    <row r="30" spans="1:6" x14ac:dyDescent="0.2">
      <c r="D30" s="77"/>
      <c r="F30" s="36"/>
    </row>
    <row r="31" spans="1:6" x14ac:dyDescent="0.2">
      <c r="D31" s="76"/>
      <c r="F31" s="36"/>
    </row>
    <row r="32" spans="1:6" x14ac:dyDescent="0.2">
      <c r="D32" s="77"/>
      <c r="F32" s="36"/>
    </row>
    <row r="33" spans="4:6" x14ac:dyDescent="0.2">
      <c r="D33" s="76"/>
      <c r="F33" s="36"/>
    </row>
    <row r="34" spans="4:6" x14ac:dyDescent="0.2">
      <c r="D34" s="77"/>
      <c r="F34" s="36"/>
    </row>
    <row r="35" spans="4:6" x14ac:dyDescent="0.2">
      <c r="D35" s="76"/>
      <c r="F35" s="36"/>
    </row>
    <row r="36" spans="4:6" x14ac:dyDescent="0.2">
      <c r="D36" s="76"/>
      <c r="F36" s="36"/>
    </row>
    <row r="37" spans="4:6" x14ac:dyDescent="0.2">
      <c r="F37" s="36"/>
    </row>
  </sheetData>
  <pageMargins left="0.7" right="0.7" top="0.75" bottom="0.75" header="0.3" footer="0.3"/>
  <pageSetup orientation="landscape"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4"/>
  <sheetViews>
    <sheetView zoomScaleNormal="100" workbookViewId="0">
      <selection activeCell="L23" sqref="L23"/>
    </sheetView>
  </sheetViews>
  <sheetFormatPr defaultColWidth="9.140625" defaultRowHeight="12.75" x14ac:dyDescent="0.2"/>
  <cols>
    <col min="1" max="1" width="50.5703125" style="6" customWidth="1"/>
    <col min="2" max="2" width="18.7109375" style="6" customWidth="1"/>
    <col min="3" max="3" width="1.85546875" style="6" customWidth="1"/>
    <col min="4" max="4" width="18.7109375" style="6" customWidth="1"/>
    <col min="5" max="5" width="1.85546875" style="6" customWidth="1"/>
    <col min="6" max="6" width="16.42578125" style="6" customWidth="1"/>
    <col min="7" max="16384" width="9.140625" style="6"/>
  </cols>
  <sheetData>
    <row r="1" spans="1:8" s="4" customFormat="1" ht="15" x14ac:dyDescent="0.25">
      <c r="A1" s="5" t="s">
        <v>0</v>
      </c>
      <c r="B1" s="33"/>
      <c r="C1" s="2"/>
      <c r="D1" s="2"/>
      <c r="E1" s="2"/>
      <c r="F1" s="2"/>
      <c r="G1" s="3"/>
      <c r="H1" s="3"/>
    </row>
    <row r="2" spans="1:8" s="4" customFormat="1" ht="15" x14ac:dyDescent="0.25">
      <c r="A2" s="5" t="s">
        <v>175</v>
      </c>
      <c r="B2" s="33"/>
      <c r="C2" s="2"/>
      <c r="D2" s="2"/>
      <c r="E2" s="2"/>
      <c r="F2" s="2"/>
      <c r="G2" s="3"/>
      <c r="H2" s="3"/>
    </row>
    <row r="3" spans="1:8" s="4" customFormat="1" ht="15" x14ac:dyDescent="0.25">
      <c r="A3" s="5" t="s">
        <v>78</v>
      </c>
      <c r="B3" s="33"/>
      <c r="C3" s="2"/>
      <c r="D3" s="2"/>
      <c r="E3" s="2"/>
      <c r="F3" s="2"/>
      <c r="G3" s="3"/>
      <c r="H3" s="3"/>
    </row>
    <row r="4" spans="1:8" s="4" customFormat="1" ht="15" x14ac:dyDescent="0.25">
      <c r="A4" s="5" t="s">
        <v>3</v>
      </c>
      <c r="B4" s="33"/>
      <c r="C4" s="2"/>
      <c r="D4" s="2"/>
      <c r="E4" s="2"/>
      <c r="F4" s="2"/>
      <c r="G4" s="3"/>
      <c r="H4" s="3"/>
    </row>
    <row r="6" spans="1:8" x14ac:dyDescent="0.2">
      <c r="B6" s="61" t="s">
        <v>144</v>
      </c>
      <c r="D6" s="61" t="s">
        <v>112</v>
      </c>
      <c r="E6" s="54"/>
      <c r="F6" s="55" t="s">
        <v>80</v>
      </c>
    </row>
    <row r="7" spans="1:8" ht="14.25" x14ac:dyDescent="0.2">
      <c r="A7" s="6" t="s">
        <v>164</v>
      </c>
      <c r="B7" s="35">
        <v>5027.2</v>
      </c>
      <c r="D7" s="35">
        <v>4990.1000000000004</v>
      </c>
      <c r="F7" s="36">
        <v>0.01</v>
      </c>
    </row>
    <row r="8" spans="1:8" ht="14.25" x14ac:dyDescent="0.2">
      <c r="A8" s="7" t="s">
        <v>165</v>
      </c>
      <c r="B8" s="37">
        <v>3446.2</v>
      </c>
      <c r="D8" s="37">
        <v>3528.9</v>
      </c>
      <c r="F8" s="36">
        <v>-0.02</v>
      </c>
    </row>
    <row r="9" spans="1:8" ht="14.25" x14ac:dyDescent="0.2">
      <c r="A9" s="7" t="s">
        <v>166</v>
      </c>
      <c r="B9" s="37">
        <v>1581</v>
      </c>
      <c r="D9" s="37">
        <v>1461.2</v>
      </c>
      <c r="F9" s="36">
        <v>0.08</v>
      </c>
    </row>
    <row r="10" spans="1:8" x14ac:dyDescent="0.2">
      <c r="A10" s="6" t="s">
        <v>82</v>
      </c>
      <c r="B10" s="38">
        <v>0.62</v>
      </c>
      <c r="D10" s="38">
        <v>0.63200000000000001</v>
      </c>
      <c r="F10" s="42" t="s">
        <v>140</v>
      </c>
    </row>
    <row r="11" spans="1:8" x14ac:dyDescent="0.2">
      <c r="A11" s="6" t="s">
        <v>64</v>
      </c>
      <c r="B11" s="37">
        <v>891.7</v>
      </c>
      <c r="D11" s="37">
        <v>885</v>
      </c>
      <c r="F11" s="64">
        <v>0.01</v>
      </c>
    </row>
    <row r="12" spans="1:8" x14ac:dyDescent="0.2">
      <c r="A12" s="6" t="s">
        <v>65</v>
      </c>
      <c r="B12" s="37">
        <v>888.7</v>
      </c>
      <c r="D12" s="37">
        <v>912.8</v>
      </c>
      <c r="F12" s="36">
        <v>-0.03</v>
      </c>
    </row>
    <row r="13" spans="1:8" x14ac:dyDescent="0.2">
      <c r="A13" s="6" t="s">
        <v>66</v>
      </c>
      <c r="B13" s="37">
        <v>187.5</v>
      </c>
      <c r="D13" s="37">
        <v>187.7</v>
      </c>
      <c r="F13" s="99" t="s">
        <v>156</v>
      </c>
    </row>
    <row r="14" spans="1:8" x14ac:dyDescent="0.2">
      <c r="A14" s="7" t="s">
        <v>67</v>
      </c>
      <c r="B14" s="40">
        <v>1967.9</v>
      </c>
      <c r="D14" s="40">
        <v>1985.5</v>
      </c>
      <c r="F14" s="99">
        <v>-0.01</v>
      </c>
    </row>
    <row r="15" spans="1:8" x14ac:dyDescent="0.2">
      <c r="A15" s="6" t="s">
        <v>83</v>
      </c>
      <c r="B15" s="38">
        <v>0.22800000000000001</v>
      </c>
      <c r="D15" s="38">
        <v>0.23400000000000001</v>
      </c>
      <c r="F15" s="39" t="s">
        <v>113</v>
      </c>
    </row>
    <row r="16" spans="1:8" x14ac:dyDescent="0.2">
      <c r="A16" s="7" t="s">
        <v>30</v>
      </c>
      <c r="B16" s="40">
        <v>809</v>
      </c>
      <c r="D16" s="40">
        <v>810.1</v>
      </c>
      <c r="F16" s="99" t="s">
        <v>156</v>
      </c>
    </row>
    <row r="17" spans="1:6" ht="13.5" thickBot="1" x14ac:dyDescent="0.25">
      <c r="A17" s="6" t="s">
        <v>105</v>
      </c>
      <c r="B17" s="102">
        <v>2.11</v>
      </c>
      <c r="C17" s="75"/>
      <c r="D17" s="102">
        <v>2.09</v>
      </c>
      <c r="E17" s="75"/>
      <c r="F17" s="36">
        <v>0.01</v>
      </c>
    </row>
    <row r="18" spans="1:6" ht="13.5" thickTop="1" x14ac:dyDescent="0.2"/>
    <row r="19" spans="1:6" ht="14.25" x14ac:dyDescent="0.2">
      <c r="A19" s="71" t="s">
        <v>173</v>
      </c>
    </row>
    <row r="20" spans="1:6" x14ac:dyDescent="0.2">
      <c r="A20" s="65"/>
    </row>
    <row r="24" spans="1:6" x14ac:dyDescent="0.2">
      <c r="B24" s="76"/>
      <c r="D24" s="76"/>
      <c r="F24" s="36"/>
    </row>
    <row r="26" spans="1:6" x14ac:dyDescent="0.2">
      <c r="F26" s="36"/>
    </row>
    <row r="27" spans="1:6" x14ac:dyDescent="0.2">
      <c r="B27" s="77"/>
      <c r="D27" s="77"/>
    </row>
    <row r="28" spans="1:6" x14ac:dyDescent="0.2">
      <c r="F28" s="36"/>
    </row>
    <row r="29" spans="1:6" x14ac:dyDescent="0.2">
      <c r="F29" s="36"/>
    </row>
    <row r="30" spans="1:6" x14ac:dyDescent="0.2">
      <c r="F30" s="36"/>
    </row>
    <row r="31" spans="1:6" x14ac:dyDescent="0.2">
      <c r="B31" s="76"/>
      <c r="D31" s="76"/>
      <c r="F31" s="36"/>
    </row>
    <row r="32" spans="1:6" x14ac:dyDescent="0.2">
      <c r="B32" s="77"/>
      <c r="D32" s="77"/>
    </row>
    <row r="33" spans="2:6" x14ac:dyDescent="0.2">
      <c r="B33" s="76"/>
      <c r="D33" s="76"/>
    </row>
    <row r="34" spans="2:6" x14ac:dyDescent="0.2">
      <c r="B34" s="76"/>
      <c r="D34" s="76"/>
      <c r="F34" s="36"/>
    </row>
  </sheetData>
  <pageMargins left="0.7" right="0.7" top="0.75" bottom="0.75" header="0.3" footer="0.3"/>
  <pageSetup scale="69" orientation="landscape"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18"/>
  <sheetViews>
    <sheetView zoomScaleNormal="100" workbookViewId="0">
      <selection activeCell="A24" sqref="A24"/>
    </sheetView>
  </sheetViews>
  <sheetFormatPr defaultRowHeight="15" x14ac:dyDescent="0.25"/>
  <cols>
    <col min="1" max="1" width="49.42578125" customWidth="1"/>
    <col min="2" max="2" width="18.7109375" customWidth="1"/>
    <col min="3" max="3" width="1.5703125" customWidth="1"/>
    <col min="4" max="4" width="18.7109375" customWidth="1"/>
    <col min="5" max="5" width="1.5703125" customWidth="1"/>
    <col min="6" max="6" width="18.7109375" customWidth="1"/>
  </cols>
  <sheetData>
    <row r="1" spans="1:13" s="4" customFormat="1" x14ac:dyDescent="0.25">
      <c r="A1" s="5" t="s">
        <v>0</v>
      </c>
      <c r="B1" s="5"/>
      <c r="C1" s="5"/>
      <c r="D1" s="2"/>
      <c r="E1" s="5"/>
      <c r="F1" s="2"/>
      <c r="G1" s="30"/>
      <c r="H1" s="30"/>
      <c r="I1" s="30"/>
      <c r="J1" s="30"/>
      <c r="K1" s="30"/>
      <c r="L1" s="3"/>
      <c r="M1" s="3"/>
    </row>
    <row r="2" spans="1:13" s="4" customFormat="1" x14ac:dyDescent="0.25">
      <c r="A2" s="5" t="s">
        <v>243</v>
      </c>
      <c r="B2" s="5"/>
      <c r="C2" s="5"/>
      <c r="D2" s="2"/>
      <c r="E2" s="5"/>
      <c r="F2" s="2"/>
      <c r="G2" s="30"/>
      <c r="H2" s="30"/>
      <c r="I2" s="30"/>
      <c r="J2" s="30"/>
      <c r="K2" s="30"/>
      <c r="L2" s="3"/>
      <c r="M2" s="3"/>
    </row>
    <row r="3" spans="1:13" s="4" customFormat="1" x14ac:dyDescent="0.25">
      <c r="A3" s="5" t="s">
        <v>78</v>
      </c>
      <c r="B3" s="5"/>
      <c r="C3" s="5"/>
      <c r="D3" s="2"/>
      <c r="E3" s="5"/>
      <c r="F3" s="2"/>
      <c r="G3" s="30"/>
      <c r="H3" s="30"/>
      <c r="I3" s="30"/>
      <c r="J3" s="30"/>
      <c r="K3" s="30"/>
      <c r="L3" s="3"/>
      <c r="M3" s="3"/>
    </row>
    <row r="4" spans="1:13" s="4" customFormat="1" x14ac:dyDescent="0.25">
      <c r="A4" s="5" t="s">
        <v>3</v>
      </c>
      <c r="B4" s="5"/>
      <c r="C4" s="5"/>
      <c r="D4" s="2"/>
      <c r="E4" s="5"/>
      <c r="F4" s="2"/>
      <c r="G4" s="30"/>
      <c r="H4" s="30"/>
      <c r="I4" s="30"/>
      <c r="J4" s="30"/>
      <c r="K4" s="30"/>
      <c r="L4" s="3"/>
      <c r="M4" s="3"/>
    </row>
    <row r="5" spans="1:13" x14ac:dyDescent="0.25">
      <c r="G5" s="287"/>
      <c r="H5" s="287"/>
      <c r="I5" s="287"/>
      <c r="J5" s="287"/>
      <c r="K5" s="287"/>
    </row>
    <row r="6" spans="1:13" x14ac:dyDescent="0.25">
      <c r="A6" s="6"/>
      <c r="B6" s="284" t="s">
        <v>184</v>
      </c>
      <c r="C6" s="213"/>
      <c r="D6" s="284" t="s">
        <v>185</v>
      </c>
      <c r="E6" s="213"/>
      <c r="F6" s="284" t="s">
        <v>186</v>
      </c>
    </row>
    <row r="7" spans="1:13" x14ac:dyDescent="0.25">
      <c r="A7" s="6" t="s">
        <v>81</v>
      </c>
      <c r="B7" s="285">
        <v>1179.8</v>
      </c>
      <c r="C7" s="6"/>
      <c r="D7" s="285">
        <v>1184.4000000000001</v>
      </c>
      <c r="E7" s="6"/>
      <c r="F7" s="295" t="s">
        <v>213</v>
      </c>
    </row>
    <row r="8" spans="1:13" x14ac:dyDescent="0.25">
      <c r="A8" s="7" t="s">
        <v>57</v>
      </c>
      <c r="B8" s="100">
        <v>794.7</v>
      </c>
      <c r="C8" s="6"/>
      <c r="D8" s="100">
        <v>771.9</v>
      </c>
      <c r="E8" s="6"/>
      <c r="F8" s="62">
        <v>0.03</v>
      </c>
    </row>
    <row r="9" spans="1:13" x14ac:dyDescent="0.25">
      <c r="A9" s="7" t="s">
        <v>58</v>
      </c>
      <c r="B9" s="100">
        <v>385.1</v>
      </c>
      <c r="C9" s="6"/>
      <c r="D9" s="100">
        <v>412.5</v>
      </c>
      <c r="E9" s="6"/>
      <c r="F9" s="62">
        <v>-7.0000000000000007E-2</v>
      </c>
    </row>
    <row r="10" spans="1:13" x14ac:dyDescent="0.25">
      <c r="A10" s="6" t="s">
        <v>82</v>
      </c>
      <c r="B10" s="38">
        <v>0.60299999999999998</v>
      </c>
      <c r="C10" s="6"/>
      <c r="D10" s="38">
        <v>0.60099999999999998</v>
      </c>
      <c r="E10" s="6"/>
      <c r="F10" s="296" t="s">
        <v>246</v>
      </c>
    </row>
    <row r="11" spans="1:13" x14ac:dyDescent="0.25">
      <c r="A11" s="7" t="s">
        <v>67</v>
      </c>
      <c r="B11" s="286">
        <v>550.9</v>
      </c>
      <c r="C11" s="6"/>
      <c r="D11" s="286">
        <v>551.4</v>
      </c>
      <c r="E11" s="6"/>
      <c r="F11" s="295" t="s">
        <v>213</v>
      </c>
    </row>
    <row r="12" spans="1:13" x14ac:dyDescent="0.25">
      <c r="A12" s="6" t="s">
        <v>83</v>
      </c>
      <c r="B12" s="38">
        <v>0.13600000000000001</v>
      </c>
      <c r="C12" s="6"/>
      <c r="D12" s="38">
        <v>0.13500000000000001</v>
      </c>
      <c r="E12" s="6"/>
      <c r="F12" s="296" t="s">
        <v>247</v>
      </c>
    </row>
    <row r="13" spans="1:13" x14ac:dyDescent="0.25">
      <c r="A13" s="7" t="s">
        <v>30</v>
      </c>
      <c r="B13" s="286">
        <v>223.8</v>
      </c>
      <c r="C13" s="6"/>
      <c r="D13" s="286">
        <v>224.1</v>
      </c>
      <c r="E13" s="6"/>
      <c r="F13" s="295" t="s">
        <v>213</v>
      </c>
    </row>
    <row r="14" spans="1:13" ht="15.75" thickBot="1" x14ac:dyDescent="0.3">
      <c r="A14" s="6" t="s">
        <v>183</v>
      </c>
      <c r="B14" s="297">
        <v>0.64</v>
      </c>
      <c r="C14" s="6"/>
      <c r="D14" s="297">
        <v>0.64</v>
      </c>
      <c r="E14" s="6"/>
      <c r="F14" s="295" t="s">
        <v>213</v>
      </c>
    </row>
    <row r="15" spans="1:13" ht="15.75" thickTop="1" x14ac:dyDescent="0.25">
      <c r="A15" s="6"/>
      <c r="B15" s="6"/>
      <c r="C15" s="6"/>
      <c r="D15" s="6"/>
      <c r="E15" s="6"/>
      <c r="F15" s="6"/>
    </row>
    <row r="16" spans="1:13" x14ac:dyDescent="0.25">
      <c r="A16" s="6"/>
      <c r="B16" s="6"/>
      <c r="C16" s="6"/>
      <c r="D16" s="6"/>
      <c r="E16" s="6"/>
      <c r="F16" s="6"/>
    </row>
    <row r="17" spans="1:6" x14ac:dyDescent="0.25">
      <c r="A17" s="6"/>
      <c r="B17" s="6"/>
      <c r="C17" s="6"/>
      <c r="D17" s="6"/>
      <c r="E17" s="6"/>
      <c r="F17" s="6"/>
    </row>
    <row r="18" spans="1:6" x14ac:dyDescent="0.25">
      <c r="A18" s="6"/>
      <c r="B18" s="6"/>
      <c r="C18" s="6"/>
      <c r="D18" s="6"/>
      <c r="E18" s="6"/>
      <c r="F18" s="6"/>
    </row>
  </sheetData>
  <pageMargins left="0.7" right="0.7" top="0.75" bottom="0.75" header="0.3" footer="0.3"/>
  <pageSetup scale="84" orientation="portrait" horizontalDpi="1200" verticalDpi="1200" r:id="rId1"/>
  <ignoredErrors>
    <ignoredError sqref="B6:D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18"/>
  <sheetViews>
    <sheetView zoomScaleNormal="100" workbookViewId="0">
      <selection activeCell="C21" sqref="C21"/>
    </sheetView>
  </sheetViews>
  <sheetFormatPr defaultRowHeight="15" x14ac:dyDescent="0.25"/>
  <cols>
    <col min="1" max="1" width="49.42578125" customWidth="1"/>
    <col min="2" max="2" width="18.7109375" customWidth="1"/>
    <col min="3" max="3" width="1.5703125" customWidth="1"/>
    <col min="4" max="4" width="18.7109375" customWidth="1"/>
    <col min="5" max="5" width="1.5703125" customWidth="1"/>
    <col min="6" max="6" width="18.7109375" customWidth="1"/>
  </cols>
  <sheetData>
    <row r="1" spans="1:13" s="4" customFormat="1" x14ac:dyDescent="0.25">
      <c r="A1" s="5" t="s">
        <v>0</v>
      </c>
      <c r="B1" s="5"/>
      <c r="C1" s="5"/>
      <c r="D1" s="2"/>
      <c r="E1" s="5"/>
      <c r="F1" s="2"/>
      <c r="G1" s="30"/>
      <c r="H1" s="30"/>
      <c r="I1" s="30"/>
      <c r="J1" s="30"/>
      <c r="K1" s="30"/>
      <c r="L1" s="3"/>
      <c r="M1" s="3"/>
    </row>
    <row r="2" spans="1:13" s="4" customFormat="1" x14ac:dyDescent="0.25">
      <c r="A2" s="5" t="s">
        <v>248</v>
      </c>
      <c r="B2" s="5"/>
      <c r="C2" s="5"/>
      <c r="D2" s="2"/>
      <c r="E2" s="5"/>
      <c r="F2" s="2"/>
      <c r="G2" s="30"/>
      <c r="H2" s="30"/>
      <c r="I2" s="30"/>
      <c r="J2" s="30"/>
      <c r="K2" s="30"/>
      <c r="L2" s="3"/>
      <c r="M2" s="3"/>
    </row>
    <row r="3" spans="1:13" s="4" customFormat="1" x14ac:dyDescent="0.25">
      <c r="A3" s="5" t="s">
        <v>78</v>
      </c>
      <c r="B3" s="5"/>
      <c r="C3" s="5"/>
      <c r="D3" s="2"/>
      <c r="E3" s="5"/>
      <c r="F3" s="2"/>
      <c r="G3" s="30"/>
      <c r="H3" s="30"/>
      <c r="I3" s="30"/>
      <c r="J3" s="30"/>
      <c r="K3" s="30"/>
      <c r="L3" s="3"/>
      <c r="M3" s="3"/>
    </row>
    <row r="4" spans="1:13" s="4" customFormat="1" x14ac:dyDescent="0.25">
      <c r="A4" s="5" t="s">
        <v>3</v>
      </c>
      <c r="B4" s="5"/>
      <c r="C4" s="5"/>
      <c r="D4" s="2"/>
      <c r="E4" s="5"/>
      <c r="F4" s="2"/>
      <c r="G4" s="30"/>
      <c r="H4" s="30"/>
      <c r="I4" s="30"/>
      <c r="J4" s="30"/>
      <c r="K4" s="30"/>
      <c r="L4" s="3"/>
      <c r="M4" s="3"/>
    </row>
    <row r="5" spans="1:13" x14ac:dyDescent="0.25">
      <c r="B5" s="6"/>
      <c r="C5" s="6"/>
      <c r="D5" s="6"/>
      <c r="E5" s="6"/>
      <c r="F5" s="6"/>
      <c r="G5" s="249"/>
      <c r="H5" s="287"/>
      <c r="I5" s="287"/>
      <c r="J5" s="287"/>
      <c r="K5" s="287"/>
    </row>
    <row r="6" spans="1:13" x14ac:dyDescent="0.25">
      <c r="B6" s="284" t="s">
        <v>184</v>
      </c>
      <c r="C6" s="213"/>
      <c r="D6" s="284" t="s">
        <v>185</v>
      </c>
      <c r="E6" s="213"/>
      <c r="F6" s="284" t="s">
        <v>186</v>
      </c>
      <c r="G6" s="6"/>
    </row>
    <row r="7" spans="1:13" x14ac:dyDescent="0.25">
      <c r="A7" s="6" t="s">
        <v>81</v>
      </c>
      <c r="B7" s="285">
        <v>1179.8</v>
      </c>
      <c r="C7" s="6"/>
      <c r="D7" s="285">
        <v>1184.4000000000001</v>
      </c>
      <c r="E7" s="6"/>
      <c r="F7" s="295" t="s">
        <v>213</v>
      </c>
      <c r="G7" s="6"/>
    </row>
    <row r="8" spans="1:13" x14ac:dyDescent="0.25">
      <c r="A8" s="7" t="s">
        <v>57</v>
      </c>
      <c r="B8" s="100">
        <v>794.7</v>
      </c>
      <c r="C8" s="6"/>
      <c r="D8" s="100">
        <v>771.9</v>
      </c>
      <c r="E8" s="6"/>
      <c r="F8" s="62">
        <v>0.03</v>
      </c>
      <c r="G8" s="6"/>
    </row>
    <row r="9" spans="1:13" x14ac:dyDescent="0.25">
      <c r="A9" s="7" t="s">
        <v>58</v>
      </c>
      <c r="B9" s="100">
        <v>385.1</v>
      </c>
      <c r="C9" s="6"/>
      <c r="D9" s="100">
        <v>412.5</v>
      </c>
      <c r="E9" s="6"/>
      <c r="F9" s="62">
        <v>-7.0000000000000007E-2</v>
      </c>
      <c r="G9" s="6"/>
    </row>
    <row r="10" spans="1:13" x14ac:dyDescent="0.25">
      <c r="A10" s="6" t="s">
        <v>82</v>
      </c>
      <c r="B10" s="38">
        <v>0.61099999999999999</v>
      </c>
      <c r="C10" s="6"/>
      <c r="D10" s="38">
        <v>0.60899999999999999</v>
      </c>
      <c r="E10" s="6"/>
      <c r="F10" s="296" t="s">
        <v>246</v>
      </c>
      <c r="G10" s="6"/>
    </row>
    <row r="11" spans="1:13" x14ac:dyDescent="0.25">
      <c r="A11" s="7" t="s">
        <v>67</v>
      </c>
      <c r="B11" s="286">
        <v>485.6</v>
      </c>
      <c r="C11" s="6"/>
      <c r="D11" s="286">
        <v>486.1</v>
      </c>
      <c r="E11" s="6"/>
      <c r="F11" s="295" t="s">
        <v>213</v>
      </c>
      <c r="G11" s="6"/>
    </row>
    <row r="12" spans="1:13" x14ac:dyDescent="0.25">
      <c r="A12" s="6" t="s">
        <v>83</v>
      </c>
      <c r="B12" s="38">
        <v>0.2</v>
      </c>
      <c r="C12" s="6"/>
      <c r="D12" s="38">
        <v>0.19900000000000001</v>
      </c>
      <c r="E12" s="6"/>
      <c r="F12" s="296" t="s">
        <v>247</v>
      </c>
      <c r="G12" s="6"/>
    </row>
    <row r="13" spans="1:13" x14ac:dyDescent="0.25">
      <c r="A13" s="7" t="s">
        <v>30</v>
      </c>
      <c r="B13" s="286">
        <v>191</v>
      </c>
      <c r="C13" s="6"/>
      <c r="D13" s="286">
        <v>191</v>
      </c>
      <c r="E13" s="6"/>
      <c r="F13" s="295" t="s">
        <v>213</v>
      </c>
      <c r="G13" s="6"/>
    </row>
    <row r="14" spans="1:13" ht="15.75" thickBot="1" x14ac:dyDescent="0.3">
      <c r="A14" s="6" t="s">
        <v>183</v>
      </c>
      <c r="B14" s="297">
        <v>0.54</v>
      </c>
      <c r="C14" s="6"/>
      <c r="D14" s="297">
        <v>0.54</v>
      </c>
      <c r="E14" s="6"/>
      <c r="F14" s="295" t="s">
        <v>213</v>
      </c>
      <c r="G14" s="6"/>
    </row>
    <row r="15" spans="1:13" ht="15.75" thickTop="1" x14ac:dyDescent="0.25">
      <c r="B15" s="6"/>
      <c r="C15" s="6"/>
      <c r="D15" s="6"/>
      <c r="E15" s="6"/>
      <c r="F15" s="6"/>
      <c r="G15" s="6"/>
    </row>
    <row r="16" spans="1:13" x14ac:dyDescent="0.25">
      <c r="B16" s="6"/>
      <c r="C16" s="6"/>
      <c r="D16" s="6"/>
      <c r="E16" s="6"/>
      <c r="F16" s="6"/>
      <c r="G16" s="6"/>
    </row>
    <row r="17" spans="2:7" x14ac:dyDescent="0.25">
      <c r="B17" s="6"/>
      <c r="C17" s="6"/>
      <c r="D17" s="6"/>
      <c r="E17" s="6"/>
      <c r="F17" s="6"/>
      <c r="G17" s="6"/>
    </row>
    <row r="18" spans="2:7" x14ac:dyDescent="0.25">
      <c r="B18" s="6"/>
      <c r="C18" s="6"/>
      <c r="D18" s="6"/>
      <c r="E18" s="6"/>
      <c r="F18" s="6"/>
      <c r="G18" s="6"/>
    </row>
  </sheetData>
  <pageMargins left="0.7" right="0.7" top="0.75" bottom="0.75" header="0.3" footer="0.3"/>
  <pageSetup scale="84" orientation="portrait" horizontalDpi="1200" verticalDpi="1200" r:id="rId1"/>
  <colBreaks count="1" manualBreakCount="1">
    <brk id="6" max="1048575" man="1"/>
  </colBreaks>
  <ignoredErrors>
    <ignoredError sqref="B6:D6"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Q35"/>
  <sheetViews>
    <sheetView zoomScaleNormal="100" workbookViewId="0">
      <selection activeCell="J34" sqref="J34"/>
    </sheetView>
  </sheetViews>
  <sheetFormatPr defaultColWidth="9.140625" defaultRowHeight="12.75" x14ac:dyDescent="0.2"/>
  <cols>
    <col min="1" max="1" width="54.7109375" style="6" customWidth="1"/>
    <col min="2" max="2" width="15.7109375" style="6" customWidth="1"/>
    <col min="3" max="3" width="1.7109375" style="6" customWidth="1"/>
    <col min="4" max="4" width="15.7109375" style="6" customWidth="1"/>
    <col min="5" max="5" width="1.7109375" style="6" customWidth="1"/>
    <col min="6" max="6" width="15.7109375" style="6" customWidth="1"/>
    <col min="7" max="7" width="1.7109375" style="6" customWidth="1"/>
    <col min="8" max="8" width="15.7109375" style="6" customWidth="1"/>
    <col min="9" max="9" width="1.7109375" style="6" customWidth="1"/>
    <col min="10" max="10" width="15.7109375" style="6" customWidth="1"/>
    <col min="11" max="11" width="1.7109375" style="44" customWidth="1"/>
    <col min="12" max="16384" width="9.140625" style="6"/>
  </cols>
  <sheetData>
    <row r="1" spans="1:17" s="29" customFormat="1" x14ac:dyDescent="0.2">
      <c r="A1" s="5" t="s">
        <v>0</v>
      </c>
      <c r="B1" s="5"/>
      <c r="C1" s="5"/>
      <c r="D1" s="5"/>
      <c r="E1" s="5"/>
      <c r="F1" s="5"/>
      <c r="G1" s="5"/>
      <c r="H1" s="5"/>
      <c r="I1" s="5"/>
      <c r="J1" s="33"/>
      <c r="K1" s="43"/>
      <c r="L1" s="3"/>
    </row>
    <row r="2" spans="1:17" s="29" customFormat="1" x14ac:dyDescent="0.2">
      <c r="A2" s="304" t="s">
        <v>172</v>
      </c>
      <c r="B2" s="304"/>
      <c r="C2" s="304"/>
      <c r="D2" s="304"/>
      <c r="E2" s="5"/>
      <c r="F2" s="5"/>
      <c r="G2" s="5"/>
      <c r="H2" s="5"/>
      <c r="I2" s="5"/>
      <c r="J2" s="33"/>
      <c r="K2" s="43"/>
      <c r="L2" s="3"/>
    </row>
    <row r="3" spans="1:17" s="29" customFormat="1" x14ac:dyDescent="0.2">
      <c r="A3" s="5" t="s">
        <v>171</v>
      </c>
      <c r="B3" s="5"/>
      <c r="C3" s="5"/>
      <c r="D3" s="5"/>
      <c r="E3" s="5"/>
      <c r="F3" s="5"/>
      <c r="G3" s="5"/>
      <c r="H3" s="5"/>
      <c r="I3" s="5"/>
      <c r="J3" s="33"/>
      <c r="K3" s="43"/>
      <c r="L3" s="3"/>
    </row>
    <row r="5" spans="1:17" x14ac:dyDescent="0.2">
      <c r="B5" s="221" t="s">
        <v>230</v>
      </c>
      <c r="D5" s="221" t="s">
        <v>208</v>
      </c>
      <c r="F5" s="61" t="s">
        <v>181</v>
      </c>
      <c r="H5" s="61" t="s">
        <v>142</v>
      </c>
      <c r="J5" s="61" t="s">
        <v>143</v>
      </c>
      <c r="L5" s="44"/>
    </row>
    <row r="6" spans="1:17" ht="14.25" x14ac:dyDescent="0.2">
      <c r="A6" s="6" t="s">
        <v>214</v>
      </c>
      <c r="B6" s="187">
        <v>3648</v>
      </c>
      <c r="D6" s="187">
        <v>3530.5</v>
      </c>
      <c r="F6" s="9">
        <v>3448.4</v>
      </c>
      <c r="H6" s="9">
        <v>4021</v>
      </c>
      <c r="J6" s="9">
        <v>4199.3</v>
      </c>
      <c r="K6" s="45"/>
      <c r="L6" s="45"/>
    </row>
    <row r="7" spans="1:17" x14ac:dyDescent="0.2">
      <c r="A7" s="6" t="s">
        <v>159</v>
      </c>
      <c r="B7" s="188">
        <v>2138.3000000000002</v>
      </c>
      <c r="D7" s="188">
        <v>2137.6999999999998</v>
      </c>
      <c r="F7" s="8">
        <v>2137</v>
      </c>
      <c r="H7" s="8">
        <v>2136.3000000000002</v>
      </c>
      <c r="J7" s="8">
        <v>2135.6999999999998</v>
      </c>
      <c r="K7" s="45"/>
      <c r="L7" s="45"/>
    </row>
    <row r="8" spans="1:17" ht="14.25" x14ac:dyDescent="0.2">
      <c r="A8" s="6" t="s">
        <v>215</v>
      </c>
      <c r="B8" s="188">
        <v>1509.7</v>
      </c>
      <c r="D8" s="188">
        <v>1392.8</v>
      </c>
      <c r="F8" s="8">
        <v>1311.4</v>
      </c>
      <c r="H8" s="8">
        <v>1884.7</v>
      </c>
      <c r="J8" s="8">
        <v>2063.6</v>
      </c>
      <c r="K8" s="45"/>
      <c r="L8" s="45"/>
    </row>
    <row r="9" spans="1:17" ht="14.25" x14ac:dyDescent="0.2">
      <c r="A9" s="6" t="s">
        <v>216</v>
      </c>
      <c r="B9" s="188">
        <v>207.3</v>
      </c>
      <c r="D9" s="188">
        <v>170.3</v>
      </c>
      <c r="F9" s="8">
        <v>271.10000000000002</v>
      </c>
      <c r="H9" s="8">
        <v>212.6</v>
      </c>
      <c r="J9" s="8">
        <v>201.4</v>
      </c>
      <c r="K9" s="47"/>
      <c r="L9" s="45"/>
    </row>
    <row r="10" spans="1:17" x14ac:dyDescent="0.2">
      <c r="A10" s="6" t="s">
        <v>88</v>
      </c>
      <c r="B10" s="222">
        <v>31.6</v>
      </c>
      <c r="D10" s="222">
        <v>37.1</v>
      </c>
      <c r="F10" s="68">
        <v>42.2</v>
      </c>
      <c r="G10" s="68"/>
      <c r="H10" s="68">
        <v>53.6</v>
      </c>
      <c r="I10" s="68"/>
      <c r="J10" s="68">
        <v>33.299999999999997</v>
      </c>
      <c r="K10" s="68"/>
      <c r="L10" s="45"/>
    </row>
    <row r="11" spans="1:17" x14ac:dyDescent="0.2">
      <c r="A11" s="6" t="s">
        <v>87</v>
      </c>
      <c r="B11" s="222">
        <v>48.8</v>
      </c>
      <c r="D11" s="222">
        <v>54.6</v>
      </c>
      <c r="F11" s="68">
        <v>55</v>
      </c>
      <c r="G11" s="68"/>
      <c r="H11" s="68">
        <v>55</v>
      </c>
      <c r="I11" s="68"/>
      <c r="J11" s="68">
        <v>56.3</v>
      </c>
      <c r="K11" s="68"/>
      <c r="L11" s="45"/>
    </row>
    <row r="12" spans="1:17" ht="14.25" x14ac:dyDescent="0.2">
      <c r="A12" s="6" t="s">
        <v>250</v>
      </c>
      <c r="B12" s="223" t="s">
        <v>109</v>
      </c>
      <c r="D12" s="223" t="s">
        <v>109</v>
      </c>
      <c r="F12" s="100">
        <v>750</v>
      </c>
      <c r="H12" s="8">
        <v>329.7</v>
      </c>
      <c r="J12" s="8">
        <v>140</v>
      </c>
      <c r="K12" s="45"/>
      <c r="L12" s="47"/>
      <c r="Q12" s="12"/>
    </row>
    <row r="13" spans="1:17" x14ac:dyDescent="0.2">
      <c r="A13" s="6" t="s">
        <v>85</v>
      </c>
      <c r="B13" s="187">
        <v>62.1</v>
      </c>
      <c r="D13" s="187">
        <v>62.8</v>
      </c>
      <c r="F13" s="9">
        <v>62.1</v>
      </c>
      <c r="H13" s="9">
        <v>36.9</v>
      </c>
      <c r="J13" s="9">
        <v>37.700000000000003</v>
      </c>
      <c r="K13" s="45"/>
      <c r="L13" s="45"/>
      <c r="Q13" s="11"/>
    </row>
    <row r="14" spans="1:17" ht="14.25" x14ac:dyDescent="0.2">
      <c r="A14" s="6" t="s">
        <v>251</v>
      </c>
      <c r="B14" s="188">
        <v>350.5</v>
      </c>
      <c r="D14" s="188">
        <v>351.3</v>
      </c>
      <c r="F14" s="8">
        <v>360.6</v>
      </c>
      <c r="H14" s="8">
        <v>371.5</v>
      </c>
      <c r="J14" s="8">
        <v>382.7</v>
      </c>
      <c r="K14" s="45"/>
      <c r="L14" s="45"/>
    </row>
    <row r="15" spans="1:17" x14ac:dyDescent="0.2">
      <c r="A15" s="6" t="s">
        <v>86</v>
      </c>
      <c r="B15" s="133">
        <v>49</v>
      </c>
      <c r="D15" s="133">
        <v>52</v>
      </c>
      <c r="F15" s="6">
        <v>57</v>
      </c>
      <c r="H15" s="6">
        <v>62</v>
      </c>
      <c r="J15" s="6">
        <v>52</v>
      </c>
      <c r="K15" s="6"/>
      <c r="L15" s="45"/>
    </row>
    <row r="16" spans="1:17" x14ac:dyDescent="0.2">
      <c r="A16" s="6" t="s">
        <v>254</v>
      </c>
      <c r="B16" s="224">
        <v>9311</v>
      </c>
      <c r="D16" s="224">
        <v>9341</v>
      </c>
      <c r="F16" s="46">
        <v>9363</v>
      </c>
      <c r="H16" s="46">
        <v>9381</v>
      </c>
      <c r="J16" s="46">
        <v>9694</v>
      </c>
      <c r="K16" s="6"/>
      <c r="L16" s="45"/>
    </row>
    <row r="17" spans="1:10" ht="6" customHeight="1" x14ac:dyDescent="0.2">
      <c r="A17" s="60"/>
    </row>
    <row r="18" spans="1:10" ht="14.25" x14ac:dyDescent="0.2">
      <c r="A18" s="44" t="s">
        <v>167</v>
      </c>
      <c r="B18" s="44"/>
      <c r="C18" s="44"/>
      <c r="D18" s="44"/>
      <c r="E18" s="44"/>
      <c r="F18" s="44"/>
      <c r="G18" s="44"/>
      <c r="H18" s="44"/>
      <c r="I18" s="44"/>
      <c r="J18" s="44"/>
    </row>
    <row r="19" spans="1:10" ht="14.25" x14ac:dyDescent="0.2">
      <c r="A19" s="283" t="s">
        <v>249</v>
      </c>
      <c r="B19" s="44"/>
      <c r="C19" s="44"/>
      <c r="D19" s="44"/>
      <c r="E19" s="44"/>
      <c r="F19" s="44"/>
      <c r="G19" s="44"/>
      <c r="H19" s="44"/>
      <c r="I19" s="44"/>
      <c r="J19" s="44"/>
    </row>
    <row r="20" spans="1:10" ht="14.25" x14ac:dyDescent="0.2">
      <c r="A20" s="44" t="s">
        <v>168</v>
      </c>
      <c r="B20" s="44"/>
      <c r="C20" s="44"/>
      <c r="D20" s="44"/>
      <c r="E20" s="44"/>
      <c r="F20" s="44"/>
      <c r="G20" s="44"/>
      <c r="H20" s="44"/>
      <c r="I20" s="44"/>
      <c r="J20" s="44"/>
    </row>
    <row r="21" spans="1:10" ht="28.5" customHeight="1" x14ac:dyDescent="0.2">
      <c r="A21" s="305" t="s">
        <v>193</v>
      </c>
      <c r="B21" s="305"/>
      <c r="C21" s="305"/>
      <c r="D21" s="305"/>
      <c r="E21" s="305"/>
      <c r="F21" s="305"/>
      <c r="G21" s="305"/>
      <c r="H21" s="305"/>
      <c r="I21" s="305"/>
      <c r="J21" s="305"/>
    </row>
    <row r="22" spans="1:10" ht="27" customHeight="1" x14ac:dyDescent="0.2">
      <c r="A22" s="305" t="s">
        <v>252</v>
      </c>
      <c r="B22" s="305"/>
      <c r="C22" s="305"/>
      <c r="D22" s="305"/>
      <c r="E22" s="305"/>
      <c r="F22" s="305"/>
      <c r="G22" s="305"/>
      <c r="H22" s="305"/>
      <c r="I22" s="305"/>
      <c r="J22" s="305"/>
    </row>
    <row r="23" spans="1:10" ht="14.25" x14ac:dyDescent="0.2">
      <c r="A23" s="44" t="s">
        <v>253</v>
      </c>
      <c r="B23" s="44"/>
      <c r="C23" s="44"/>
      <c r="D23" s="44"/>
      <c r="E23" s="44"/>
      <c r="F23" s="44"/>
      <c r="G23" s="44"/>
      <c r="H23" s="44"/>
      <c r="I23" s="44"/>
      <c r="J23" s="44"/>
    </row>
    <row r="24" spans="1:10" x14ac:dyDescent="0.2">
      <c r="B24" s="8"/>
      <c r="D24" s="8"/>
      <c r="F24" s="8"/>
      <c r="G24" s="45"/>
      <c r="H24" s="8"/>
      <c r="I24" s="45"/>
      <c r="J24" s="8"/>
    </row>
    <row r="25" spans="1:10" x14ac:dyDescent="0.2">
      <c r="B25" s="8"/>
      <c r="D25" s="8"/>
      <c r="F25" s="8"/>
      <c r="G25" s="45"/>
      <c r="H25" s="8"/>
      <c r="I25" s="47"/>
      <c r="J25" s="8"/>
    </row>
    <row r="26" spans="1:10" x14ac:dyDescent="0.2">
      <c r="B26" s="8"/>
      <c r="D26" s="8"/>
      <c r="F26" s="8"/>
      <c r="G26" s="47"/>
      <c r="H26" s="12"/>
      <c r="I26" s="45"/>
      <c r="J26" s="8"/>
    </row>
    <row r="27" spans="1:10" x14ac:dyDescent="0.2">
      <c r="B27" s="8"/>
      <c r="D27" s="8"/>
      <c r="F27" s="8"/>
      <c r="G27" s="45"/>
      <c r="H27" s="11"/>
      <c r="I27" s="45"/>
      <c r="J27" s="11"/>
    </row>
    <row r="28" spans="1:10" x14ac:dyDescent="0.2">
      <c r="B28" s="8"/>
      <c r="D28" s="8"/>
      <c r="F28" s="8"/>
      <c r="G28" s="45"/>
      <c r="H28" s="8"/>
      <c r="I28" s="45"/>
      <c r="J28" s="8"/>
    </row>
    <row r="31" spans="1:10" x14ac:dyDescent="0.2">
      <c r="B31" s="76"/>
      <c r="D31" s="76"/>
      <c r="F31" s="76"/>
      <c r="H31" s="76"/>
      <c r="J31" s="76"/>
    </row>
    <row r="35" spans="2:10" x14ac:dyDescent="0.2">
      <c r="B35" s="46"/>
      <c r="D35" s="46"/>
      <c r="F35" s="46"/>
      <c r="H35" s="46"/>
      <c r="J35" s="46"/>
    </row>
  </sheetData>
  <mergeCells count="3">
    <mergeCell ref="A2:D2"/>
    <mergeCell ref="A21:J21"/>
    <mergeCell ref="A22:J22"/>
  </mergeCells>
  <pageMargins left="0.7" right="0.7" top="0.75" bottom="0.75" header="0.3" footer="0.3"/>
  <pageSetup scale="87" orientation="landscape"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0"/>
  <sheetViews>
    <sheetView zoomScaleNormal="100" workbookViewId="0">
      <selection activeCell="H24" sqref="H24"/>
    </sheetView>
  </sheetViews>
  <sheetFormatPr defaultColWidth="9.140625" defaultRowHeight="12.75" x14ac:dyDescent="0.2"/>
  <cols>
    <col min="1" max="1" width="54.7109375" style="6" customWidth="1"/>
    <col min="2" max="2" width="15.7109375" style="6" customWidth="1"/>
    <col min="3" max="3" width="1.7109375" style="6" customWidth="1"/>
    <col min="4" max="4" width="15.7109375" style="6" customWidth="1"/>
    <col min="5" max="5" width="1.7109375" style="6" customWidth="1"/>
    <col min="6" max="6" width="15.7109375" style="6" customWidth="1"/>
    <col min="7" max="7" width="1.7109375" style="6" customWidth="1"/>
    <col min="8" max="16384" width="9.140625" style="6"/>
  </cols>
  <sheetData>
    <row r="1" spans="1:13" s="29" customFormat="1" x14ac:dyDescent="0.2">
      <c r="A1" s="5" t="s">
        <v>0</v>
      </c>
      <c r="B1" s="5"/>
      <c r="C1" s="5"/>
      <c r="D1" s="5"/>
      <c r="E1" s="5"/>
      <c r="F1" s="5"/>
      <c r="G1" s="5"/>
      <c r="H1" s="3"/>
    </row>
    <row r="2" spans="1:13" s="29" customFormat="1" x14ac:dyDescent="0.2">
      <c r="A2" s="304" t="s">
        <v>176</v>
      </c>
      <c r="B2" s="304"/>
      <c r="C2" s="304"/>
      <c r="D2" s="304"/>
      <c r="E2" s="5"/>
      <c r="F2" s="5"/>
      <c r="G2" s="5"/>
      <c r="H2" s="3"/>
    </row>
    <row r="3" spans="1:13" s="29" customFormat="1" x14ac:dyDescent="0.2">
      <c r="A3" s="5" t="s">
        <v>2</v>
      </c>
      <c r="B3" s="5"/>
      <c r="C3" s="5"/>
      <c r="D3" s="5"/>
      <c r="E3" s="5"/>
      <c r="F3" s="5"/>
      <c r="G3" s="5"/>
      <c r="H3" s="3"/>
    </row>
    <row r="5" spans="1:13" x14ac:dyDescent="0.2">
      <c r="B5" s="61" t="s">
        <v>144</v>
      </c>
      <c r="D5" s="61" t="s">
        <v>112</v>
      </c>
      <c r="F5" s="61" t="s">
        <v>80</v>
      </c>
      <c r="H5" s="44"/>
    </row>
    <row r="6" spans="1:13" ht="14.25" x14ac:dyDescent="0.2">
      <c r="A6" s="6" t="s">
        <v>106</v>
      </c>
      <c r="B6" s="9">
        <v>4021</v>
      </c>
      <c r="D6" s="9">
        <v>3657.3</v>
      </c>
      <c r="F6" s="62">
        <v>0.1</v>
      </c>
      <c r="H6" s="45"/>
    </row>
    <row r="7" spans="1:13" ht="14.25" x14ac:dyDescent="0.2">
      <c r="A7" s="6" t="s">
        <v>114</v>
      </c>
      <c r="B7" s="8">
        <v>1884.7</v>
      </c>
      <c r="D7" s="8">
        <v>1523.6</v>
      </c>
      <c r="F7" s="62">
        <v>0.24</v>
      </c>
      <c r="H7" s="45"/>
    </row>
    <row r="8" spans="1:13" x14ac:dyDescent="0.2">
      <c r="A8" s="6" t="s">
        <v>102</v>
      </c>
      <c r="B8" s="8">
        <v>1260.0999999999999</v>
      </c>
      <c r="D8" s="8">
        <v>1106</v>
      </c>
      <c r="F8" s="62">
        <v>0.14000000000000001</v>
      </c>
      <c r="H8" s="45"/>
    </row>
    <row r="9" spans="1:13" x14ac:dyDescent="0.2">
      <c r="A9" s="6" t="s">
        <v>88</v>
      </c>
      <c r="B9" s="68">
        <v>151.19999999999999</v>
      </c>
      <c r="D9" s="68">
        <v>214.7</v>
      </c>
      <c r="E9" s="68"/>
      <c r="F9" s="62">
        <v>-0.3</v>
      </c>
      <c r="G9" s="68"/>
      <c r="H9" s="45"/>
    </row>
    <row r="10" spans="1:13" x14ac:dyDescent="0.2">
      <c r="A10" s="6" t="s">
        <v>87</v>
      </c>
      <c r="B10" s="68">
        <v>220.3</v>
      </c>
      <c r="D10" s="68">
        <v>200.7</v>
      </c>
      <c r="E10" s="68"/>
      <c r="F10" s="62">
        <v>0.1</v>
      </c>
      <c r="G10" s="68"/>
      <c r="H10" s="45"/>
    </row>
    <row r="11" spans="1:13" x14ac:dyDescent="0.2">
      <c r="A11" s="6" t="s">
        <v>84</v>
      </c>
      <c r="B11" s="100">
        <v>719.7</v>
      </c>
      <c r="D11" s="8">
        <v>312.89999999999998</v>
      </c>
      <c r="F11" s="62">
        <v>1.3</v>
      </c>
      <c r="H11" s="47"/>
      <c r="M11" s="12"/>
    </row>
    <row r="12" spans="1:13" x14ac:dyDescent="0.2">
      <c r="A12" s="6" t="s">
        <v>85</v>
      </c>
      <c r="B12" s="9">
        <v>150.4</v>
      </c>
      <c r="D12" s="9">
        <v>152.5</v>
      </c>
      <c r="F12" s="62">
        <v>-0.01</v>
      </c>
      <c r="H12" s="45"/>
      <c r="M12" s="11"/>
    </row>
    <row r="13" spans="1:13" ht="9" customHeight="1" x14ac:dyDescent="0.2">
      <c r="A13" s="60"/>
    </row>
    <row r="14" spans="1:13" ht="14.25" x14ac:dyDescent="0.2">
      <c r="A14" s="44" t="s">
        <v>169</v>
      </c>
      <c r="B14" s="44"/>
      <c r="C14" s="44"/>
      <c r="D14" s="44"/>
      <c r="E14" s="44"/>
      <c r="F14" s="44"/>
      <c r="G14" s="44"/>
    </row>
    <row r="15" spans="1:13" ht="14.25" x14ac:dyDescent="0.2">
      <c r="A15" s="44" t="s">
        <v>170</v>
      </c>
      <c r="B15" s="44"/>
      <c r="C15" s="44"/>
      <c r="D15" s="44"/>
      <c r="E15" s="44"/>
      <c r="F15" s="44"/>
      <c r="G15" s="44"/>
    </row>
    <row r="16" spans="1:13" x14ac:dyDescent="0.2">
      <c r="F16" s="66"/>
    </row>
    <row r="17" spans="1:13" x14ac:dyDescent="0.2">
      <c r="B17" s="8"/>
      <c r="D17" s="8"/>
      <c r="F17" s="8"/>
      <c r="G17" s="45"/>
    </row>
    <row r="18" spans="1:13" x14ac:dyDescent="0.2">
      <c r="B18" s="8"/>
      <c r="D18" s="8"/>
      <c r="F18" s="8"/>
      <c r="G18" s="45"/>
    </row>
    <row r="19" spans="1:13" x14ac:dyDescent="0.2">
      <c r="B19" s="8"/>
      <c r="D19" s="8"/>
      <c r="F19" s="8"/>
      <c r="G19" s="45"/>
    </row>
    <row r="20" spans="1:13" x14ac:dyDescent="0.2">
      <c r="B20" s="8"/>
      <c r="D20" s="8"/>
      <c r="F20" s="8"/>
      <c r="G20" s="45"/>
    </row>
    <row r="21" spans="1:13" x14ac:dyDescent="0.2">
      <c r="B21" s="8"/>
      <c r="D21" s="8"/>
      <c r="F21" s="8"/>
      <c r="G21" s="47"/>
    </row>
    <row r="22" spans="1:13" x14ac:dyDescent="0.2">
      <c r="B22" s="8"/>
      <c r="D22" s="8"/>
      <c r="F22" s="8"/>
      <c r="G22" s="45"/>
    </row>
    <row r="23" spans="1:13" x14ac:dyDescent="0.2">
      <c r="B23" s="8"/>
      <c r="D23" s="8"/>
      <c r="F23" s="8"/>
      <c r="G23" s="45"/>
    </row>
    <row r="26" spans="1:13" x14ac:dyDescent="0.2">
      <c r="B26" s="76"/>
      <c r="D26" s="76"/>
      <c r="F26" s="76"/>
    </row>
    <row r="30" spans="1:13" s="44" customFormat="1" x14ac:dyDescent="0.2">
      <c r="A30" s="6"/>
      <c r="B30" s="46"/>
      <c r="C30" s="6"/>
      <c r="D30" s="46"/>
      <c r="E30" s="6"/>
      <c r="F30" s="46"/>
      <c r="G30" s="6"/>
      <c r="H30" s="6"/>
      <c r="I30" s="6"/>
      <c r="J30" s="6"/>
      <c r="K30" s="6"/>
      <c r="L30" s="6"/>
      <c r="M30" s="6"/>
    </row>
  </sheetData>
  <mergeCells count="1">
    <mergeCell ref="A2:D2"/>
  </mergeCells>
  <pageMargins left="0.7" right="0.7" top="0.75" bottom="0.75" header="0.3" footer="0.3"/>
  <pageSetup orientation="landscape"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A81"/>
  <sheetViews>
    <sheetView zoomScaleNormal="100" workbookViewId="0">
      <selection activeCell="H23" sqref="H23"/>
    </sheetView>
  </sheetViews>
  <sheetFormatPr defaultColWidth="18.42578125" defaultRowHeight="12.75" x14ac:dyDescent="0.2"/>
  <cols>
    <col min="1" max="1" width="36.140625" style="15" customWidth="1"/>
    <col min="2" max="2" width="15.28515625" style="15" customWidth="1"/>
    <col min="3" max="3" width="1.5703125" style="15" customWidth="1"/>
    <col min="4" max="4" width="15.28515625" style="15" customWidth="1"/>
    <col min="5" max="5" width="1.5703125" style="15" customWidth="1"/>
    <col min="6" max="6" width="15.28515625" style="15" customWidth="1"/>
    <col min="7" max="7" width="1.5703125" style="15" customWidth="1"/>
    <col min="8" max="8" width="15.28515625" style="15" customWidth="1"/>
    <col min="9" max="9" width="1.5703125" style="15" customWidth="1"/>
    <col min="10" max="10" width="15.28515625" style="15" customWidth="1"/>
    <col min="11" max="11" width="4.7109375" style="15" customWidth="1"/>
    <col min="12" max="13" width="11.85546875" style="15" customWidth="1"/>
    <col min="14" max="16384" width="18.42578125" style="15"/>
  </cols>
  <sheetData>
    <row r="1" spans="1:27" x14ac:dyDescent="0.2">
      <c r="A1" s="13" t="s">
        <v>0</v>
      </c>
      <c r="B1" s="14"/>
      <c r="C1" s="14"/>
      <c r="D1" s="14"/>
      <c r="E1" s="14"/>
      <c r="F1" s="14"/>
      <c r="G1" s="14"/>
      <c r="H1" s="14"/>
      <c r="I1" s="14"/>
      <c r="J1" s="14"/>
      <c r="K1" s="67"/>
      <c r="L1" s="67"/>
      <c r="M1" s="67"/>
      <c r="N1" s="67"/>
      <c r="O1" s="67"/>
      <c r="P1" s="67"/>
      <c r="Q1" s="67"/>
      <c r="R1" s="67"/>
      <c r="S1" s="67"/>
      <c r="T1" s="67"/>
      <c r="U1" s="67"/>
      <c r="V1" s="67"/>
      <c r="W1" s="67"/>
      <c r="X1" s="67"/>
      <c r="Y1" s="67"/>
      <c r="Z1" s="67"/>
      <c r="AA1" s="67"/>
    </row>
    <row r="2" spans="1:27" x14ac:dyDescent="0.2">
      <c r="A2" s="16" t="s">
        <v>42</v>
      </c>
      <c r="B2" s="14"/>
      <c r="C2" s="14"/>
      <c r="D2" s="14"/>
      <c r="E2" s="14"/>
      <c r="F2" s="14"/>
      <c r="G2" s="14"/>
      <c r="H2" s="14"/>
      <c r="I2" s="14"/>
      <c r="J2" s="14"/>
      <c r="K2" s="67"/>
      <c r="L2" s="67"/>
      <c r="M2" s="67"/>
      <c r="N2" s="67"/>
      <c r="O2" s="67"/>
      <c r="P2" s="67"/>
      <c r="Q2" s="67"/>
      <c r="R2" s="67"/>
      <c r="S2" s="67"/>
      <c r="T2" s="67"/>
      <c r="U2" s="67"/>
      <c r="V2" s="67"/>
      <c r="W2" s="67"/>
      <c r="X2" s="67"/>
      <c r="Y2" s="67"/>
      <c r="Z2" s="67"/>
      <c r="AA2" s="67"/>
    </row>
    <row r="3" spans="1:27" x14ac:dyDescent="0.2">
      <c r="A3" s="16" t="s">
        <v>2</v>
      </c>
      <c r="B3" s="14"/>
      <c r="C3" s="14"/>
      <c r="D3" s="14"/>
      <c r="E3" s="14"/>
      <c r="F3" s="14"/>
      <c r="G3" s="14"/>
      <c r="H3" s="14"/>
      <c r="I3" s="14"/>
      <c r="J3" s="14"/>
      <c r="K3" s="67"/>
      <c r="L3" s="67"/>
      <c r="M3" s="67"/>
      <c r="N3" s="67"/>
      <c r="O3" s="67"/>
      <c r="P3" s="67"/>
      <c r="Q3" s="67"/>
      <c r="R3" s="67"/>
      <c r="S3" s="67"/>
      <c r="T3" s="67"/>
      <c r="U3" s="67"/>
      <c r="V3" s="67"/>
      <c r="W3" s="67"/>
      <c r="X3" s="67"/>
      <c r="Y3" s="67"/>
      <c r="Z3" s="67"/>
      <c r="AA3" s="67"/>
    </row>
    <row r="4" spans="1:27" x14ac:dyDescent="0.2">
      <c r="A4" s="13" t="s">
        <v>3</v>
      </c>
      <c r="B4" s="14"/>
      <c r="C4" s="14"/>
      <c r="D4" s="14"/>
      <c r="E4" s="14"/>
      <c r="F4" s="14"/>
      <c r="G4" s="14"/>
      <c r="H4" s="14"/>
      <c r="I4" s="14"/>
      <c r="J4" s="14"/>
      <c r="K4" s="67"/>
      <c r="L4" s="67"/>
      <c r="M4" s="67"/>
      <c r="N4" s="67"/>
      <c r="O4" s="67"/>
      <c r="P4" s="67"/>
      <c r="Q4" s="67"/>
      <c r="R4" s="67"/>
      <c r="S4" s="67"/>
      <c r="T4" s="67"/>
      <c r="U4" s="67"/>
      <c r="V4" s="67"/>
      <c r="W4" s="67"/>
      <c r="X4" s="67"/>
      <c r="Y4" s="67"/>
      <c r="Z4" s="67"/>
      <c r="AA4" s="67"/>
    </row>
    <row r="5" spans="1:27" x14ac:dyDescent="0.2">
      <c r="A5" s="67"/>
      <c r="B5" s="67"/>
      <c r="C5" s="67"/>
      <c r="D5" s="67"/>
      <c r="E5" s="67"/>
      <c r="F5" s="67"/>
      <c r="G5" s="67"/>
      <c r="H5" s="67"/>
      <c r="I5" s="67"/>
      <c r="J5" s="67"/>
      <c r="K5" s="67"/>
      <c r="L5" s="67"/>
      <c r="M5" s="67"/>
      <c r="N5" s="67"/>
      <c r="O5" s="67"/>
      <c r="P5" s="67"/>
      <c r="Q5" s="67"/>
      <c r="R5" s="67"/>
      <c r="S5" s="67"/>
      <c r="T5" s="67"/>
      <c r="U5" s="67"/>
      <c r="V5" s="67"/>
      <c r="W5" s="67"/>
      <c r="X5" s="67"/>
      <c r="Y5" s="67"/>
      <c r="Z5" s="67"/>
      <c r="AA5" s="67"/>
    </row>
    <row r="6" spans="1:27" ht="25.5" x14ac:dyDescent="0.2">
      <c r="A6" s="204"/>
      <c r="B6" s="306" t="s">
        <v>219</v>
      </c>
      <c r="C6" s="306"/>
      <c r="D6" s="306"/>
      <c r="E6" s="204"/>
      <c r="F6" s="306" t="s">
        <v>209</v>
      </c>
      <c r="G6" s="306"/>
      <c r="H6" s="306"/>
      <c r="I6" s="204"/>
      <c r="J6" s="18" t="s">
        <v>220</v>
      </c>
      <c r="K6" s="67"/>
      <c r="L6" s="67"/>
      <c r="M6" s="67"/>
      <c r="N6" s="67"/>
      <c r="O6" s="67"/>
      <c r="P6" s="67"/>
      <c r="Q6" s="67"/>
      <c r="R6" s="67"/>
      <c r="S6" s="67"/>
      <c r="T6" s="67"/>
      <c r="U6" s="67"/>
      <c r="V6" s="67"/>
      <c r="W6" s="67"/>
      <c r="X6" s="67"/>
      <c r="Y6" s="67"/>
      <c r="Z6" s="67"/>
      <c r="AA6" s="67"/>
    </row>
    <row r="7" spans="1:27" x14ac:dyDescent="0.2">
      <c r="A7" s="204"/>
      <c r="B7" s="284">
        <v>606</v>
      </c>
      <c r="C7" s="213"/>
      <c r="D7" s="284">
        <v>605</v>
      </c>
      <c r="E7" s="204"/>
      <c r="F7" s="284">
        <v>606</v>
      </c>
      <c r="G7" s="213"/>
      <c r="H7" s="284">
        <v>605</v>
      </c>
      <c r="I7" s="204"/>
      <c r="J7" s="284">
        <v>605</v>
      </c>
      <c r="K7" s="67"/>
      <c r="L7" s="67"/>
      <c r="M7" s="67"/>
      <c r="N7" s="67"/>
      <c r="O7" s="67"/>
      <c r="P7" s="67"/>
      <c r="Q7" s="67"/>
      <c r="R7" s="67"/>
      <c r="S7" s="67"/>
      <c r="T7" s="67"/>
      <c r="U7" s="67"/>
      <c r="V7" s="67"/>
      <c r="W7" s="67"/>
      <c r="X7" s="67"/>
      <c r="Y7" s="67"/>
      <c r="Z7" s="67"/>
      <c r="AA7" s="67"/>
    </row>
    <row r="8" spans="1:27" x14ac:dyDescent="0.2">
      <c r="A8" s="204" t="s">
        <v>49</v>
      </c>
      <c r="B8" s="285">
        <v>133.6</v>
      </c>
      <c r="C8" s="285"/>
      <c r="D8" s="285">
        <v>326.8</v>
      </c>
      <c r="E8" s="285"/>
      <c r="F8" s="285">
        <v>142</v>
      </c>
      <c r="G8" s="285"/>
      <c r="H8" s="285">
        <v>335.7</v>
      </c>
      <c r="I8" s="285"/>
      <c r="J8" s="285">
        <v>323.7</v>
      </c>
      <c r="K8" s="67"/>
      <c r="L8" s="67"/>
      <c r="M8" s="67"/>
      <c r="N8" s="67"/>
      <c r="O8" s="67"/>
      <c r="P8" s="67"/>
      <c r="Q8" s="67"/>
      <c r="R8" s="67"/>
      <c r="S8" s="67"/>
      <c r="T8" s="67"/>
      <c r="U8" s="67"/>
      <c r="V8" s="67"/>
      <c r="W8" s="67"/>
      <c r="X8" s="67"/>
      <c r="Y8" s="67"/>
      <c r="Z8" s="67"/>
      <c r="AA8" s="67"/>
    </row>
    <row r="9" spans="1:27" s="21" customFormat="1" x14ac:dyDescent="0.2">
      <c r="A9" s="204" t="s">
        <v>50</v>
      </c>
      <c r="B9" s="100">
        <v>1031.7</v>
      </c>
      <c r="C9" s="100"/>
      <c r="D9" s="100">
        <v>1163.4000000000001</v>
      </c>
      <c r="E9" s="100"/>
      <c r="F9" s="100">
        <v>1095.2</v>
      </c>
      <c r="G9" s="100"/>
      <c r="H9" s="100">
        <v>1231.0999999999999</v>
      </c>
      <c r="I9" s="100"/>
      <c r="J9" s="100">
        <v>1139.2</v>
      </c>
      <c r="K9" s="67"/>
      <c r="L9" s="67"/>
      <c r="M9" s="67"/>
      <c r="N9" s="67"/>
      <c r="O9" s="67"/>
      <c r="P9" s="67"/>
      <c r="Q9" s="67"/>
      <c r="R9" s="67"/>
      <c r="S9" s="67"/>
      <c r="T9" s="67"/>
      <c r="U9" s="67"/>
      <c r="V9" s="67"/>
      <c r="W9" s="67"/>
      <c r="X9" s="67"/>
      <c r="Y9" s="67"/>
      <c r="Z9" s="67"/>
      <c r="AA9" s="67"/>
    </row>
    <row r="10" spans="1:27" x14ac:dyDescent="0.2">
      <c r="A10" s="204" t="s">
        <v>41</v>
      </c>
      <c r="B10" s="286">
        <f>SUM(B8:B9)</f>
        <v>1165.3</v>
      </c>
      <c r="C10" s="9"/>
      <c r="D10" s="286">
        <f>SUM(D8:D9)</f>
        <v>1490.2</v>
      </c>
      <c r="E10" s="286"/>
      <c r="F10" s="286">
        <f>SUM(F8:F9)</f>
        <v>1237.2</v>
      </c>
      <c r="G10" s="9"/>
      <c r="H10" s="286">
        <f>SUM(H8:H9)</f>
        <v>1566.8</v>
      </c>
      <c r="I10" s="9"/>
      <c r="J10" s="286">
        <f>SUM(J8:J9)</f>
        <v>1462.9</v>
      </c>
      <c r="K10" s="67"/>
      <c r="L10" s="67"/>
      <c r="M10" s="67"/>
      <c r="N10" s="67"/>
      <c r="O10" s="67"/>
      <c r="P10" s="67"/>
      <c r="Q10" s="67"/>
      <c r="R10" s="67"/>
      <c r="S10" s="67"/>
      <c r="T10" s="67"/>
      <c r="U10" s="67"/>
      <c r="V10" s="67"/>
      <c r="W10" s="67"/>
      <c r="X10" s="67"/>
      <c r="Y10" s="67"/>
      <c r="Z10" s="67"/>
      <c r="AA10" s="67"/>
    </row>
    <row r="11" spans="1:27" x14ac:dyDescent="0.2">
      <c r="A11" s="176"/>
      <c r="B11" s="177"/>
      <c r="C11" s="178"/>
      <c r="D11" s="177"/>
      <c r="E11" s="179"/>
      <c r="F11" s="67"/>
      <c r="G11" s="67"/>
      <c r="H11" s="67"/>
      <c r="I11" s="67"/>
      <c r="J11" s="67"/>
      <c r="K11" s="67"/>
      <c r="L11" s="67"/>
      <c r="M11" s="67"/>
      <c r="N11" s="67"/>
      <c r="O11" s="67"/>
      <c r="P11" s="67"/>
      <c r="Q11" s="67"/>
      <c r="R11" s="67"/>
      <c r="S11" s="67"/>
      <c r="T11" s="67"/>
      <c r="U11" s="67"/>
      <c r="V11" s="67"/>
      <c r="W11" s="67"/>
      <c r="X11" s="67"/>
      <c r="Y11" s="67"/>
      <c r="Z11" s="67"/>
      <c r="AA11" s="67"/>
    </row>
    <row r="12" spans="1:27" x14ac:dyDescent="0.2">
      <c r="A12" s="176"/>
      <c r="B12" s="177"/>
      <c r="C12" s="178"/>
      <c r="D12" s="177"/>
      <c r="E12" s="179"/>
      <c r="F12" s="67"/>
      <c r="G12" s="67"/>
      <c r="H12" s="67"/>
      <c r="I12" s="67"/>
      <c r="J12" s="67"/>
      <c r="K12" s="67"/>
      <c r="L12" s="67"/>
      <c r="M12" s="67"/>
      <c r="N12" s="67"/>
      <c r="O12" s="67"/>
      <c r="P12" s="67"/>
      <c r="Q12" s="67"/>
      <c r="R12" s="67"/>
      <c r="S12" s="67"/>
      <c r="T12" s="67"/>
      <c r="U12" s="67"/>
      <c r="V12" s="67"/>
      <c r="W12" s="67"/>
      <c r="X12" s="67"/>
      <c r="Y12" s="67"/>
      <c r="Z12" s="67"/>
      <c r="AA12" s="67"/>
    </row>
    <row r="13" spans="1:27" x14ac:dyDescent="0.2">
      <c r="A13" s="180"/>
      <c r="B13" s="177"/>
      <c r="C13" s="178"/>
      <c r="D13" s="177"/>
      <c r="E13" s="179"/>
      <c r="F13" s="67"/>
      <c r="G13" s="67"/>
      <c r="H13" s="67"/>
      <c r="I13" s="67"/>
      <c r="J13" s="67"/>
      <c r="K13" s="67"/>
      <c r="L13" s="67"/>
      <c r="M13" s="67"/>
      <c r="N13" s="67"/>
      <c r="O13" s="67"/>
      <c r="P13" s="67"/>
      <c r="Q13" s="67"/>
      <c r="R13" s="67"/>
      <c r="S13" s="67"/>
      <c r="T13" s="67"/>
      <c r="U13" s="67"/>
      <c r="V13" s="67"/>
      <c r="W13" s="67"/>
      <c r="X13" s="67"/>
      <c r="Y13" s="67"/>
      <c r="Z13" s="67"/>
      <c r="AA13" s="67"/>
    </row>
    <row r="14" spans="1:27" x14ac:dyDescent="0.2">
      <c r="A14" s="179"/>
      <c r="B14" s="177"/>
      <c r="C14" s="178"/>
      <c r="D14" s="177"/>
      <c r="E14" s="179"/>
      <c r="F14" s="67"/>
      <c r="G14" s="67"/>
      <c r="H14" s="67"/>
      <c r="I14" s="67"/>
      <c r="J14" s="67"/>
      <c r="K14" s="67"/>
      <c r="L14" s="67"/>
      <c r="M14" s="67"/>
      <c r="N14" s="67"/>
      <c r="O14" s="67"/>
      <c r="P14" s="67"/>
      <c r="Q14" s="67"/>
      <c r="R14" s="67"/>
      <c r="S14" s="67"/>
      <c r="T14" s="67"/>
      <c r="U14" s="67"/>
      <c r="V14" s="67"/>
      <c r="W14" s="67"/>
      <c r="X14" s="67"/>
      <c r="Y14" s="67"/>
      <c r="Z14" s="67"/>
      <c r="AA14" s="67"/>
    </row>
    <row r="15" spans="1:27" x14ac:dyDescent="0.2">
      <c r="A15" s="176"/>
      <c r="B15" s="181"/>
      <c r="C15" s="178"/>
      <c r="D15" s="181"/>
      <c r="E15" s="179"/>
      <c r="F15" s="67"/>
      <c r="G15" s="67"/>
      <c r="H15" s="67"/>
      <c r="I15" s="67"/>
      <c r="J15" s="67"/>
      <c r="K15" s="67"/>
      <c r="L15" s="67"/>
      <c r="M15" s="67"/>
      <c r="N15" s="67"/>
      <c r="O15" s="67"/>
      <c r="P15" s="67"/>
      <c r="Q15" s="67"/>
      <c r="R15" s="67"/>
      <c r="S15" s="67"/>
      <c r="T15" s="67"/>
      <c r="U15" s="67"/>
      <c r="V15" s="67"/>
      <c r="W15" s="67"/>
      <c r="X15" s="67"/>
      <c r="Y15" s="67"/>
      <c r="Z15" s="67"/>
      <c r="AA15" s="67"/>
    </row>
    <row r="16" spans="1:27" x14ac:dyDescent="0.2">
      <c r="A16" s="179"/>
      <c r="B16" s="182"/>
      <c r="C16" s="178"/>
      <c r="D16" s="182"/>
      <c r="E16" s="179"/>
      <c r="F16" s="67"/>
      <c r="G16" s="67"/>
      <c r="H16" s="67"/>
      <c r="I16" s="67"/>
      <c r="J16" s="67"/>
      <c r="K16" s="67"/>
      <c r="L16" s="67"/>
      <c r="M16" s="67"/>
      <c r="N16" s="67"/>
      <c r="O16" s="67"/>
      <c r="P16" s="67"/>
      <c r="Q16" s="67"/>
      <c r="R16" s="67"/>
      <c r="S16" s="67"/>
      <c r="T16" s="67"/>
      <c r="U16" s="67"/>
      <c r="V16" s="67"/>
      <c r="W16" s="67"/>
      <c r="X16" s="67"/>
      <c r="Y16" s="67"/>
      <c r="Z16" s="67"/>
      <c r="AA16" s="67"/>
    </row>
    <row r="17" spans="1:27" x14ac:dyDescent="0.2">
      <c r="A17" s="183"/>
      <c r="B17" s="181"/>
      <c r="C17" s="178"/>
      <c r="D17" s="181"/>
      <c r="E17" s="179"/>
      <c r="F17" s="67"/>
      <c r="G17" s="67"/>
      <c r="H17" s="67"/>
      <c r="I17" s="67"/>
      <c r="J17" s="67"/>
      <c r="K17" s="67"/>
      <c r="L17" s="67"/>
      <c r="M17" s="67"/>
      <c r="N17" s="67"/>
      <c r="O17" s="67"/>
      <c r="P17" s="67"/>
      <c r="Q17" s="67"/>
      <c r="R17" s="67"/>
      <c r="S17" s="67"/>
      <c r="T17" s="67"/>
      <c r="U17" s="67"/>
      <c r="V17" s="67"/>
      <c r="W17" s="67"/>
      <c r="X17" s="67"/>
      <c r="Y17" s="67"/>
      <c r="Z17" s="67"/>
      <c r="AA17" s="67"/>
    </row>
    <row r="18" spans="1:27" x14ac:dyDescent="0.2">
      <c r="A18" s="183"/>
      <c r="B18" s="177"/>
      <c r="C18" s="178"/>
      <c r="D18" s="177"/>
      <c r="E18" s="179"/>
      <c r="F18" s="67"/>
      <c r="G18" s="67"/>
      <c r="H18" s="67"/>
      <c r="I18" s="67"/>
      <c r="J18" s="67"/>
      <c r="K18" s="67"/>
      <c r="L18" s="67"/>
      <c r="M18" s="67"/>
      <c r="N18" s="67"/>
      <c r="O18" s="67"/>
      <c r="P18" s="67"/>
      <c r="Q18" s="67"/>
      <c r="R18" s="67"/>
      <c r="S18" s="67"/>
      <c r="T18" s="67"/>
      <c r="U18" s="67"/>
      <c r="V18" s="67"/>
      <c r="W18" s="67"/>
      <c r="X18" s="67"/>
      <c r="Y18" s="67"/>
      <c r="Z18" s="67"/>
      <c r="AA18" s="67"/>
    </row>
    <row r="19" spans="1:27" x14ac:dyDescent="0.2">
      <c r="A19" s="176"/>
      <c r="B19" s="181"/>
      <c r="C19" s="178"/>
      <c r="D19" s="181"/>
      <c r="E19" s="179"/>
      <c r="F19" s="67"/>
      <c r="G19" s="67"/>
      <c r="H19" s="67"/>
      <c r="I19" s="67"/>
      <c r="J19" s="67"/>
      <c r="K19" s="67"/>
      <c r="L19" s="67"/>
      <c r="M19" s="67"/>
      <c r="N19" s="67"/>
      <c r="O19" s="67"/>
      <c r="P19" s="67"/>
      <c r="Q19" s="67"/>
      <c r="R19" s="67"/>
      <c r="S19" s="67"/>
      <c r="T19" s="67"/>
      <c r="U19" s="67"/>
      <c r="V19" s="67"/>
      <c r="W19" s="67"/>
      <c r="X19" s="67"/>
      <c r="Y19" s="67"/>
      <c r="Z19" s="67"/>
      <c r="AA19" s="67"/>
    </row>
    <row r="20" spans="1:27" ht="18.75" customHeight="1" x14ac:dyDescent="0.2">
      <c r="A20" s="179"/>
      <c r="B20" s="178"/>
      <c r="C20" s="178"/>
      <c r="D20" s="178"/>
      <c r="E20" s="179"/>
      <c r="F20" s="67"/>
      <c r="G20" s="67"/>
      <c r="H20" s="67"/>
      <c r="I20" s="67"/>
      <c r="J20" s="67"/>
      <c r="K20" s="67"/>
      <c r="L20" s="67"/>
      <c r="M20" s="67"/>
      <c r="N20" s="67"/>
      <c r="O20" s="67"/>
      <c r="P20" s="67"/>
      <c r="Q20" s="67"/>
      <c r="R20" s="67"/>
      <c r="S20" s="67"/>
      <c r="T20" s="67"/>
      <c r="U20" s="67"/>
      <c r="V20" s="67"/>
      <c r="W20" s="67"/>
      <c r="X20" s="67"/>
      <c r="Y20" s="67"/>
      <c r="Z20" s="67"/>
      <c r="AA20" s="67"/>
    </row>
    <row r="21" spans="1:27" ht="18.75" customHeight="1" x14ac:dyDescent="0.2">
      <c r="A21" s="179"/>
      <c r="B21" s="178"/>
      <c r="C21" s="178"/>
      <c r="D21" s="178"/>
      <c r="E21" s="179"/>
      <c r="F21" s="67"/>
      <c r="G21" s="67"/>
      <c r="H21" s="67"/>
      <c r="I21" s="67"/>
      <c r="J21" s="67"/>
      <c r="K21" s="67"/>
      <c r="L21" s="67"/>
      <c r="M21" s="67"/>
      <c r="N21" s="67"/>
      <c r="O21" s="67"/>
      <c r="P21" s="67"/>
      <c r="Q21" s="67"/>
      <c r="R21" s="67"/>
      <c r="S21" s="67"/>
      <c r="T21" s="67"/>
      <c r="U21" s="67"/>
      <c r="V21" s="67"/>
      <c r="W21" s="67"/>
      <c r="X21" s="67"/>
      <c r="Y21" s="67"/>
      <c r="Z21" s="67"/>
      <c r="AA21" s="67"/>
    </row>
    <row r="22" spans="1:27" ht="18.75" customHeight="1" x14ac:dyDescent="0.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c r="AA22" s="67"/>
    </row>
    <row r="23" spans="1:27" ht="18.75" customHeight="1" x14ac:dyDescent="0.2">
      <c r="A23" s="67"/>
      <c r="B23" s="78"/>
      <c r="C23" s="67"/>
      <c r="D23" s="78"/>
      <c r="E23" s="67"/>
      <c r="F23" s="67"/>
      <c r="G23" s="67"/>
      <c r="H23" s="67"/>
      <c r="I23" s="67"/>
      <c r="J23" s="67"/>
      <c r="K23" s="67"/>
      <c r="L23" s="67"/>
      <c r="M23" s="67"/>
      <c r="N23" s="67"/>
      <c r="O23" s="67"/>
      <c r="P23" s="67"/>
      <c r="Q23" s="67"/>
      <c r="R23" s="67"/>
      <c r="S23" s="67"/>
      <c r="T23" s="67"/>
      <c r="U23" s="67"/>
      <c r="V23" s="67"/>
      <c r="W23" s="67"/>
      <c r="X23" s="67"/>
      <c r="Y23" s="67"/>
      <c r="Z23" s="67"/>
      <c r="AA23" s="67"/>
    </row>
    <row r="24" spans="1:27" ht="18.75" customHeight="1" x14ac:dyDescent="0.2">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row>
    <row r="25" spans="1:27" ht="18.75" customHeight="1" x14ac:dyDescent="0.2">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row>
    <row r="26" spans="1:27" ht="18.75" customHeight="1" x14ac:dyDescent="0.2">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c r="AA26" s="67"/>
    </row>
    <row r="27" spans="1:27" ht="18.75" customHeight="1" x14ac:dyDescent="0.2">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c r="AA27" s="67"/>
    </row>
    <row r="28" spans="1:27" ht="18.75" customHeight="1" x14ac:dyDescent="0.2">
      <c r="A28" s="67"/>
      <c r="B28" s="79"/>
      <c r="C28" s="67"/>
      <c r="D28" s="67"/>
      <c r="E28" s="67"/>
      <c r="F28" s="67"/>
      <c r="G28" s="67"/>
      <c r="H28" s="67"/>
      <c r="I28" s="67"/>
      <c r="J28" s="67"/>
      <c r="K28" s="67"/>
      <c r="L28" s="67"/>
      <c r="M28" s="67"/>
      <c r="N28" s="67"/>
      <c r="O28" s="67"/>
      <c r="P28" s="67"/>
      <c r="Q28" s="67"/>
      <c r="R28" s="67"/>
      <c r="S28" s="67"/>
      <c r="T28" s="67"/>
      <c r="U28" s="67"/>
      <c r="V28" s="67"/>
      <c r="W28" s="67"/>
      <c r="X28" s="67"/>
      <c r="Y28" s="67"/>
      <c r="Z28" s="67"/>
      <c r="AA28" s="67"/>
    </row>
    <row r="29" spans="1:27" ht="18.75" customHeight="1" x14ac:dyDescent="0.2">
      <c r="A29" s="67"/>
      <c r="B29" s="78"/>
      <c r="C29" s="67"/>
      <c r="D29" s="78"/>
      <c r="E29" s="67"/>
      <c r="F29" s="67"/>
      <c r="G29" s="67"/>
      <c r="H29" s="67"/>
      <c r="I29" s="67"/>
      <c r="J29" s="67"/>
      <c r="K29" s="67"/>
      <c r="L29" s="67"/>
      <c r="M29" s="67"/>
      <c r="N29" s="67"/>
      <c r="O29" s="67"/>
      <c r="P29" s="67"/>
      <c r="Q29" s="67"/>
      <c r="R29" s="67"/>
      <c r="S29" s="67"/>
      <c r="T29" s="67"/>
      <c r="U29" s="67"/>
      <c r="V29" s="67"/>
      <c r="W29" s="67"/>
      <c r="X29" s="67"/>
      <c r="Y29" s="67"/>
      <c r="Z29" s="67"/>
      <c r="AA29" s="67"/>
    </row>
    <row r="30" spans="1:27" ht="18.75" customHeight="1" x14ac:dyDescent="0.2">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67"/>
    </row>
    <row r="31" spans="1:27" ht="18.75" customHeight="1" x14ac:dyDescent="0.2">
      <c r="A31" s="67"/>
      <c r="B31" s="78"/>
      <c r="C31" s="67"/>
      <c r="D31" s="78"/>
      <c r="E31" s="67"/>
      <c r="F31" s="67"/>
      <c r="G31" s="67"/>
      <c r="H31" s="67"/>
      <c r="I31" s="67"/>
      <c r="J31" s="67"/>
      <c r="K31" s="67"/>
      <c r="L31" s="67"/>
      <c r="M31" s="67"/>
      <c r="N31" s="67"/>
      <c r="O31" s="67"/>
      <c r="P31" s="67"/>
      <c r="Q31" s="67"/>
      <c r="R31" s="67"/>
      <c r="S31" s="67"/>
      <c r="T31" s="67"/>
      <c r="U31" s="67"/>
      <c r="V31" s="67"/>
      <c r="W31" s="67"/>
      <c r="X31" s="67"/>
      <c r="Y31" s="67"/>
      <c r="Z31" s="67"/>
      <c r="AA31" s="67"/>
    </row>
    <row r="32" spans="1:27" ht="18.75" customHeight="1" x14ac:dyDescent="0.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c r="AA32" s="67"/>
    </row>
    <row r="33" spans="1:27" ht="18.75" customHeight="1" x14ac:dyDescent="0.2">
      <c r="A33" s="67"/>
      <c r="B33" s="78"/>
      <c r="C33" s="67"/>
      <c r="D33" s="78"/>
      <c r="E33" s="67"/>
      <c r="F33" s="67"/>
      <c r="G33" s="67"/>
      <c r="H33" s="67"/>
      <c r="I33" s="67"/>
      <c r="J33" s="67"/>
      <c r="K33" s="67"/>
      <c r="L33" s="67"/>
      <c r="M33" s="67"/>
      <c r="N33" s="67"/>
      <c r="O33" s="67"/>
      <c r="P33" s="67"/>
      <c r="Q33" s="67"/>
      <c r="R33" s="67"/>
      <c r="S33" s="67"/>
      <c r="T33" s="67"/>
      <c r="U33" s="67"/>
      <c r="V33" s="67"/>
      <c r="W33" s="67"/>
      <c r="X33" s="67"/>
      <c r="Y33" s="67"/>
      <c r="Z33" s="67"/>
      <c r="AA33" s="67"/>
    </row>
    <row r="34" spans="1:27" ht="18.75" customHeight="1" x14ac:dyDescent="0.2">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c r="AA34" s="67"/>
    </row>
    <row r="35" spans="1:27" ht="18.75" customHeight="1" x14ac:dyDescent="0.2">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row>
    <row r="36" spans="1:27" ht="18.75" customHeight="1" x14ac:dyDescent="0.2">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c r="AA36" s="67"/>
    </row>
    <row r="37" spans="1:27" ht="18.75" customHeight="1" x14ac:dyDescent="0.2">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67"/>
    </row>
    <row r="38" spans="1:27" ht="18.75" customHeight="1" x14ac:dyDescent="0.2">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c r="AA38" s="67"/>
    </row>
    <row r="39" spans="1:27" ht="18.75" customHeight="1" x14ac:dyDescent="0.2">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row>
    <row r="40" spans="1:27" ht="18.75" customHeight="1" x14ac:dyDescent="0.2">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c r="AA40" s="67"/>
    </row>
    <row r="41" spans="1:27" ht="18.75" customHeight="1" x14ac:dyDescent="0.2">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row>
    <row r="42" spans="1:27" ht="18.75" customHeight="1" x14ac:dyDescent="0.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row>
    <row r="43" spans="1:27" ht="18.75" customHeight="1" x14ac:dyDescent="0.2">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row>
    <row r="44" spans="1:27" ht="18.75" customHeight="1" x14ac:dyDescent="0.2">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c r="AA44" s="67"/>
    </row>
    <row r="45" spans="1:27" ht="18.75" customHeight="1" x14ac:dyDescent="0.2">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row>
    <row r="46" spans="1:27" ht="18.75" customHeight="1" x14ac:dyDescent="0.2">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row>
    <row r="47" spans="1:27" ht="18.75" customHeight="1" x14ac:dyDescent="0.2">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c r="AA47" s="67"/>
    </row>
    <row r="48" spans="1:27" ht="18.75" customHeight="1" x14ac:dyDescent="0.2">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row>
    <row r="49" spans="1:27" ht="18.75" customHeight="1" x14ac:dyDescent="0.2">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row>
    <row r="50" spans="1:27" ht="18.75" customHeight="1" x14ac:dyDescent="0.2">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row>
    <row r="51" spans="1:27" ht="18.75" customHeight="1" x14ac:dyDescent="0.2">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row>
    <row r="52" spans="1:27" ht="18.75" customHeight="1" x14ac:dyDescent="0.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c r="AA52" s="67"/>
    </row>
    <row r="53" spans="1:27" ht="18.75" customHeight="1" x14ac:dyDescent="0.2">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row>
    <row r="54" spans="1:27" ht="18.75" customHeight="1" x14ac:dyDescent="0.2">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67"/>
    </row>
    <row r="55" spans="1:27" ht="18.75" customHeight="1" x14ac:dyDescent="0.2">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7"/>
    </row>
    <row r="56" spans="1:27" ht="18.75" customHeight="1" x14ac:dyDescent="0.2">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row>
    <row r="57" spans="1:27" ht="18.75" customHeight="1" x14ac:dyDescent="0.2">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row>
    <row r="58" spans="1:27" ht="18.75" customHeight="1" x14ac:dyDescent="0.2">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c r="AA58" s="67"/>
    </row>
    <row r="59" spans="1:27" ht="18.75" customHeight="1" x14ac:dyDescent="0.2">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row>
    <row r="60" spans="1:27" ht="18.75" customHeight="1" x14ac:dyDescent="0.2">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c r="AA60" s="67"/>
    </row>
    <row r="61" spans="1:27" ht="18.75" customHeight="1" x14ac:dyDescent="0.2">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c r="AA61" s="67"/>
    </row>
    <row r="62" spans="1:27" ht="18.75" customHeight="1" x14ac:dyDescent="0.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7"/>
    </row>
    <row r="63" spans="1:27" ht="18.75" customHeight="1" x14ac:dyDescent="0.2">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row>
    <row r="64" spans="1:27" ht="18.75" customHeight="1" x14ac:dyDescent="0.2">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c r="AA64" s="67"/>
    </row>
    <row r="65" spans="1:27" ht="18.75" customHeight="1" x14ac:dyDescent="0.2">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row>
    <row r="66" spans="1:27" ht="18.75" customHeight="1" x14ac:dyDescent="0.2">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67"/>
    </row>
    <row r="67" spans="1:27" ht="18.75" customHeight="1" x14ac:dyDescent="0.2">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row>
    <row r="68" spans="1:27" ht="18.75" customHeight="1" x14ac:dyDescent="0.2">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7"/>
    </row>
    <row r="69" spans="1:27" ht="18.75" customHeight="1" x14ac:dyDescent="0.2">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c r="AA69" s="67"/>
    </row>
    <row r="70" spans="1:27" ht="18.75" customHeight="1" x14ac:dyDescent="0.2">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67"/>
    </row>
    <row r="71" spans="1:27" ht="18.75" customHeight="1" x14ac:dyDescent="0.2">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row>
    <row r="72" spans="1:27" ht="18.75" customHeight="1" x14ac:dyDescent="0.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67"/>
    </row>
    <row r="73" spans="1:27" ht="18.75" customHeight="1" x14ac:dyDescent="0.2">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row>
    <row r="74" spans="1:27" ht="18.75" customHeight="1" x14ac:dyDescent="0.2">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67"/>
    </row>
    <row r="75" spans="1:27" ht="18.75" customHeight="1" x14ac:dyDescent="0.2">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row>
    <row r="76" spans="1:27" ht="18.75" customHeight="1" x14ac:dyDescent="0.2">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67"/>
    </row>
    <row r="77" spans="1:27" ht="18.75" customHeight="1" x14ac:dyDescent="0.2">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row>
    <row r="78" spans="1:27" ht="18.75" customHeight="1" x14ac:dyDescent="0.2">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row>
    <row r="79" spans="1:27" ht="18.75" customHeight="1" x14ac:dyDescent="0.2">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row>
    <row r="80" spans="1:27" ht="18.75" customHeight="1" x14ac:dyDescent="0.2">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c r="AA80" s="67"/>
    </row>
    <row r="81" spans="1:27" ht="18.75" customHeight="1" x14ac:dyDescent="0.2">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c r="AA81" s="67"/>
    </row>
  </sheetData>
  <mergeCells count="2">
    <mergeCell ref="B6:D6"/>
    <mergeCell ref="F6:H6"/>
  </mergeCells>
  <pageMargins left="0.7" right="0.7" top="0.75" bottom="0.75" header="0.3" footer="0.3"/>
  <pageSetup scale="76" orientation="portrait" r:id="rId1"/>
  <ignoredErrors>
    <ignoredError sqref="B8:J10"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A81"/>
  <sheetViews>
    <sheetView zoomScaleNormal="100" workbookViewId="0">
      <selection activeCell="E25" sqref="E25"/>
    </sheetView>
  </sheetViews>
  <sheetFormatPr defaultColWidth="18.42578125" defaultRowHeight="12.75" x14ac:dyDescent="0.2"/>
  <cols>
    <col min="1" max="1" width="54" style="15" customWidth="1"/>
    <col min="2" max="2" width="15.7109375" style="15" customWidth="1"/>
    <col min="3" max="3" width="1.85546875" style="15" customWidth="1"/>
    <col min="4" max="4" width="15.7109375" style="15" customWidth="1"/>
    <col min="5" max="10" width="11.85546875" style="15" customWidth="1"/>
    <col min="11" max="11" width="4.7109375" style="15" customWidth="1"/>
    <col min="12" max="13" width="11.85546875" style="15" customWidth="1"/>
    <col min="14" max="16384" width="18.42578125" style="15"/>
  </cols>
  <sheetData>
    <row r="1" spans="1:27" x14ac:dyDescent="0.2">
      <c r="A1" s="13" t="s">
        <v>0</v>
      </c>
      <c r="B1" s="14"/>
      <c r="C1" s="14"/>
      <c r="D1" s="14"/>
      <c r="E1" s="67"/>
      <c r="F1" s="67"/>
      <c r="G1" s="67"/>
      <c r="H1" s="67"/>
      <c r="I1" s="67"/>
      <c r="J1" s="67"/>
      <c r="K1" s="67"/>
      <c r="L1" s="67"/>
      <c r="M1" s="67"/>
      <c r="N1" s="67"/>
      <c r="O1" s="67"/>
      <c r="P1" s="67"/>
      <c r="Q1" s="67"/>
      <c r="R1" s="67"/>
      <c r="S1" s="67"/>
      <c r="T1" s="67"/>
      <c r="U1" s="67"/>
      <c r="V1" s="67"/>
      <c r="W1" s="67"/>
      <c r="X1" s="67"/>
      <c r="Y1" s="67"/>
      <c r="Z1" s="67"/>
      <c r="AA1" s="67"/>
    </row>
    <row r="2" spans="1:27" x14ac:dyDescent="0.2">
      <c r="A2" s="16" t="s">
        <v>42</v>
      </c>
      <c r="B2" s="14"/>
      <c r="C2" s="14"/>
      <c r="D2" s="14"/>
      <c r="E2" s="67"/>
      <c r="F2" s="67"/>
      <c r="G2" s="67"/>
      <c r="H2" s="67"/>
      <c r="I2" s="67"/>
      <c r="J2" s="67"/>
      <c r="K2" s="67"/>
      <c r="L2" s="67"/>
      <c r="M2" s="67"/>
      <c r="N2" s="67"/>
      <c r="O2" s="67"/>
      <c r="P2" s="67"/>
      <c r="Q2" s="67"/>
      <c r="R2" s="67"/>
      <c r="S2" s="67"/>
      <c r="T2" s="67"/>
      <c r="U2" s="67"/>
      <c r="V2" s="67"/>
      <c r="W2" s="67"/>
      <c r="X2" s="67"/>
      <c r="Y2" s="67"/>
      <c r="Z2" s="67"/>
      <c r="AA2" s="67"/>
    </row>
    <row r="3" spans="1:27" x14ac:dyDescent="0.2">
      <c r="A3" s="16" t="s">
        <v>2</v>
      </c>
      <c r="B3" s="14"/>
      <c r="C3" s="14"/>
      <c r="D3" s="14"/>
      <c r="E3" s="67"/>
      <c r="F3" s="67"/>
      <c r="G3" s="67"/>
      <c r="H3" s="67"/>
      <c r="I3" s="67"/>
      <c r="J3" s="67"/>
      <c r="K3" s="67"/>
      <c r="L3" s="67"/>
      <c r="M3" s="67"/>
      <c r="N3" s="67"/>
      <c r="O3" s="67"/>
      <c r="P3" s="67"/>
      <c r="Q3" s="67"/>
      <c r="R3" s="67"/>
      <c r="S3" s="67"/>
      <c r="T3" s="67"/>
      <c r="U3" s="67"/>
      <c r="V3" s="67"/>
      <c r="W3" s="67"/>
      <c r="X3" s="67"/>
      <c r="Y3" s="67"/>
      <c r="Z3" s="67"/>
      <c r="AA3" s="67"/>
    </row>
    <row r="4" spans="1:27" x14ac:dyDescent="0.2">
      <c r="A4" s="13" t="s">
        <v>3</v>
      </c>
      <c r="B4" s="14"/>
      <c r="C4" s="14"/>
      <c r="D4" s="14"/>
      <c r="E4" s="67"/>
      <c r="F4" s="67"/>
      <c r="G4" s="67"/>
      <c r="H4" s="67"/>
      <c r="I4" s="67"/>
      <c r="J4" s="67"/>
      <c r="K4" s="67"/>
      <c r="L4" s="67"/>
      <c r="M4" s="67"/>
      <c r="N4" s="67"/>
      <c r="O4" s="67"/>
      <c r="P4" s="67"/>
      <c r="Q4" s="67"/>
      <c r="R4" s="67"/>
      <c r="S4" s="67"/>
      <c r="T4" s="67"/>
      <c r="U4" s="67"/>
      <c r="V4" s="67"/>
      <c r="W4" s="67"/>
      <c r="X4" s="67"/>
      <c r="Y4" s="67"/>
      <c r="Z4" s="67"/>
      <c r="AA4" s="67"/>
    </row>
    <row r="5" spans="1:27" x14ac:dyDescent="0.2">
      <c r="A5" s="67"/>
      <c r="B5" s="67"/>
      <c r="C5" s="67"/>
      <c r="D5" s="67"/>
      <c r="E5" s="67"/>
      <c r="F5" s="67"/>
      <c r="G5" s="67"/>
      <c r="H5" s="67"/>
      <c r="I5" s="67"/>
      <c r="J5" s="67"/>
      <c r="K5" s="67"/>
      <c r="L5" s="67"/>
      <c r="M5" s="67"/>
      <c r="N5" s="67"/>
      <c r="O5" s="67"/>
      <c r="P5" s="67"/>
      <c r="Q5" s="67"/>
      <c r="R5" s="67"/>
      <c r="S5" s="67"/>
      <c r="T5" s="67"/>
      <c r="U5" s="67"/>
      <c r="V5" s="67"/>
      <c r="W5" s="67"/>
      <c r="X5" s="67"/>
      <c r="Y5" s="67"/>
      <c r="Z5" s="67"/>
      <c r="AA5" s="67"/>
    </row>
    <row r="6" spans="1:27" x14ac:dyDescent="0.2">
      <c r="A6" s="67"/>
      <c r="B6" s="307" t="s">
        <v>43</v>
      </c>
      <c r="C6" s="307"/>
      <c r="D6" s="307"/>
      <c r="E6" s="67"/>
      <c r="F6" s="67"/>
      <c r="G6" s="67"/>
      <c r="H6" s="67"/>
      <c r="I6" s="67"/>
      <c r="J6" s="67"/>
      <c r="K6" s="67"/>
      <c r="L6" s="67"/>
      <c r="M6" s="67"/>
      <c r="N6" s="67"/>
      <c r="O6" s="67"/>
      <c r="P6" s="67"/>
      <c r="Q6" s="67"/>
      <c r="R6" s="67"/>
      <c r="S6" s="67"/>
      <c r="T6" s="67"/>
      <c r="U6" s="67"/>
      <c r="V6" s="67"/>
      <c r="W6" s="67"/>
      <c r="X6" s="67"/>
      <c r="Y6" s="67"/>
      <c r="Z6" s="67"/>
      <c r="AA6" s="67"/>
    </row>
    <row r="7" spans="1:27" ht="25.5" x14ac:dyDescent="0.2">
      <c r="A7" s="17"/>
      <c r="B7" s="18" t="s">
        <v>255</v>
      </c>
      <c r="C7" s="19"/>
      <c r="D7" s="18" t="s">
        <v>145</v>
      </c>
      <c r="E7" s="67"/>
      <c r="F7" s="67"/>
      <c r="G7" s="67"/>
      <c r="H7" s="67"/>
      <c r="I7" s="67"/>
      <c r="J7" s="67"/>
      <c r="K7" s="67"/>
      <c r="L7" s="67"/>
      <c r="M7" s="67"/>
      <c r="N7" s="67"/>
      <c r="O7" s="67"/>
      <c r="P7" s="67"/>
      <c r="Q7" s="67"/>
      <c r="R7" s="67"/>
      <c r="S7" s="67"/>
      <c r="T7" s="67"/>
      <c r="U7" s="67"/>
      <c r="V7" s="67"/>
      <c r="W7" s="67"/>
      <c r="X7" s="67"/>
      <c r="Y7" s="67"/>
      <c r="Z7" s="67"/>
      <c r="AA7" s="67"/>
    </row>
    <row r="8" spans="1:27" x14ac:dyDescent="0.2">
      <c r="A8" s="67" t="s">
        <v>44</v>
      </c>
      <c r="C8" s="67"/>
      <c r="E8" s="67"/>
      <c r="F8" s="67"/>
      <c r="G8" s="67"/>
      <c r="H8" s="67"/>
      <c r="I8" s="67"/>
      <c r="J8" s="67"/>
      <c r="K8" s="67"/>
      <c r="L8" s="67"/>
      <c r="M8" s="67"/>
      <c r="N8" s="67"/>
      <c r="O8" s="67"/>
      <c r="P8" s="67"/>
      <c r="Q8" s="67"/>
      <c r="R8" s="67"/>
      <c r="S8" s="67"/>
      <c r="T8" s="67"/>
      <c r="U8" s="67"/>
      <c r="V8" s="67"/>
      <c r="W8" s="67"/>
      <c r="X8" s="67"/>
      <c r="Y8" s="67"/>
      <c r="Z8" s="67"/>
      <c r="AA8" s="67"/>
    </row>
    <row r="9" spans="1:27" s="21" customFormat="1" x14ac:dyDescent="0.2">
      <c r="A9" s="17" t="s">
        <v>45</v>
      </c>
      <c r="B9" s="137">
        <v>144.5</v>
      </c>
      <c r="C9" s="138"/>
      <c r="D9" s="137">
        <v>312.60000000000002</v>
      </c>
      <c r="E9" s="67"/>
      <c r="F9" s="67"/>
      <c r="G9" s="67"/>
      <c r="H9" s="67"/>
      <c r="I9" s="67"/>
      <c r="J9" s="67"/>
      <c r="K9" s="67"/>
      <c r="L9" s="67"/>
      <c r="M9" s="67"/>
      <c r="N9" s="67"/>
      <c r="O9" s="67"/>
      <c r="P9" s="67"/>
      <c r="Q9" s="67"/>
      <c r="R9" s="67"/>
      <c r="S9" s="67"/>
      <c r="T9" s="67"/>
      <c r="U9" s="67"/>
      <c r="V9" s="67"/>
      <c r="W9" s="67"/>
      <c r="X9" s="67"/>
      <c r="Y9" s="67"/>
      <c r="Z9" s="67"/>
      <c r="AA9" s="67"/>
    </row>
    <row r="10" spans="1:27" x14ac:dyDescent="0.2">
      <c r="A10" s="17" t="s">
        <v>46</v>
      </c>
      <c r="B10" s="139">
        <v>0</v>
      </c>
      <c r="C10" s="138"/>
      <c r="D10" s="139">
        <v>68.099999999999994</v>
      </c>
      <c r="E10" s="67"/>
      <c r="F10" s="67"/>
      <c r="G10" s="67"/>
      <c r="H10" s="67"/>
      <c r="I10" s="67"/>
      <c r="J10" s="67"/>
      <c r="K10" s="67"/>
      <c r="L10" s="67"/>
      <c r="M10" s="67"/>
      <c r="N10" s="67"/>
      <c r="O10" s="67"/>
      <c r="P10" s="67"/>
      <c r="Q10" s="67"/>
      <c r="R10" s="67"/>
      <c r="S10" s="67"/>
      <c r="T10" s="67"/>
      <c r="U10" s="67"/>
      <c r="V10" s="67"/>
      <c r="W10" s="67"/>
      <c r="X10" s="67"/>
      <c r="Y10" s="67"/>
      <c r="Z10" s="67"/>
      <c r="AA10" s="67"/>
    </row>
    <row r="11" spans="1:27" x14ac:dyDescent="0.2">
      <c r="A11" s="22" t="s">
        <v>47</v>
      </c>
      <c r="B11" s="140">
        <f>SUM(B9:B10)</f>
        <v>144.5</v>
      </c>
      <c r="C11" s="138"/>
      <c r="D11" s="140">
        <f>SUM(D9:D10)</f>
        <v>380.70000000000005</v>
      </c>
      <c r="E11" s="67"/>
      <c r="F11" s="67"/>
      <c r="G11" s="67"/>
      <c r="H11" s="67"/>
      <c r="I11" s="67"/>
      <c r="J11" s="67"/>
      <c r="K11" s="67"/>
      <c r="L11" s="67"/>
      <c r="M11" s="67"/>
      <c r="N11" s="67"/>
      <c r="O11" s="67"/>
      <c r="P11" s="67"/>
      <c r="Q11" s="67"/>
      <c r="R11" s="67"/>
      <c r="S11" s="67"/>
      <c r="T11" s="67"/>
      <c r="U11" s="67"/>
      <c r="V11" s="67"/>
      <c r="W11" s="67"/>
      <c r="X11" s="67"/>
      <c r="Y11" s="67"/>
      <c r="Z11" s="67"/>
      <c r="AA11" s="67"/>
    </row>
    <row r="12" spans="1:27" x14ac:dyDescent="0.2">
      <c r="A12" s="22" t="s">
        <v>48</v>
      </c>
      <c r="B12" s="139">
        <v>-10.9</v>
      </c>
      <c r="C12" s="138"/>
      <c r="D12" s="139">
        <v>-46.5</v>
      </c>
      <c r="E12" s="67"/>
      <c r="F12" s="67"/>
      <c r="G12" s="67"/>
      <c r="H12" s="67"/>
      <c r="I12" s="67"/>
      <c r="J12" s="67"/>
      <c r="K12" s="67"/>
      <c r="L12" s="67"/>
      <c r="M12" s="67"/>
      <c r="N12" s="67"/>
      <c r="O12" s="67"/>
      <c r="P12" s="67"/>
      <c r="Q12" s="67"/>
      <c r="R12" s="67"/>
      <c r="S12" s="67"/>
      <c r="T12" s="67"/>
      <c r="U12" s="67"/>
      <c r="V12" s="67"/>
      <c r="W12" s="67"/>
      <c r="X12" s="67"/>
      <c r="Y12" s="67"/>
      <c r="Z12" s="67"/>
      <c r="AA12" s="67"/>
    </row>
    <row r="13" spans="1:27" x14ac:dyDescent="0.2">
      <c r="A13" s="23" t="s">
        <v>49</v>
      </c>
      <c r="B13" s="140">
        <f>SUM(B11:B12)</f>
        <v>133.6</v>
      </c>
      <c r="C13" s="138"/>
      <c r="D13" s="140">
        <f>SUM(D11:D12)</f>
        <v>334.20000000000005</v>
      </c>
      <c r="E13" s="67"/>
      <c r="F13" s="67"/>
      <c r="G13" s="67"/>
      <c r="H13" s="67"/>
      <c r="I13" s="67"/>
      <c r="J13" s="67"/>
      <c r="K13" s="67"/>
      <c r="L13" s="67"/>
      <c r="M13" s="67"/>
      <c r="N13" s="67"/>
      <c r="O13" s="67"/>
      <c r="P13" s="67"/>
      <c r="Q13" s="67"/>
      <c r="R13" s="67"/>
      <c r="S13" s="67"/>
      <c r="T13" s="67"/>
      <c r="U13" s="67"/>
      <c r="V13" s="67"/>
      <c r="W13" s="67"/>
      <c r="X13" s="67"/>
      <c r="Y13" s="67"/>
      <c r="Z13" s="67"/>
      <c r="AA13" s="67"/>
    </row>
    <row r="14" spans="1:27" x14ac:dyDescent="0.2">
      <c r="A14" s="67" t="s">
        <v>50</v>
      </c>
      <c r="B14" s="139">
        <v>1031.7</v>
      </c>
      <c r="C14" s="138"/>
      <c r="D14" s="139">
        <v>1205.0999999999999</v>
      </c>
      <c r="E14" s="67"/>
      <c r="F14" s="67"/>
      <c r="G14" s="67"/>
      <c r="H14" s="67"/>
      <c r="I14" s="67"/>
      <c r="J14" s="67"/>
      <c r="K14" s="67"/>
      <c r="L14" s="67"/>
      <c r="M14" s="67"/>
      <c r="N14" s="67"/>
      <c r="O14" s="67"/>
      <c r="P14" s="67"/>
      <c r="Q14" s="67"/>
      <c r="R14" s="67"/>
      <c r="S14" s="67"/>
      <c r="T14" s="67"/>
      <c r="U14" s="67"/>
      <c r="V14" s="67"/>
      <c r="W14" s="67"/>
      <c r="X14" s="67"/>
      <c r="Y14" s="67"/>
      <c r="Z14" s="67"/>
      <c r="AA14" s="67"/>
    </row>
    <row r="15" spans="1:27" ht="13.5" thickBot="1" x14ac:dyDescent="0.25">
      <c r="A15" s="22" t="s">
        <v>41</v>
      </c>
      <c r="B15" s="141">
        <f>SUM(B13:B14)</f>
        <v>1165.3</v>
      </c>
      <c r="C15" s="138"/>
      <c r="D15" s="141">
        <f>SUM(D13:D14)</f>
        <v>1539.3</v>
      </c>
      <c r="E15" s="67"/>
      <c r="F15" s="67"/>
      <c r="G15" s="67"/>
      <c r="H15" s="67"/>
      <c r="I15" s="67"/>
      <c r="J15" s="67"/>
      <c r="K15" s="67"/>
      <c r="L15" s="67"/>
      <c r="M15" s="67"/>
      <c r="N15" s="67"/>
      <c r="O15" s="67"/>
      <c r="P15" s="67"/>
      <c r="Q15" s="67"/>
      <c r="R15" s="67"/>
      <c r="S15" s="67"/>
      <c r="T15" s="67"/>
      <c r="U15" s="67"/>
      <c r="V15" s="67"/>
      <c r="W15" s="67"/>
      <c r="X15" s="67"/>
      <c r="Y15" s="67"/>
      <c r="Z15" s="67"/>
      <c r="AA15" s="67"/>
    </row>
    <row r="16" spans="1:27" ht="13.5" thickTop="1" x14ac:dyDescent="0.2">
      <c r="A16" s="67" t="s">
        <v>51</v>
      </c>
      <c r="B16" s="142"/>
      <c r="C16" s="138"/>
      <c r="D16" s="142"/>
      <c r="E16" s="67"/>
      <c r="F16" s="67"/>
      <c r="G16" s="67"/>
      <c r="H16" s="67"/>
      <c r="I16" s="67"/>
      <c r="J16" s="67"/>
      <c r="K16" s="67"/>
      <c r="L16" s="67"/>
      <c r="M16" s="67"/>
      <c r="N16" s="67"/>
      <c r="O16" s="67"/>
      <c r="P16" s="67"/>
      <c r="Q16" s="67"/>
      <c r="R16" s="67"/>
      <c r="S16" s="67"/>
      <c r="T16" s="67"/>
      <c r="U16" s="67"/>
      <c r="V16" s="67"/>
      <c r="W16" s="67"/>
      <c r="X16" s="67"/>
      <c r="Y16" s="67"/>
      <c r="Z16" s="67"/>
      <c r="AA16" s="67"/>
    </row>
    <row r="17" spans="1:27" x14ac:dyDescent="0.2">
      <c r="A17" s="17" t="s">
        <v>52</v>
      </c>
      <c r="B17" s="137">
        <v>814.1</v>
      </c>
      <c r="C17" s="138"/>
      <c r="D17" s="137">
        <v>1030.3</v>
      </c>
      <c r="E17" s="67"/>
      <c r="F17" s="67"/>
      <c r="G17" s="67"/>
      <c r="H17" s="67"/>
      <c r="I17" s="67"/>
      <c r="J17" s="67"/>
      <c r="K17" s="67"/>
      <c r="L17" s="67"/>
      <c r="M17" s="67"/>
      <c r="N17" s="67"/>
      <c r="O17" s="67"/>
      <c r="P17" s="67"/>
      <c r="Q17" s="67"/>
      <c r="R17" s="67"/>
      <c r="S17" s="67"/>
      <c r="T17" s="67"/>
      <c r="U17" s="67"/>
      <c r="V17" s="67"/>
      <c r="W17" s="67"/>
      <c r="X17" s="67"/>
      <c r="Y17" s="67"/>
      <c r="Z17" s="67"/>
      <c r="AA17" s="67"/>
    </row>
    <row r="18" spans="1:27" x14ac:dyDescent="0.2">
      <c r="A18" s="17" t="s">
        <v>53</v>
      </c>
      <c r="B18" s="139">
        <v>351.2</v>
      </c>
      <c r="C18" s="138"/>
      <c r="D18" s="139">
        <v>509</v>
      </c>
      <c r="E18" s="67"/>
      <c r="F18" s="67"/>
      <c r="G18" s="67"/>
      <c r="H18" s="67"/>
      <c r="I18" s="67"/>
      <c r="J18" s="67"/>
      <c r="K18" s="67"/>
      <c r="L18" s="67"/>
      <c r="M18" s="67"/>
      <c r="N18" s="67"/>
      <c r="O18" s="67"/>
      <c r="P18" s="67"/>
      <c r="Q18" s="67"/>
      <c r="R18" s="67"/>
      <c r="S18" s="67"/>
      <c r="T18" s="67"/>
      <c r="U18" s="67"/>
      <c r="V18" s="67"/>
      <c r="W18" s="67"/>
      <c r="X18" s="67"/>
      <c r="Y18" s="67"/>
      <c r="Z18" s="67"/>
      <c r="AA18" s="67"/>
    </row>
    <row r="19" spans="1:27" ht="13.5" thickBot="1" x14ac:dyDescent="0.25">
      <c r="A19" s="22" t="s">
        <v>41</v>
      </c>
      <c r="B19" s="141">
        <f>SUM(B17:B18)</f>
        <v>1165.3</v>
      </c>
      <c r="C19" s="138"/>
      <c r="D19" s="141">
        <f>SUM(D17:D18)</f>
        <v>1539.3</v>
      </c>
      <c r="E19" s="67"/>
      <c r="F19" s="67"/>
      <c r="G19" s="67"/>
      <c r="H19" s="67"/>
      <c r="I19" s="67"/>
      <c r="J19" s="67"/>
      <c r="K19" s="67"/>
      <c r="L19" s="67"/>
      <c r="M19" s="67"/>
      <c r="N19" s="67"/>
      <c r="O19" s="67"/>
      <c r="P19" s="67"/>
      <c r="Q19" s="67"/>
      <c r="R19" s="67"/>
      <c r="S19" s="67"/>
      <c r="T19" s="67"/>
      <c r="U19" s="67"/>
      <c r="V19" s="67"/>
      <c r="W19" s="67"/>
      <c r="X19" s="67"/>
      <c r="Y19" s="67"/>
      <c r="Z19" s="67"/>
      <c r="AA19" s="67"/>
    </row>
    <row r="20" spans="1:27" ht="18.75" customHeight="1" thickTop="1" x14ac:dyDescent="0.2">
      <c r="A20" s="67"/>
      <c r="B20" s="138"/>
      <c r="C20" s="138"/>
      <c r="D20" s="138"/>
      <c r="E20" s="67"/>
      <c r="F20" s="67"/>
      <c r="G20" s="67"/>
      <c r="H20" s="67"/>
      <c r="I20" s="67"/>
      <c r="J20" s="67"/>
      <c r="K20" s="67"/>
      <c r="L20" s="67"/>
      <c r="M20" s="67"/>
      <c r="N20" s="67"/>
      <c r="O20" s="67"/>
      <c r="P20" s="67"/>
      <c r="Q20" s="67"/>
      <c r="R20" s="67"/>
      <c r="S20" s="67"/>
      <c r="T20" s="67"/>
      <c r="U20" s="67"/>
      <c r="V20" s="67"/>
      <c r="W20" s="67"/>
      <c r="X20" s="67"/>
      <c r="Y20" s="67"/>
      <c r="Z20" s="67"/>
      <c r="AA20" s="67"/>
    </row>
    <row r="21" spans="1:27" ht="18.75" customHeight="1" x14ac:dyDescent="0.2">
      <c r="A21" s="67"/>
      <c r="B21" s="138"/>
      <c r="C21" s="138"/>
      <c r="D21" s="138"/>
      <c r="E21" s="67"/>
      <c r="F21" s="67"/>
      <c r="G21" s="67"/>
      <c r="H21" s="67"/>
      <c r="I21" s="67"/>
      <c r="J21" s="67"/>
      <c r="K21" s="67"/>
      <c r="L21" s="67"/>
      <c r="M21" s="67"/>
      <c r="N21" s="67"/>
      <c r="O21" s="67"/>
      <c r="P21" s="67"/>
      <c r="Q21" s="67"/>
      <c r="R21" s="67"/>
      <c r="S21" s="67"/>
      <c r="T21" s="67"/>
      <c r="U21" s="67"/>
      <c r="V21" s="67"/>
      <c r="W21" s="67"/>
      <c r="X21" s="67"/>
      <c r="Y21" s="67"/>
      <c r="Z21" s="67"/>
      <c r="AA21" s="67"/>
    </row>
    <row r="22" spans="1:27" ht="18.75" customHeight="1" x14ac:dyDescent="0.2">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c r="AA22" s="67"/>
    </row>
    <row r="23" spans="1:27" ht="18.75" customHeight="1" x14ac:dyDescent="0.2">
      <c r="A23" s="67"/>
      <c r="B23" s="78"/>
      <c r="C23" s="67"/>
      <c r="D23" s="78"/>
      <c r="E23" s="67"/>
      <c r="F23" s="67"/>
      <c r="G23" s="67"/>
      <c r="H23" s="67"/>
      <c r="I23" s="67"/>
      <c r="J23" s="67"/>
      <c r="K23" s="67"/>
      <c r="L23" s="67"/>
      <c r="M23" s="67"/>
      <c r="N23" s="67"/>
      <c r="O23" s="67"/>
      <c r="P23" s="67"/>
      <c r="Q23" s="67"/>
      <c r="R23" s="67"/>
      <c r="S23" s="67"/>
      <c r="T23" s="67"/>
      <c r="U23" s="67"/>
      <c r="V23" s="67"/>
      <c r="W23" s="67"/>
      <c r="X23" s="67"/>
      <c r="Y23" s="67"/>
      <c r="Z23" s="67"/>
      <c r="AA23" s="67"/>
    </row>
    <row r="24" spans="1:27" ht="18.75" customHeight="1" x14ac:dyDescent="0.2">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row>
    <row r="25" spans="1:27" ht="18.75" customHeight="1" x14ac:dyDescent="0.2">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row>
    <row r="26" spans="1:27" ht="18.75" customHeight="1" x14ac:dyDescent="0.2">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c r="AA26" s="67"/>
    </row>
    <row r="27" spans="1:27" ht="18.75" customHeight="1" x14ac:dyDescent="0.2">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c r="AA27" s="67"/>
    </row>
    <row r="28" spans="1:27" ht="18.75" customHeight="1" x14ac:dyDescent="0.2">
      <c r="A28" s="67"/>
      <c r="B28" s="79"/>
      <c r="C28" s="67"/>
      <c r="D28" s="67"/>
      <c r="E28" s="67"/>
      <c r="F28" s="67"/>
      <c r="G28" s="67"/>
      <c r="H28" s="67"/>
      <c r="I28" s="67"/>
      <c r="J28" s="67"/>
      <c r="K28" s="67"/>
      <c r="L28" s="67"/>
      <c r="M28" s="67"/>
      <c r="N28" s="67"/>
      <c r="O28" s="67"/>
      <c r="P28" s="67"/>
      <c r="Q28" s="67"/>
      <c r="R28" s="67"/>
      <c r="S28" s="67"/>
      <c r="T28" s="67"/>
      <c r="U28" s="67"/>
      <c r="V28" s="67"/>
      <c r="W28" s="67"/>
      <c r="X28" s="67"/>
      <c r="Y28" s="67"/>
      <c r="Z28" s="67"/>
      <c r="AA28" s="67"/>
    </row>
    <row r="29" spans="1:27" ht="18.75" customHeight="1" x14ac:dyDescent="0.2">
      <c r="A29" s="67"/>
      <c r="B29" s="78"/>
      <c r="C29" s="67"/>
      <c r="D29" s="78"/>
      <c r="E29" s="67"/>
      <c r="F29" s="67"/>
      <c r="G29" s="67"/>
      <c r="H29" s="67"/>
      <c r="I29" s="67"/>
      <c r="J29" s="67"/>
      <c r="K29" s="67"/>
      <c r="L29" s="67"/>
      <c r="M29" s="67"/>
      <c r="N29" s="67"/>
      <c r="O29" s="67"/>
      <c r="P29" s="67"/>
      <c r="Q29" s="67"/>
      <c r="R29" s="67"/>
      <c r="S29" s="67"/>
      <c r="T29" s="67"/>
      <c r="U29" s="67"/>
      <c r="V29" s="67"/>
      <c r="W29" s="67"/>
      <c r="X29" s="67"/>
      <c r="Y29" s="67"/>
      <c r="Z29" s="67"/>
      <c r="AA29" s="67"/>
    </row>
    <row r="30" spans="1:27" ht="18.75" customHeight="1" x14ac:dyDescent="0.2">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67"/>
    </row>
    <row r="31" spans="1:27" ht="18.75" customHeight="1" x14ac:dyDescent="0.2">
      <c r="A31" s="67"/>
      <c r="B31" s="78"/>
      <c r="C31" s="67"/>
      <c r="D31" s="78"/>
      <c r="E31" s="67"/>
      <c r="F31" s="67"/>
      <c r="G31" s="67"/>
      <c r="H31" s="67"/>
      <c r="I31" s="67"/>
      <c r="J31" s="67"/>
      <c r="K31" s="67"/>
      <c r="L31" s="67"/>
      <c r="M31" s="67"/>
      <c r="N31" s="67"/>
      <c r="O31" s="67"/>
      <c r="P31" s="67"/>
      <c r="Q31" s="67"/>
      <c r="R31" s="67"/>
      <c r="S31" s="67"/>
      <c r="T31" s="67"/>
      <c r="U31" s="67"/>
      <c r="V31" s="67"/>
      <c r="W31" s="67"/>
      <c r="X31" s="67"/>
      <c r="Y31" s="67"/>
      <c r="Z31" s="67"/>
      <c r="AA31" s="67"/>
    </row>
    <row r="32" spans="1:27" ht="18.75" customHeight="1" x14ac:dyDescent="0.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c r="AA32" s="67"/>
    </row>
    <row r="33" spans="1:27" ht="18.75" customHeight="1" x14ac:dyDescent="0.2">
      <c r="A33" s="67"/>
      <c r="B33" s="78"/>
      <c r="C33" s="67"/>
      <c r="D33" s="78"/>
      <c r="E33" s="67"/>
      <c r="F33" s="67"/>
      <c r="G33" s="67"/>
      <c r="H33" s="67"/>
      <c r="I33" s="67"/>
      <c r="J33" s="67"/>
      <c r="K33" s="67"/>
      <c r="L33" s="67"/>
      <c r="M33" s="67"/>
      <c r="N33" s="67"/>
      <c r="O33" s="67"/>
      <c r="P33" s="67"/>
      <c r="Q33" s="67"/>
      <c r="R33" s="67"/>
      <c r="S33" s="67"/>
      <c r="T33" s="67"/>
      <c r="U33" s="67"/>
      <c r="V33" s="67"/>
      <c r="W33" s="67"/>
      <c r="X33" s="67"/>
      <c r="Y33" s="67"/>
      <c r="Z33" s="67"/>
      <c r="AA33" s="67"/>
    </row>
    <row r="34" spans="1:27" ht="18.75" customHeight="1" x14ac:dyDescent="0.2">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c r="AA34" s="67"/>
    </row>
    <row r="35" spans="1:27" ht="18.75" customHeight="1" x14ac:dyDescent="0.2">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row>
    <row r="36" spans="1:27" ht="18.75" customHeight="1" x14ac:dyDescent="0.2">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c r="AA36" s="67"/>
    </row>
    <row r="37" spans="1:27" ht="18.75" customHeight="1" x14ac:dyDescent="0.2">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67"/>
    </row>
    <row r="38" spans="1:27" ht="18.75" customHeight="1" x14ac:dyDescent="0.2">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c r="AA38" s="67"/>
    </row>
    <row r="39" spans="1:27" ht="18.75" customHeight="1" x14ac:dyDescent="0.2">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row>
    <row r="40" spans="1:27" ht="18.75" customHeight="1" x14ac:dyDescent="0.2">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c r="AA40" s="67"/>
    </row>
    <row r="41" spans="1:27" ht="18.75" customHeight="1" x14ac:dyDescent="0.2">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row>
    <row r="42" spans="1:27" ht="18.75" customHeight="1" x14ac:dyDescent="0.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row>
    <row r="43" spans="1:27" ht="18.75" customHeight="1" x14ac:dyDescent="0.2">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row>
    <row r="44" spans="1:27" ht="18.75" customHeight="1" x14ac:dyDescent="0.2">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c r="AA44" s="67"/>
    </row>
    <row r="45" spans="1:27" ht="18.75" customHeight="1" x14ac:dyDescent="0.2">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row>
    <row r="46" spans="1:27" ht="18.75" customHeight="1" x14ac:dyDescent="0.2">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row>
    <row r="47" spans="1:27" ht="18.75" customHeight="1" x14ac:dyDescent="0.2">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c r="AA47" s="67"/>
    </row>
    <row r="48" spans="1:27" ht="18.75" customHeight="1" x14ac:dyDescent="0.2">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row>
    <row r="49" spans="1:27" ht="18.75" customHeight="1" x14ac:dyDescent="0.2">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row>
    <row r="50" spans="1:27" ht="18.75" customHeight="1" x14ac:dyDescent="0.2">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row>
    <row r="51" spans="1:27" ht="18.75" customHeight="1" x14ac:dyDescent="0.2">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row>
    <row r="52" spans="1:27" ht="18.75" customHeight="1" x14ac:dyDescent="0.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c r="AA52" s="67"/>
    </row>
    <row r="53" spans="1:27" ht="18.75" customHeight="1" x14ac:dyDescent="0.2">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row>
    <row r="54" spans="1:27" ht="18.75" customHeight="1" x14ac:dyDescent="0.2">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67"/>
    </row>
    <row r="55" spans="1:27" ht="18.75" customHeight="1" x14ac:dyDescent="0.2">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7"/>
    </row>
    <row r="56" spans="1:27" ht="18.75" customHeight="1" x14ac:dyDescent="0.2">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row>
    <row r="57" spans="1:27" ht="18.75" customHeight="1" x14ac:dyDescent="0.2">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row>
    <row r="58" spans="1:27" ht="18.75" customHeight="1" x14ac:dyDescent="0.2">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c r="AA58" s="67"/>
    </row>
    <row r="59" spans="1:27" ht="18.75" customHeight="1" x14ac:dyDescent="0.2">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row>
    <row r="60" spans="1:27" ht="18.75" customHeight="1" x14ac:dyDescent="0.2">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c r="AA60" s="67"/>
    </row>
    <row r="61" spans="1:27" ht="18.75" customHeight="1" x14ac:dyDescent="0.2">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c r="AA61" s="67"/>
    </row>
    <row r="62" spans="1:27" ht="18.75" customHeight="1" x14ac:dyDescent="0.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7"/>
    </row>
    <row r="63" spans="1:27" ht="18.75" customHeight="1" x14ac:dyDescent="0.2">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row>
    <row r="64" spans="1:27" ht="18.75" customHeight="1" x14ac:dyDescent="0.2">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c r="AA64" s="67"/>
    </row>
    <row r="65" spans="1:27" ht="18.75" customHeight="1" x14ac:dyDescent="0.2">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row>
    <row r="66" spans="1:27" ht="18.75" customHeight="1" x14ac:dyDescent="0.2">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67"/>
    </row>
    <row r="67" spans="1:27" ht="18.75" customHeight="1" x14ac:dyDescent="0.2">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row>
    <row r="68" spans="1:27" ht="18.75" customHeight="1" x14ac:dyDescent="0.2">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7"/>
    </row>
    <row r="69" spans="1:27" ht="18.75" customHeight="1" x14ac:dyDescent="0.2">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c r="AA69" s="67"/>
    </row>
    <row r="70" spans="1:27" ht="18.75" customHeight="1" x14ac:dyDescent="0.2">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67"/>
    </row>
    <row r="71" spans="1:27" ht="18.75" customHeight="1" x14ac:dyDescent="0.2">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row>
    <row r="72" spans="1:27" ht="18.75" customHeight="1" x14ac:dyDescent="0.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67"/>
    </row>
    <row r="73" spans="1:27" ht="18.75" customHeight="1" x14ac:dyDescent="0.2">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row>
    <row r="74" spans="1:27" ht="18.75" customHeight="1" x14ac:dyDescent="0.2">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67"/>
    </row>
    <row r="75" spans="1:27" ht="18.75" customHeight="1" x14ac:dyDescent="0.2">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row>
    <row r="76" spans="1:27" ht="18.75" customHeight="1" x14ac:dyDescent="0.2">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67"/>
    </row>
    <row r="77" spans="1:27" ht="18.75" customHeight="1" x14ac:dyDescent="0.2">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row>
    <row r="78" spans="1:27" ht="18.75" customHeight="1" x14ac:dyDescent="0.2">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row>
    <row r="79" spans="1:27" ht="18.75" customHeight="1" x14ac:dyDescent="0.2">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row>
    <row r="80" spans="1:27" ht="18.75" customHeight="1" x14ac:dyDescent="0.2">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c r="AA80" s="67"/>
    </row>
    <row r="81" spans="1:27" ht="18.75" customHeight="1" x14ac:dyDescent="0.2">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c r="AA81" s="67"/>
    </row>
  </sheetData>
  <mergeCells count="1">
    <mergeCell ref="B6:D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O39"/>
  <sheetViews>
    <sheetView zoomScaleNormal="100" workbookViewId="0">
      <selection activeCell="A12" sqref="A12"/>
    </sheetView>
  </sheetViews>
  <sheetFormatPr defaultRowHeight="15" x14ac:dyDescent="0.25"/>
  <cols>
    <col min="1" max="1" width="46.28515625" customWidth="1"/>
    <col min="2" max="2" width="17.7109375" style="134" customWidth="1"/>
    <col min="3" max="3" width="1.7109375" customWidth="1"/>
    <col min="4" max="4" width="17.7109375" style="134" customWidth="1"/>
    <col min="5" max="5" width="1.7109375" customWidth="1"/>
    <col min="6" max="6" width="17.7109375" customWidth="1"/>
    <col min="7" max="7" width="1.7109375" customWidth="1"/>
    <col min="8" max="8" width="17.7109375" customWidth="1"/>
  </cols>
  <sheetData>
    <row r="1" spans="1:15" s="4" customFormat="1" x14ac:dyDescent="0.25">
      <c r="A1" s="5" t="s">
        <v>0</v>
      </c>
      <c r="B1" s="131"/>
      <c r="C1" s="24"/>
      <c r="D1" s="131"/>
      <c r="E1" s="24"/>
      <c r="F1" s="24"/>
      <c r="G1" s="24"/>
      <c r="H1" s="24"/>
      <c r="I1" s="3"/>
      <c r="J1" s="3"/>
      <c r="K1" s="3"/>
      <c r="L1" s="3"/>
      <c r="M1" s="3"/>
      <c r="N1" s="3"/>
      <c r="O1" s="3"/>
    </row>
    <row r="2" spans="1:15" s="4" customFormat="1" x14ac:dyDescent="0.25">
      <c r="A2" s="5" t="s">
        <v>54</v>
      </c>
      <c r="B2" s="131"/>
      <c r="C2" s="24"/>
      <c r="D2" s="131"/>
      <c r="E2" s="24"/>
      <c r="F2" s="24"/>
      <c r="G2" s="24"/>
      <c r="H2" s="24"/>
      <c r="I2" s="3"/>
      <c r="J2" s="3"/>
      <c r="K2" s="3"/>
      <c r="L2" s="3"/>
      <c r="M2" s="3"/>
      <c r="N2" s="3"/>
      <c r="O2" s="3"/>
    </row>
    <row r="3" spans="1:15" s="4" customFormat="1" x14ac:dyDescent="0.25">
      <c r="A3" s="5" t="s">
        <v>55</v>
      </c>
      <c r="B3" s="131"/>
      <c r="C3" s="24"/>
      <c r="D3" s="131"/>
      <c r="E3" s="24"/>
      <c r="F3" s="24"/>
      <c r="G3" s="24"/>
      <c r="H3" s="24"/>
      <c r="I3" s="3"/>
      <c r="J3" s="3"/>
      <c r="K3" s="3"/>
      <c r="L3" s="3"/>
      <c r="M3" s="3"/>
      <c r="N3" s="3"/>
      <c r="O3" s="3"/>
    </row>
    <row r="4" spans="1:15" s="4" customFormat="1" x14ac:dyDescent="0.25">
      <c r="A4" s="5" t="s">
        <v>3</v>
      </c>
      <c r="B4" s="131"/>
      <c r="C4" s="24"/>
      <c r="D4" s="131"/>
      <c r="E4" s="24"/>
      <c r="F4" s="24"/>
      <c r="G4" s="24"/>
      <c r="H4" s="24"/>
      <c r="I4" s="3"/>
      <c r="J4" s="3"/>
      <c r="K4" s="3"/>
      <c r="L4" s="3"/>
      <c r="M4" s="3"/>
      <c r="N4" s="3"/>
      <c r="O4" s="3"/>
    </row>
    <row r="5" spans="1:15" s="27" customFormat="1" x14ac:dyDescent="0.25">
      <c r="A5" s="25"/>
      <c r="B5" s="132"/>
      <c r="C5" s="26"/>
      <c r="D5" s="132"/>
      <c r="E5" s="26"/>
      <c r="F5" s="26"/>
      <c r="G5" s="26"/>
      <c r="H5" s="26"/>
      <c r="I5" s="26"/>
      <c r="J5" s="26"/>
      <c r="K5" s="26"/>
      <c r="L5" s="26"/>
      <c r="M5" s="26"/>
      <c r="N5" s="26"/>
      <c r="O5" s="26"/>
    </row>
    <row r="6" spans="1:15" s="6" customFormat="1" ht="27" customHeight="1" x14ac:dyDescent="0.2">
      <c r="B6" s="298" t="s">
        <v>218</v>
      </c>
      <c r="C6" s="298"/>
      <c r="D6" s="298"/>
      <c r="F6" s="298" t="s">
        <v>217</v>
      </c>
      <c r="G6" s="298"/>
      <c r="H6" s="298"/>
    </row>
    <row r="7" spans="1:15" s="6" customFormat="1" ht="12.75" x14ac:dyDescent="0.2">
      <c r="B7" s="184">
        <v>2018</v>
      </c>
      <c r="C7" s="185"/>
      <c r="D7" s="184">
        <v>2017</v>
      </c>
      <c r="F7" s="186">
        <v>2018</v>
      </c>
      <c r="G7" s="185"/>
      <c r="H7" s="186">
        <v>2017</v>
      </c>
    </row>
    <row r="8" spans="1:15" s="6" customFormat="1" ht="12.75" x14ac:dyDescent="0.2">
      <c r="A8" s="6" t="s">
        <v>56</v>
      </c>
      <c r="B8" s="133"/>
      <c r="D8" s="133"/>
    </row>
    <row r="9" spans="1:15" s="6" customFormat="1" x14ac:dyDescent="0.2">
      <c r="A9" s="7" t="s">
        <v>57</v>
      </c>
      <c r="B9" s="187">
        <v>794.69999999999993</v>
      </c>
      <c r="C9" s="175"/>
      <c r="D9" s="291">
        <v>869.7</v>
      </c>
      <c r="E9" s="175"/>
      <c r="F9" s="9">
        <v>2330.4</v>
      </c>
      <c r="G9" s="175"/>
      <c r="H9" s="254">
        <v>2615.8000000000002</v>
      </c>
    </row>
    <row r="10" spans="1:15" s="6" customFormat="1" x14ac:dyDescent="0.2">
      <c r="A10" s="7" t="s">
        <v>58</v>
      </c>
      <c r="B10" s="188">
        <v>385.1</v>
      </c>
      <c r="C10" s="175"/>
      <c r="D10" s="243">
        <v>388.1</v>
      </c>
      <c r="E10" s="175"/>
      <c r="F10" s="8">
        <v>1136.0999999999999</v>
      </c>
      <c r="G10" s="175"/>
      <c r="H10" s="244">
        <v>1171.9000000000001</v>
      </c>
    </row>
    <row r="11" spans="1:15" s="6" customFormat="1" x14ac:dyDescent="0.2">
      <c r="A11" s="189" t="s">
        <v>59</v>
      </c>
      <c r="B11" s="190">
        <f>SUM(B9:B10)</f>
        <v>1179.8</v>
      </c>
      <c r="C11" s="175"/>
      <c r="D11" s="242">
        <f>SUM(D9:D10)</f>
        <v>1257.8000000000002</v>
      </c>
      <c r="E11" s="175"/>
      <c r="F11" s="190">
        <f>SUM(F9:F10)</f>
        <v>3466.5</v>
      </c>
      <c r="G11" s="175"/>
      <c r="H11" s="242">
        <f>SUM(H9:H10)</f>
        <v>3787.7000000000003</v>
      </c>
    </row>
    <row r="12" spans="1:15" s="6" customFormat="1" x14ac:dyDescent="0.2">
      <c r="A12" s="6" t="s">
        <v>60</v>
      </c>
      <c r="B12" s="188"/>
      <c r="C12" s="175"/>
      <c r="D12" s="243"/>
      <c r="E12" s="175"/>
      <c r="F12" s="8"/>
      <c r="G12" s="175"/>
      <c r="H12" s="244"/>
    </row>
    <row r="13" spans="1:15" s="6" customFormat="1" x14ac:dyDescent="0.2">
      <c r="A13" s="7" t="s">
        <v>57</v>
      </c>
      <c r="B13" s="188">
        <v>312.5</v>
      </c>
      <c r="C13" s="175"/>
      <c r="D13" s="243">
        <v>336</v>
      </c>
      <c r="E13" s="175"/>
      <c r="F13" s="8">
        <v>955.5</v>
      </c>
      <c r="G13" s="175"/>
      <c r="H13" s="244">
        <v>1026.4000000000001</v>
      </c>
    </row>
    <row r="14" spans="1:15" s="6" customFormat="1" x14ac:dyDescent="0.2">
      <c r="A14" s="7" t="s">
        <v>58</v>
      </c>
      <c r="B14" s="188">
        <v>156.30000000000001</v>
      </c>
      <c r="C14" s="175"/>
      <c r="D14" s="243">
        <v>149.4</v>
      </c>
      <c r="E14" s="175"/>
      <c r="F14" s="8">
        <v>480.7</v>
      </c>
      <c r="G14" s="175"/>
      <c r="H14" s="244">
        <v>440.4</v>
      </c>
    </row>
    <row r="15" spans="1:15" s="6" customFormat="1" x14ac:dyDescent="0.2">
      <c r="A15" s="189" t="s">
        <v>61</v>
      </c>
      <c r="B15" s="190">
        <f>SUM(B13:B14)</f>
        <v>468.8</v>
      </c>
      <c r="C15" s="175"/>
      <c r="D15" s="242">
        <f>SUM(D13:D14)</f>
        <v>485.4</v>
      </c>
      <c r="E15" s="175"/>
      <c r="F15" s="190">
        <f>SUM(F13:F14)</f>
        <v>1436.2</v>
      </c>
      <c r="G15" s="175"/>
      <c r="H15" s="242">
        <f>SUM(H13:H14)</f>
        <v>1466.8000000000002</v>
      </c>
    </row>
    <row r="16" spans="1:15" s="6" customFormat="1" x14ac:dyDescent="0.2">
      <c r="A16" s="6" t="s">
        <v>62</v>
      </c>
      <c r="B16" s="242">
        <f>B11-B15</f>
        <v>711</v>
      </c>
      <c r="C16" s="226"/>
      <c r="D16" s="242">
        <f>D11-D15</f>
        <v>772.4000000000002</v>
      </c>
      <c r="E16" s="226"/>
      <c r="F16" s="242">
        <f>F11-F15</f>
        <v>2030.3</v>
      </c>
      <c r="G16" s="226"/>
      <c r="H16" s="242">
        <f>H11-H15</f>
        <v>2320.9</v>
      </c>
    </row>
    <row r="17" spans="1:14" s="6" customFormat="1" x14ac:dyDescent="0.2">
      <c r="A17" s="6" t="s">
        <v>63</v>
      </c>
      <c r="B17" s="188"/>
      <c r="C17" s="175"/>
      <c r="D17" s="243"/>
      <c r="E17" s="175"/>
      <c r="F17" s="8"/>
      <c r="G17" s="175"/>
      <c r="H17" s="244"/>
    </row>
    <row r="18" spans="1:14" s="6" customFormat="1" x14ac:dyDescent="0.2">
      <c r="A18" s="7" t="s">
        <v>64</v>
      </c>
      <c r="B18" s="188">
        <v>253.8</v>
      </c>
      <c r="C18" s="175"/>
      <c r="D18" s="243">
        <v>236.4</v>
      </c>
      <c r="E18" s="175"/>
      <c r="F18" s="8">
        <v>772</v>
      </c>
      <c r="G18" s="175"/>
      <c r="H18" s="244">
        <v>752.8</v>
      </c>
    </row>
    <row r="19" spans="1:14" s="6" customFormat="1" x14ac:dyDescent="0.2">
      <c r="A19" s="7" t="s">
        <v>65</v>
      </c>
      <c r="B19" s="188">
        <v>224.8</v>
      </c>
      <c r="C19" s="175"/>
      <c r="D19" s="243">
        <v>232.5</v>
      </c>
      <c r="E19" s="175"/>
      <c r="F19" s="8">
        <v>702.5</v>
      </c>
      <c r="G19" s="175"/>
      <c r="H19" s="244">
        <v>716.6</v>
      </c>
    </row>
    <row r="20" spans="1:14" s="6" customFormat="1" x14ac:dyDescent="0.2">
      <c r="A20" s="7" t="s">
        <v>66</v>
      </c>
      <c r="B20" s="243">
        <v>67.899999999999991</v>
      </c>
      <c r="C20" s="226"/>
      <c r="D20" s="243">
        <v>70.599999999999994</v>
      </c>
      <c r="E20" s="226"/>
      <c r="F20" s="244">
        <v>178.10000000000002</v>
      </c>
      <c r="G20" s="226"/>
      <c r="H20" s="244">
        <v>176.7</v>
      </c>
    </row>
    <row r="21" spans="1:14" s="6" customFormat="1" x14ac:dyDescent="0.2">
      <c r="A21" s="7" t="s">
        <v>146</v>
      </c>
      <c r="B21" s="243">
        <v>4.4000000000000004</v>
      </c>
      <c r="C21" s="226"/>
      <c r="D21" s="243">
        <v>2</v>
      </c>
      <c r="E21" s="226"/>
      <c r="F21" s="244">
        <v>2.2999999999999998</v>
      </c>
      <c r="G21" s="226"/>
      <c r="H21" s="244">
        <v>29.4</v>
      </c>
    </row>
    <row r="22" spans="1:14" s="6" customFormat="1" x14ac:dyDescent="0.2">
      <c r="A22" s="189" t="s">
        <v>67</v>
      </c>
      <c r="B22" s="245">
        <f>SUM(B18:B21)</f>
        <v>550.9</v>
      </c>
      <c r="C22" s="226"/>
      <c r="D22" s="245">
        <f>SUM(D18:D21)</f>
        <v>541.5</v>
      </c>
      <c r="E22" s="226"/>
      <c r="F22" s="245">
        <f>SUM(F18:F21)</f>
        <v>1654.8999999999999</v>
      </c>
      <c r="G22" s="226"/>
      <c r="H22" s="245">
        <f>SUM(H18:H21)</f>
        <v>1675.5000000000002</v>
      </c>
    </row>
    <row r="23" spans="1:14" s="6" customFormat="1" x14ac:dyDescent="0.2">
      <c r="A23" s="6" t="s">
        <v>99</v>
      </c>
      <c r="B23" s="243">
        <f>B16-B22</f>
        <v>160.10000000000002</v>
      </c>
      <c r="C23" s="226"/>
      <c r="D23" s="243">
        <f>D16-D22</f>
        <v>230.9000000000002</v>
      </c>
      <c r="E23" s="226"/>
      <c r="F23" s="243">
        <f>F16-F22</f>
        <v>375.40000000000009</v>
      </c>
      <c r="G23" s="226"/>
      <c r="H23" s="243">
        <f>H16-H22</f>
        <v>645.39999999999986</v>
      </c>
    </row>
    <row r="24" spans="1:14" s="6" customFormat="1" x14ac:dyDescent="0.2">
      <c r="A24" s="6" t="s">
        <v>100</v>
      </c>
      <c r="B24" s="246">
        <v>-8.1</v>
      </c>
      <c r="C24" s="226"/>
      <c r="D24" s="246">
        <v>-5.0999999999999996</v>
      </c>
      <c r="E24" s="226"/>
      <c r="F24" s="247">
        <v>-31.1</v>
      </c>
      <c r="G24" s="226"/>
      <c r="H24" s="247">
        <v>-33.799999999999997</v>
      </c>
    </row>
    <row r="25" spans="1:14" s="6" customFormat="1" x14ac:dyDescent="0.2">
      <c r="A25" s="6" t="s">
        <v>147</v>
      </c>
      <c r="B25" s="243">
        <f>SUM(B23:B24)</f>
        <v>152.00000000000003</v>
      </c>
      <c r="C25" s="226"/>
      <c r="D25" s="243">
        <f>SUM(D23:D24)</f>
        <v>225.80000000000021</v>
      </c>
      <c r="E25" s="226"/>
      <c r="F25" s="243">
        <f>SUM(F23:F24)</f>
        <v>344.30000000000007</v>
      </c>
      <c r="G25" s="226"/>
      <c r="H25" s="243">
        <f>SUM(H23:H24)</f>
        <v>611.59999999999991</v>
      </c>
    </row>
    <row r="26" spans="1:14" s="6" customFormat="1" x14ac:dyDescent="0.2">
      <c r="A26" s="6" t="s">
        <v>258</v>
      </c>
      <c r="B26" s="243">
        <v>-71.800000000000026</v>
      </c>
      <c r="C26" s="226"/>
      <c r="D26" s="243">
        <v>60.1</v>
      </c>
      <c r="E26" s="226"/>
      <c r="F26" s="244">
        <v>-30.4</v>
      </c>
      <c r="G26" s="226"/>
      <c r="H26" s="244">
        <v>157.30000000000001</v>
      </c>
    </row>
    <row r="27" spans="1:14" s="6" customFormat="1" ht="15.75" thickBot="1" x14ac:dyDescent="0.25">
      <c r="A27" s="6" t="s">
        <v>30</v>
      </c>
      <c r="B27" s="248">
        <f>B25-B26</f>
        <v>223.80000000000007</v>
      </c>
      <c r="C27" s="226"/>
      <c r="D27" s="248">
        <f>D25-D26</f>
        <v>165.70000000000022</v>
      </c>
      <c r="E27" s="226"/>
      <c r="F27" s="248">
        <f>F25-F26</f>
        <v>374.70000000000005</v>
      </c>
      <c r="G27" s="226"/>
      <c r="H27" s="248">
        <f>H25-H26</f>
        <v>454.2999999999999</v>
      </c>
    </row>
    <row r="28" spans="1:14" s="6" customFormat="1" ht="15.75" thickTop="1" x14ac:dyDescent="0.2">
      <c r="B28" s="135"/>
      <c r="C28" s="226"/>
      <c r="D28" s="135"/>
      <c r="E28" s="226"/>
      <c r="F28" s="249"/>
      <c r="G28" s="226"/>
      <c r="H28" s="249"/>
      <c r="L28" s="54"/>
      <c r="M28" s="54"/>
      <c r="N28" s="54"/>
    </row>
    <row r="29" spans="1:14" s="6" customFormat="1" x14ac:dyDescent="0.2">
      <c r="A29" s="6" t="s">
        <v>177</v>
      </c>
      <c r="B29" s="135"/>
      <c r="C29" s="226"/>
      <c r="D29" s="135"/>
      <c r="E29" s="226"/>
      <c r="F29" s="249"/>
      <c r="G29" s="226"/>
      <c r="H29" s="249"/>
      <c r="L29" s="54"/>
      <c r="M29" s="54"/>
      <c r="N29" s="54"/>
    </row>
    <row r="30" spans="1:14" s="6" customFormat="1" ht="15.75" thickBot="1" x14ac:dyDescent="0.25">
      <c r="A30" s="7" t="s">
        <v>68</v>
      </c>
      <c r="B30" s="250">
        <f>B27/B33</f>
        <v>0.6464471403812827</v>
      </c>
      <c r="C30" s="226"/>
      <c r="D30" s="250">
        <f>D27/D33</f>
        <v>0.43801215966164475</v>
      </c>
      <c r="E30" s="251"/>
      <c r="F30" s="250">
        <f>F27/F33</f>
        <v>1.0702656383890317</v>
      </c>
      <c r="G30" s="251"/>
      <c r="H30" s="250">
        <f>H27/H33</f>
        <v>1.1955263157894733</v>
      </c>
      <c r="L30" s="120"/>
      <c r="M30" s="11"/>
      <c r="N30" s="54"/>
    </row>
    <row r="31" spans="1:14" s="6" customFormat="1" ht="16.5" thickTop="1" thickBot="1" x14ac:dyDescent="0.25">
      <c r="A31" s="7" t="s">
        <v>69</v>
      </c>
      <c r="B31" s="250">
        <f>B27/B34</f>
        <v>0.63851640513552088</v>
      </c>
      <c r="C31" s="226"/>
      <c r="D31" s="250">
        <f>D27/D34</f>
        <v>0.43297622158348631</v>
      </c>
      <c r="E31" s="251"/>
      <c r="F31" s="250">
        <f>F27/F34</f>
        <v>1.0548986486486489</v>
      </c>
      <c r="G31" s="251"/>
      <c r="H31" s="250">
        <f>H27/H34</f>
        <v>1.1754204398447603</v>
      </c>
      <c r="L31" s="120"/>
      <c r="M31" s="11"/>
      <c r="N31" s="54"/>
    </row>
    <row r="32" spans="1:14" s="6" customFormat="1" ht="15.75" thickTop="1" x14ac:dyDescent="0.2">
      <c r="A32" s="6" t="s">
        <v>178</v>
      </c>
      <c r="B32" s="135"/>
      <c r="C32" s="226"/>
      <c r="D32" s="135"/>
      <c r="E32" s="226"/>
      <c r="F32" s="249"/>
      <c r="G32" s="226"/>
      <c r="H32" s="249"/>
      <c r="M32" s="54"/>
      <c r="N32" s="54"/>
    </row>
    <row r="33" spans="1:14" s="6" customFormat="1" ht="15.75" thickBot="1" x14ac:dyDescent="0.25">
      <c r="A33" s="7" t="s">
        <v>68</v>
      </c>
      <c r="B33" s="289">
        <v>346.2</v>
      </c>
      <c r="C33" s="175"/>
      <c r="D33" s="289">
        <v>378.3</v>
      </c>
      <c r="E33" s="175"/>
      <c r="F33" s="290">
        <v>350.1</v>
      </c>
      <c r="G33" s="175"/>
      <c r="H33" s="290">
        <v>380</v>
      </c>
      <c r="M33" s="54"/>
      <c r="N33" s="54"/>
    </row>
    <row r="34" spans="1:14" s="6" customFormat="1" ht="16.5" thickTop="1" thickBot="1" x14ac:dyDescent="0.25">
      <c r="A34" s="7" t="s">
        <v>69</v>
      </c>
      <c r="B34" s="289">
        <v>350.5</v>
      </c>
      <c r="C34" s="175"/>
      <c r="D34" s="289">
        <v>382.7</v>
      </c>
      <c r="E34" s="175"/>
      <c r="F34" s="290">
        <v>355.2</v>
      </c>
      <c r="G34" s="175"/>
      <c r="H34" s="290">
        <v>386.5</v>
      </c>
      <c r="M34" s="54"/>
      <c r="N34" s="54"/>
    </row>
    <row r="35" spans="1:14" s="6" customFormat="1" ht="16.5" thickTop="1" thickBot="1" x14ac:dyDescent="0.25">
      <c r="A35" s="6" t="s">
        <v>148</v>
      </c>
      <c r="B35" s="250">
        <v>0.18</v>
      </c>
      <c r="C35" s="175"/>
      <c r="D35" s="250">
        <v>0.1</v>
      </c>
      <c r="E35" s="175"/>
      <c r="F35" s="251">
        <v>0.54</v>
      </c>
      <c r="G35" s="175"/>
      <c r="H35" s="251">
        <v>0.3</v>
      </c>
    </row>
    <row r="36" spans="1:14" s="6" customFormat="1" ht="13.5" thickTop="1" x14ac:dyDescent="0.2">
      <c r="B36" s="135"/>
      <c r="D36" s="133"/>
    </row>
    <row r="37" spans="1:14" s="6" customFormat="1" ht="12.75" x14ac:dyDescent="0.2">
      <c r="B37" s="133"/>
      <c r="D37" s="133"/>
    </row>
    <row r="38" spans="1:14" s="6" customFormat="1" ht="12.75" x14ac:dyDescent="0.2">
      <c r="B38" s="133"/>
      <c r="D38" s="133"/>
    </row>
    <row r="39" spans="1:14" s="6" customFormat="1" ht="12.75" x14ac:dyDescent="0.2">
      <c r="B39" s="133"/>
      <c r="D39" s="133"/>
    </row>
  </sheetData>
  <mergeCells count="2">
    <mergeCell ref="B6:D6"/>
    <mergeCell ref="F6:H6"/>
  </mergeCells>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A18"/>
  <sheetViews>
    <sheetView zoomScaleNormal="100" workbookViewId="0">
      <selection activeCell="T28" sqref="T28"/>
    </sheetView>
  </sheetViews>
  <sheetFormatPr defaultRowHeight="15" x14ac:dyDescent="0.25"/>
  <cols>
    <col min="1" max="1" width="19.42578125" customWidth="1"/>
    <col min="2" max="2" width="10.7109375" customWidth="1"/>
    <col min="3" max="3" width="1.7109375" customWidth="1"/>
    <col min="4" max="4" width="10.7109375" customWidth="1"/>
    <col min="5" max="5" width="1.7109375" customWidth="1"/>
    <col min="6" max="6" width="10.7109375" customWidth="1"/>
    <col min="7" max="7" width="1.7109375" customWidth="1"/>
    <col min="8" max="8" width="10.7109375" customWidth="1"/>
    <col min="9" max="9" width="1.7109375" customWidth="1"/>
    <col min="10" max="10" width="10.7109375" customWidth="1"/>
    <col min="11" max="11" width="1.7109375" customWidth="1"/>
    <col min="12" max="12" width="10.7109375" customWidth="1"/>
    <col min="13" max="13" width="1.7109375" customWidth="1"/>
    <col min="14" max="14" width="10.7109375" customWidth="1"/>
    <col min="15" max="15" width="1.7109375" customWidth="1"/>
    <col min="16" max="16" width="10.7109375" customWidth="1"/>
    <col min="17" max="17" width="1.7109375" customWidth="1"/>
    <col min="18" max="18" width="10.7109375" customWidth="1"/>
    <col min="19" max="19" width="1.7109375" customWidth="1"/>
    <col min="20" max="20" width="10.7109375" customWidth="1"/>
    <col min="21" max="21" width="1.7109375" customWidth="1"/>
    <col min="22" max="22" width="10.7109375" customWidth="1"/>
  </cols>
  <sheetData>
    <row r="1" spans="1:27" s="15" customFormat="1" ht="12.75" x14ac:dyDescent="0.2">
      <c r="A1" s="308" t="s">
        <v>0</v>
      </c>
      <c r="B1" s="308"/>
      <c r="C1" s="308"/>
      <c r="D1" s="308"/>
      <c r="E1" s="308"/>
      <c r="F1" s="308"/>
      <c r="G1" s="308"/>
      <c r="H1" s="308"/>
      <c r="I1" s="308"/>
      <c r="J1" s="308"/>
      <c r="K1" s="308"/>
      <c r="L1" s="308"/>
      <c r="M1" s="308"/>
      <c r="N1" s="308"/>
      <c r="O1" s="308"/>
      <c r="P1" s="308"/>
      <c r="Q1" s="308"/>
      <c r="R1" s="308"/>
      <c r="S1" s="308"/>
      <c r="T1" s="308"/>
      <c r="U1" s="48"/>
      <c r="V1" s="48"/>
      <c r="W1" s="67"/>
      <c r="X1" s="67"/>
      <c r="Y1" s="67"/>
      <c r="Z1" s="67"/>
      <c r="AA1" s="67"/>
    </row>
    <row r="2" spans="1:27" s="15" customFormat="1" ht="12.75" x14ac:dyDescent="0.2">
      <c r="A2" s="308" t="s">
        <v>190</v>
      </c>
      <c r="B2" s="308"/>
      <c r="C2" s="308"/>
      <c r="D2" s="308"/>
      <c r="E2" s="308"/>
      <c r="F2" s="308"/>
      <c r="G2" s="308"/>
      <c r="H2" s="308"/>
      <c r="I2" s="308"/>
      <c r="J2" s="308"/>
      <c r="K2" s="308"/>
      <c r="L2" s="308"/>
      <c r="M2" s="308"/>
      <c r="N2" s="308"/>
      <c r="O2" s="308"/>
      <c r="P2" s="308"/>
      <c r="Q2" s="308"/>
      <c r="R2" s="308"/>
      <c r="S2" s="308"/>
      <c r="T2" s="308"/>
      <c r="U2" s="48"/>
      <c r="V2" s="48"/>
      <c r="W2" s="67"/>
      <c r="X2" s="67"/>
      <c r="Y2" s="67"/>
      <c r="Z2" s="67"/>
      <c r="AA2" s="67"/>
    </row>
    <row r="3" spans="1:27" s="15" customFormat="1" ht="12.75" x14ac:dyDescent="0.2">
      <c r="A3" s="308" t="s">
        <v>161</v>
      </c>
      <c r="B3" s="308"/>
      <c r="C3" s="308"/>
      <c r="D3" s="308"/>
      <c r="E3" s="308"/>
      <c r="F3" s="308"/>
      <c r="G3" s="308"/>
      <c r="H3" s="308"/>
      <c r="I3" s="308"/>
      <c r="J3" s="308"/>
      <c r="K3" s="308"/>
      <c r="L3" s="308"/>
      <c r="M3" s="308"/>
      <c r="N3" s="308"/>
      <c r="O3" s="308"/>
      <c r="P3" s="308"/>
      <c r="Q3" s="308"/>
      <c r="R3" s="308"/>
      <c r="S3" s="308"/>
      <c r="T3" s="308"/>
      <c r="U3" s="48"/>
      <c r="V3" s="48"/>
      <c r="W3" s="67"/>
      <c r="X3" s="67"/>
      <c r="Y3" s="67"/>
      <c r="Z3" s="67"/>
      <c r="AA3" s="67"/>
    </row>
    <row r="4" spans="1:27" s="15" customFormat="1" ht="12.75" x14ac:dyDescent="0.2">
      <c r="A4" s="308" t="s">
        <v>3</v>
      </c>
      <c r="B4" s="308"/>
      <c r="C4" s="308"/>
      <c r="D4" s="308"/>
      <c r="E4" s="308"/>
      <c r="F4" s="308"/>
      <c r="G4" s="308"/>
      <c r="H4" s="308"/>
      <c r="I4" s="308"/>
      <c r="J4" s="308"/>
      <c r="K4" s="308"/>
      <c r="L4" s="308"/>
      <c r="M4" s="308"/>
      <c r="N4" s="308"/>
      <c r="O4" s="308"/>
      <c r="P4" s="308"/>
      <c r="Q4" s="308"/>
      <c r="R4" s="308"/>
      <c r="S4" s="308"/>
      <c r="T4" s="308"/>
      <c r="U4" s="48"/>
      <c r="V4" s="48"/>
      <c r="W4" s="67"/>
      <c r="X4" s="67"/>
      <c r="Y4" s="67"/>
      <c r="Z4" s="67"/>
      <c r="AA4" s="67"/>
    </row>
    <row r="9" spans="1:27" x14ac:dyDescent="0.25">
      <c r="A9" s="6"/>
      <c r="B9" s="56">
        <v>2016</v>
      </c>
      <c r="C9" s="113"/>
      <c r="D9" s="56">
        <v>2017</v>
      </c>
      <c r="E9" s="113"/>
      <c r="F9" s="288" t="s">
        <v>143</v>
      </c>
      <c r="G9" s="113"/>
      <c r="H9" s="288" t="s">
        <v>142</v>
      </c>
      <c r="I9" s="113"/>
      <c r="J9" s="288" t="s">
        <v>181</v>
      </c>
      <c r="K9" s="113"/>
      <c r="L9" s="288" t="s">
        <v>208</v>
      </c>
      <c r="M9" s="113"/>
      <c r="N9" s="56" t="s">
        <v>230</v>
      </c>
      <c r="O9" s="128"/>
      <c r="P9" s="309" t="s">
        <v>79</v>
      </c>
      <c r="Q9" s="309"/>
      <c r="R9" s="309"/>
      <c r="S9" s="128"/>
      <c r="T9" s="309" t="s">
        <v>80</v>
      </c>
      <c r="U9" s="309"/>
      <c r="V9" s="309"/>
    </row>
    <row r="10" spans="1:27" x14ac:dyDescent="0.25">
      <c r="A10" s="6" t="s">
        <v>149</v>
      </c>
      <c r="B10" s="9">
        <v>1322.3</v>
      </c>
      <c r="C10" s="6"/>
      <c r="D10" s="9">
        <v>1314.9</v>
      </c>
      <c r="E10" s="6"/>
      <c r="F10" s="9">
        <v>344.9</v>
      </c>
      <c r="G10" s="6"/>
      <c r="H10" s="9">
        <v>258.8</v>
      </c>
      <c r="I10" s="6"/>
      <c r="J10" s="9">
        <v>268.3</v>
      </c>
      <c r="K10" s="6"/>
      <c r="L10" s="9">
        <v>279.8</v>
      </c>
      <c r="M10" s="6"/>
      <c r="N10" s="9">
        <v>250</v>
      </c>
      <c r="O10" s="9"/>
      <c r="P10" s="9">
        <f>N10-L10</f>
        <v>-29.800000000000011</v>
      </c>
      <c r="Q10" s="6"/>
      <c r="R10" s="117">
        <f>P10/L10</f>
        <v>-0.10650464617583992</v>
      </c>
      <c r="S10" s="9"/>
      <c r="T10" s="9">
        <f>N10-F10</f>
        <v>-94.899999999999977</v>
      </c>
      <c r="U10" s="9"/>
      <c r="V10" s="117">
        <f>T10/F10</f>
        <v>-0.27515221803421275</v>
      </c>
      <c r="W10" s="112"/>
      <c r="X10" s="111"/>
    </row>
    <row r="11" spans="1:27" x14ac:dyDescent="0.25">
      <c r="A11" s="6" t="s">
        <v>187</v>
      </c>
      <c r="B11" s="8">
        <v>2324.6999999999998</v>
      </c>
      <c r="C11" s="8"/>
      <c r="D11" s="8">
        <v>2315.6999999999998</v>
      </c>
      <c r="E11" s="8"/>
      <c r="F11" s="8">
        <v>576.9</v>
      </c>
      <c r="G11" s="8"/>
      <c r="H11" s="8">
        <v>607.9</v>
      </c>
      <c r="I11" s="8"/>
      <c r="J11" s="8">
        <v>479.9</v>
      </c>
      <c r="K11" s="8"/>
      <c r="L11" s="8">
        <v>523.29999999999995</v>
      </c>
      <c r="M11" s="8"/>
      <c r="N11" s="8">
        <v>543.6</v>
      </c>
      <c r="O11" s="8"/>
      <c r="P11" s="8">
        <f>N11-L11</f>
        <v>20.300000000000068</v>
      </c>
      <c r="Q11" s="6"/>
      <c r="R11" s="117">
        <f>P11/L11</f>
        <v>3.8792279763042364E-2</v>
      </c>
      <c r="S11" s="8"/>
      <c r="T11" s="8">
        <f t="shared" ref="T11:T13" si="0">N11-F11</f>
        <v>-33.299999999999955</v>
      </c>
      <c r="U11" s="8"/>
      <c r="V11" s="117">
        <f t="shared" ref="V11:V13" si="1">T11/F11</f>
        <v>-5.772230889235562E-2</v>
      </c>
      <c r="W11" s="112"/>
      <c r="X11" s="111"/>
    </row>
    <row r="12" spans="1:27" x14ac:dyDescent="0.25">
      <c r="A12" s="6" t="s">
        <v>188</v>
      </c>
      <c r="B12" s="8">
        <v>1343.1</v>
      </c>
      <c r="C12" s="8"/>
      <c r="D12" s="8">
        <v>1396.6</v>
      </c>
      <c r="E12" s="8"/>
      <c r="F12" s="8">
        <v>336</v>
      </c>
      <c r="G12" s="8"/>
      <c r="H12" s="8">
        <v>372.8</v>
      </c>
      <c r="I12" s="8"/>
      <c r="J12" s="8">
        <v>334.4</v>
      </c>
      <c r="K12" s="8"/>
      <c r="L12" s="8">
        <v>401</v>
      </c>
      <c r="M12" s="8"/>
      <c r="N12" s="8">
        <v>386.2</v>
      </c>
      <c r="O12" s="8"/>
      <c r="P12" s="8">
        <f>N12-L12</f>
        <v>-14.800000000000011</v>
      </c>
      <c r="Q12" s="6"/>
      <c r="R12" s="117">
        <f>P12/L12</f>
        <v>-3.6907730673316735E-2</v>
      </c>
      <c r="S12" s="8"/>
      <c r="T12" s="8">
        <f t="shared" si="0"/>
        <v>50.199999999999989</v>
      </c>
      <c r="U12" s="8"/>
      <c r="V12" s="117">
        <f t="shared" si="1"/>
        <v>0.14940476190476187</v>
      </c>
      <c r="W12" s="112"/>
      <c r="X12" s="111"/>
    </row>
    <row r="13" spans="1:27" ht="15.75" thickBot="1" x14ac:dyDescent="0.3">
      <c r="A13" s="6" t="s">
        <v>160</v>
      </c>
      <c r="B13" s="10">
        <v>4990.1000000000004</v>
      </c>
      <c r="C13" s="9"/>
      <c r="D13" s="10">
        <v>5027.2</v>
      </c>
      <c r="E13" s="9"/>
      <c r="F13" s="10">
        <v>1257.8</v>
      </c>
      <c r="G13" s="9"/>
      <c r="H13" s="10">
        <v>1239.5</v>
      </c>
      <c r="I13" s="9"/>
      <c r="J13" s="10">
        <v>1082.5999999999999</v>
      </c>
      <c r="K13" s="9"/>
      <c r="L13" s="10">
        <v>1204.0999999999999</v>
      </c>
      <c r="M13" s="9"/>
      <c r="N13" s="10">
        <f>SUM(N10:N12)</f>
        <v>1179.8</v>
      </c>
      <c r="O13" s="58"/>
      <c r="P13" s="10">
        <f>SUM(P10:P12)</f>
        <v>-24.299999999999955</v>
      </c>
      <c r="Q13" s="6"/>
      <c r="R13" s="160">
        <f>P13/L13</f>
        <v>-2.0181048085707132E-2</v>
      </c>
      <c r="S13" s="58"/>
      <c r="T13" s="10">
        <f t="shared" si="0"/>
        <v>-78</v>
      </c>
      <c r="U13" s="58"/>
      <c r="V13" s="160">
        <f t="shared" si="1"/>
        <v>-6.2013038638893306E-2</v>
      </c>
      <c r="W13" s="112"/>
      <c r="X13" s="111"/>
    </row>
    <row r="14" spans="1:27" ht="15.75" thickTop="1" x14ac:dyDescent="0.25"/>
    <row r="15" spans="1:27" x14ac:dyDescent="0.25">
      <c r="N15" s="112"/>
    </row>
    <row r="16" spans="1:27" x14ac:dyDescent="0.25">
      <c r="P16" s="111"/>
    </row>
    <row r="18" spans="2:22" x14ac:dyDescent="0.25">
      <c r="B18" s="110"/>
      <c r="C18" s="110"/>
      <c r="D18" s="110"/>
      <c r="E18" s="110"/>
      <c r="F18" s="110"/>
      <c r="G18" s="110"/>
      <c r="H18" s="110"/>
      <c r="I18" s="110"/>
      <c r="J18" s="110"/>
      <c r="K18" s="110"/>
      <c r="L18" s="110"/>
      <c r="M18" s="110"/>
      <c r="N18" s="110"/>
      <c r="O18" s="110"/>
      <c r="P18" s="110"/>
      <c r="Q18" s="110"/>
      <c r="R18" s="110"/>
      <c r="S18" s="110"/>
      <c r="T18" s="110"/>
      <c r="U18" s="110"/>
      <c r="V18" s="110"/>
    </row>
  </sheetData>
  <mergeCells count="6">
    <mergeCell ref="A1:T1"/>
    <mergeCell ref="A2:T2"/>
    <mergeCell ref="A3:T3"/>
    <mergeCell ref="A4:T4"/>
    <mergeCell ref="P9:R9"/>
    <mergeCell ref="T9:V9"/>
  </mergeCells>
  <pageMargins left="0.7" right="0.7" top="0.75" bottom="0.75" header="0.3" footer="0.3"/>
  <pageSetup scale="79" orientation="landscape"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L106"/>
  <sheetViews>
    <sheetView zoomScaleNormal="100" workbookViewId="0">
      <selection activeCell="B100" sqref="B100:F100"/>
    </sheetView>
  </sheetViews>
  <sheetFormatPr defaultColWidth="18.42578125" defaultRowHeight="12.75" x14ac:dyDescent="0.2"/>
  <cols>
    <col min="1" max="1" width="58.42578125" style="15" customWidth="1"/>
    <col min="2" max="2" width="15.7109375" style="15" customWidth="1"/>
    <col min="3" max="3" width="1.85546875" style="15" customWidth="1"/>
    <col min="4" max="4" width="15.7109375" style="163" customWidth="1"/>
    <col min="5" max="5" width="1.5703125" style="15" customWidth="1"/>
    <col min="6" max="6" width="15.7109375" style="15" customWidth="1"/>
    <col min="7" max="7" width="1.5703125" style="15" hidden="1" customWidth="1"/>
    <col min="8" max="8" width="15.7109375" style="15" hidden="1" customWidth="1"/>
    <col min="9" max="9" width="1.5703125" style="15" hidden="1" customWidth="1"/>
    <col min="10" max="10" width="15.7109375" style="15" hidden="1" customWidth="1"/>
    <col min="11" max="16384" width="18.42578125" style="15"/>
  </cols>
  <sheetData>
    <row r="1" spans="1:12" x14ac:dyDescent="0.2">
      <c r="A1" s="13" t="s">
        <v>0</v>
      </c>
      <c r="B1" s="48"/>
      <c r="C1" s="48"/>
      <c r="D1" s="161"/>
      <c r="E1" s="48"/>
      <c r="F1" s="118"/>
      <c r="G1" s="119"/>
      <c r="H1" s="118"/>
      <c r="I1" s="119"/>
      <c r="J1" s="118"/>
    </row>
    <row r="2" spans="1:12" x14ac:dyDescent="0.2">
      <c r="A2" s="16" t="s">
        <v>162</v>
      </c>
      <c r="B2" s="48"/>
      <c r="C2" s="48"/>
      <c r="D2" s="161"/>
      <c r="E2" s="48"/>
      <c r="F2" s="118"/>
      <c r="G2" s="119"/>
      <c r="H2" s="118"/>
      <c r="I2" s="119"/>
      <c r="J2" s="118"/>
    </row>
    <row r="3" spans="1:12" x14ac:dyDescent="0.2">
      <c r="A3" s="16" t="s">
        <v>89</v>
      </c>
      <c r="B3" s="48"/>
      <c r="C3" s="48"/>
      <c r="D3" s="161"/>
      <c r="E3" s="48"/>
      <c r="F3" s="118"/>
      <c r="G3" s="119"/>
      <c r="H3" s="118"/>
      <c r="I3" s="119"/>
      <c r="J3" s="118"/>
    </row>
    <row r="4" spans="1:12" x14ac:dyDescent="0.2">
      <c r="A4" s="13" t="s">
        <v>3</v>
      </c>
      <c r="B4" s="48"/>
      <c r="C4" s="48"/>
      <c r="D4" s="161"/>
      <c r="E4" s="48"/>
      <c r="F4" s="118"/>
      <c r="G4" s="119"/>
      <c r="H4" s="118"/>
      <c r="I4" s="119"/>
      <c r="J4" s="118"/>
    </row>
    <row r="5" spans="1:12" x14ac:dyDescent="0.2">
      <c r="A5" s="13"/>
      <c r="B5" s="48"/>
      <c r="C5" s="48"/>
      <c r="D5" s="161"/>
      <c r="E5" s="48"/>
      <c r="F5" s="118"/>
      <c r="G5" s="119"/>
      <c r="H5" s="118"/>
      <c r="I5" s="119"/>
      <c r="J5" s="118"/>
    </row>
    <row r="6" spans="1:12" x14ac:dyDescent="0.2">
      <c r="A6" s="49"/>
      <c r="B6" s="50"/>
      <c r="C6" s="50"/>
      <c r="D6" s="162"/>
      <c r="E6" s="50"/>
      <c r="F6" s="50"/>
      <c r="H6" s="50"/>
      <c r="J6" s="50"/>
    </row>
    <row r="7" spans="1:12" ht="12.75" customHeight="1" x14ac:dyDescent="0.2">
      <c r="A7" s="67"/>
      <c r="B7" s="299" t="s">
        <v>90</v>
      </c>
      <c r="C7" s="299"/>
      <c r="D7" s="299"/>
      <c r="E7" s="299"/>
      <c r="F7" s="299"/>
      <c r="H7" s="299" t="s">
        <v>107</v>
      </c>
      <c r="I7" s="299"/>
      <c r="J7" s="299"/>
      <c r="K7" s="129"/>
      <c r="L7" s="129"/>
    </row>
    <row r="8" spans="1:12" ht="25.5" x14ac:dyDescent="0.2">
      <c r="A8" s="138"/>
      <c r="B8" s="143" t="s">
        <v>255</v>
      </c>
      <c r="C8" s="164"/>
      <c r="D8" s="143" t="s">
        <v>207</v>
      </c>
      <c r="E8" s="165"/>
      <c r="F8" s="143" t="s">
        <v>256</v>
      </c>
      <c r="G8" s="163"/>
      <c r="H8" s="143" t="s">
        <v>145</v>
      </c>
      <c r="I8" s="163"/>
      <c r="J8" s="143" t="s">
        <v>108</v>
      </c>
      <c r="K8" s="166"/>
      <c r="L8" s="166"/>
    </row>
    <row r="9" spans="1:12" x14ac:dyDescent="0.2">
      <c r="A9" s="138" t="s">
        <v>115</v>
      </c>
      <c r="B9" s="144">
        <v>482.2</v>
      </c>
      <c r="C9" s="233"/>
      <c r="D9" s="144">
        <v>488.3</v>
      </c>
      <c r="E9" s="233"/>
      <c r="F9" s="144">
        <v>533.70000000000005</v>
      </c>
      <c r="G9" s="163"/>
      <c r="H9" s="144"/>
      <c r="I9" s="163"/>
      <c r="J9" s="144"/>
      <c r="K9" s="163"/>
      <c r="L9" s="163"/>
    </row>
    <row r="10" spans="1:12" x14ac:dyDescent="0.2">
      <c r="A10" s="138" t="s">
        <v>116</v>
      </c>
      <c r="B10" s="145">
        <v>0.60699999999999998</v>
      </c>
      <c r="C10" s="234"/>
      <c r="D10" s="145">
        <v>0.59199999999999997</v>
      </c>
      <c r="E10" s="234"/>
      <c r="F10" s="145">
        <v>0.61399999999999999</v>
      </c>
      <c r="G10" s="163"/>
      <c r="H10" s="145"/>
      <c r="I10" s="163"/>
      <c r="J10" s="145"/>
      <c r="K10" s="163"/>
      <c r="L10" s="163"/>
    </row>
    <row r="11" spans="1:12" x14ac:dyDescent="0.2">
      <c r="A11" s="167" t="s">
        <v>31</v>
      </c>
      <c r="B11" s="146">
        <v>1.5</v>
      </c>
      <c r="C11" s="168"/>
      <c r="D11" s="146">
        <v>1.7</v>
      </c>
      <c r="E11" s="168"/>
      <c r="F11" s="146">
        <v>1.5</v>
      </c>
      <c r="G11" s="163"/>
      <c r="H11" s="146"/>
      <c r="I11" s="163"/>
      <c r="J11" s="146"/>
      <c r="K11" s="163"/>
      <c r="L11" s="163"/>
    </row>
    <row r="12" spans="1:12" x14ac:dyDescent="0.2">
      <c r="A12" s="167" t="s">
        <v>91</v>
      </c>
      <c r="B12" s="146">
        <v>0.1</v>
      </c>
      <c r="C12" s="168"/>
      <c r="D12" s="146" t="s">
        <v>109</v>
      </c>
      <c r="E12" s="168"/>
      <c r="F12" s="146" t="s">
        <v>109</v>
      </c>
      <c r="G12" s="163"/>
      <c r="H12" s="146"/>
      <c r="I12" s="163"/>
      <c r="J12" s="146"/>
      <c r="K12" s="163"/>
      <c r="L12" s="163"/>
    </row>
    <row r="13" spans="1:12" x14ac:dyDescent="0.2">
      <c r="A13" s="167" t="s">
        <v>92</v>
      </c>
      <c r="B13" s="146">
        <v>3.8</v>
      </c>
      <c r="C13" s="168"/>
      <c r="D13" s="146">
        <v>3.8</v>
      </c>
      <c r="E13" s="168"/>
      <c r="F13" s="146">
        <v>3.1</v>
      </c>
      <c r="G13" s="163"/>
      <c r="H13" s="146"/>
      <c r="I13" s="163"/>
      <c r="J13" s="146"/>
      <c r="K13" s="163"/>
      <c r="L13" s="163"/>
    </row>
    <row r="14" spans="1:12" x14ac:dyDescent="0.2">
      <c r="A14" s="167" t="s">
        <v>221</v>
      </c>
      <c r="B14" s="146" t="s">
        <v>109</v>
      </c>
      <c r="C14" s="168"/>
      <c r="D14" s="146" t="s">
        <v>109</v>
      </c>
      <c r="E14" s="168"/>
      <c r="F14" s="146">
        <v>-1</v>
      </c>
      <c r="G14" s="163"/>
      <c r="H14" s="146"/>
      <c r="I14" s="163"/>
      <c r="J14" s="146"/>
      <c r="K14" s="163"/>
      <c r="L14" s="163"/>
    </row>
    <row r="15" spans="1:12" x14ac:dyDescent="0.2">
      <c r="A15" s="138" t="s">
        <v>117</v>
      </c>
      <c r="B15" s="148">
        <f>SUM(B9,B11:B13)</f>
        <v>487.6</v>
      </c>
      <c r="C15" s="151"/>
      <c r="D15" s="148">
        <f>SUM(D9,D11:D13)</f>
        <v>493.8</v>
      </c>
      <c r="E15" s="151"/>
      <c r="F15" s="148">
        <f>SUM(F9,F11:F14)</f>
        <v>537.30000000000007</v>
      </c>
      <c r="G15" s="163"/>
      <c r="H15" s="148"/>
      <c r="I15" s="163"/>
      <c r="J15" s="148"/>
      <c r="K15" s="163"/>
      <c r="L15" s="163"/>
    </row>
    <row r="16" spans="1:12" x14ac:dyDescent="0.2">
      <c r="A16" s="138" t="s">
        <v>118</v>
      </c>
      <c r="B16" s="145">
        <v>0.61399999999999999</v>
      </c>
      <c r="C16" s="234"/>
      <c r="D16" s="145">
        <v>0.59899999999999998</v>
      </c>
      <c r="E16" s="234"/>
      <c r="F16" s="145">
        <v>0.61799999999999999</v>
      </c>
      <c r="G16" s="163"/>
      <c r="H16" s="145"/>
      <c r="I16" s="163"/>
      <c r="J16" s="145"/>
      <c r="K16" s="163"/>
      <c r="L16" s="163"/>
    </row>
    <row r="17" spans="1:12" x14ac:dyDescent="0.2">
      <c r="A17" s="138"/>
      <c r="B17" s="144"/>
      <c r="C17" s="233"/>
      <c r="D17" s="144"/>
      <c r="E17" s="233"/>
      <c r="F17" s="144"/>
      <c r="G17" s="163"/>
      <c r="H17" s="144"/>
      <c r="I17" s="163"/>
      <c r="J17" s="144"/>
      <c r="K17" s="163"/>
      <c r="L17" s="163"/>
    </row>
    <row r="18" spans="1:12" x14ac:dyDescent="0.2">
      <c r="A18" s="138" t="s">
        <v>119</v>
      </c>
      <c r="B18" s="144">
        <v>228.8</v>
      </c>
      <c r="C18" s="233"/>
      <c r="D18" s="144">
        <v>212.6</v>
      </c>
      <c r="E18" s="233"/>
      <c r="F18" s="144">
        <v>238.7</v>
      </c>
      <c r="G18" s="163"/>
      <c r="H18" s="144"/>
      <c r="I18" s="163"/>
      <c r="J18" s="144"/>
      <c r="K18" s="163"/>
      <c r="L18" s="163"/>
    </row>
    <row r="19" spans="1:12" x14ac:dyDescent="0.2">
      <c r="A19" s="138" t="s">
        <v>120</v>
      </c>
      <c r="B19" s="145">
        <v>0.59399999999999997</v>
      </c>
      <c r="C19" s="234"/>
      <c r="D19" s="145">
        <v>0.56100000000000005</v>
      </c>
      <c r="E19" s="234"/>
      <c r="F19" s="145">
        <v>0.61499999999999999</v>
      </c>
      <c r="G19" s="163"/>
      <c r="H19" s="145"/>
      <c r="I19" s="163"/>
      <c r="J19" s="145"/>
      <c r="K19" s="163"/>
      <c r="L19" s="163"/>
    </row>
    <row r="20" spans="1:12" x14ac:dyDescent="0.2">
      <c r="A20" s="167" t="s">
        <v>31</v>
      </c>
      <c r="B20" s="147">
        <v>4.5</v>
      </c>
      <c r="C20" s="168"/>
      <c r="D20" s="147">
        <v>4.9000000000000004</v>
      </c>
      <c r="E20" s="168"/>
      <c r="F20" s="146">
        <v>3.9</v>
      </c>
      <c r="G20" s="163"/>
      <c r="H20" s="146"/>
      <c r="I20" s="163"/>
      <c r="J20" s="146"/>
      <c r="K20" s="163"/>
      <c r="L20" s="163"/>
    </row>
    <row r="21" spans="1:12" x14ac:dyDescent="0.2">
      <c r="A21" s="167" t="s">
        <v>91</v>
      </c>
      <c r="B21" s="147">
        <v>0.1</v>
      </c>
      <c r="C21" s="168"/>
      <c r="D21" s="147">
        <v>0.1</v>
      </c>
      <c r="E21" s="168"/>
      <c r="F21" s="146" t="s">
        <v>109</v>
      </c>
      <c r="G21" s="163"/>
      <c r="H21" s="146"/>
      <c r="I21" s="163"/>
      <c r="J21" s="146"/>
      <c r="K21" s="163"/>
      <c r="L21" s="163"/>
    </row>
    <row r="22" spans="1:12" x14ac:dyDescent="0.2">
      <c r="A22" s="138" t="s">
        <v>121</v>
      </c>
      <c r="B22" s="148">
        <f>SUM(B18,B20:B21)</f>
        <v>233.4</v>
      </c>
      <c r="C22" s="151"/>
      <c r="D22" s="148">
        <f>SUM(D18,D20:D21)</f>
        <v>217.6</v>
      </c>
      <c r="E22" s="151"/>
      <c r="F22" s="148">
        <f>SUM(F18,F20:F21)</f>
        <v>242.6</v>
      </c>
      <c r="G22" s="163"/>
      <c r="H22" s="148"/>
      <c r="I22" s="163"/>
      <c r="J22" s="148"/>
      <c r="K22" s="163"/>
      <c r="L22" s="163"/>
    </row>
    <row r="23" spans="1:12" x14ac:dyDescent="0.2">
      <c r="A23" s="138" t="s">
        <v>122</v>
      </c>
      <c r="B23" s="145">
        <v>0.60599999999999998</v>
      </c>
      <c r="C23" s="234"/>
      <c r="D23" s="145">
        <v>0.57399999999999995</v>
      </c>
      <c r="E23" s="234"/>
      <c r="F23" s="145">
        <v>0.625</v>
      </c>
      <c r="G23" s="163"/>
      <c r="H23" s="145"/>
      <c r="I23" s="163"/>
      <c r="J23" s="145"/>
      <c r="K23" s="163"/>
      <c r="L23" s="163"/>
    </row>
    <row r="24" spans="1:12" x14ac:dyDescent="0.2">
      <c r="A24" s="138"/>
      <c r="B24" s="149"/>
      <c r="C24" s="164"/>
      <c r="D24" s="149"/>
      <c r="E24" s="165"/>
      <c r="F24" s="149"/>
      <c r="G24" s="163"/>
      <c r="H24" s="149"/>
      <c r="I24" s="163"/>
      <c r="J24" s="149"/>
      <c r="K24" s="163"/>
      <c r="L24" s="163"/>
    </row>
    <row r="25" spans="1:12" x14ac:dyDescent="0.2">
      <c r="A25" s="138" t="s">
        <v>123</v>
      </c>
      <c r="B25" s="144">
        <v>711</v>
      </c>
      <c r="C25" s="233"/>
      <c r="D25" s="144">
        <v>700.9</v>
      </c>
      <c r="E25" s="233"/>
      <c r="F25" s="144">
        <v>772.4</v>
      </c>
      <c r="G25" s="163"/>
      <c r="H25" s="144"/>
      <c r="I25" s="163"/>
      <c r="J25" s="144"/>
      <c r="K25" s="163"/>
      <c r="L25" s="163"/>
    </row>
    <row r="26" spans="1:12" x14ac:dyDescent="0.2">
      <c r="A26" s="138" t="s">
        <v>124</v>
      </c>
      <c r="B26" s="145">
        <v>0.60299999999999998</v>
      </c>
      <c r="C26" s="234"/>
      <c r="D26" s="145">
        <v>0.58199999999999996</v>
      </c>
      <c r="E26" s="234"/>
      <c r="F26" s="145">
        <v>0.61399999999999999</v>
      </c>
      <c r="G26" s="163"/>
      <c r="H26" s="145"/>
      <c r="I26" s="163"/>
      <c r="J26" s="145"/>
      <c r="K26" s="163"/>
      <c r="L26" s="163"/>
    </row>
    <row r="27" spans="1:12" x14ac:dyDescent="0.2">
      <c r="A27" s="167" t="s">
        <v>31</v>
      </c>
      <c r="B27" s="147">
        <v>6</v>
      </c>
      <c r="C27" s="168"/>
      <c r="D27" s="147">
        <v>6.6</v>
      </c>
      <c r="E27" s="168"/>
      <c r="F27" s="146">
        <v>5.4</v>
      </c>
      <c r="G27" s="163"/>
      <c r="H27" s="146"/>
      <c r="I27" s="163"/>
      <c r="J27" s="146"/>
      <c r="K27" s="163"/>
      <c r="L27" s="163"/>
    </row>
    <row r="28" spans="1:12" x14ac:dyDescent="0.2">
      <c r="A28" s="167" t="s">
        <v>91</v>
      </c>
      <c r="B28" s="147">
        <v>0.2</v>
      </c>
      <c r="C28" s="168"/>
      <c r="D28" s="147">
        <v>0.1</v>
      </c>
      <c r="E28" s="168"/>
      <c r="F28" s="146" t="s">
        <v>109</v>
      </c>
      <c r="G28" s="163"/>
      <c r="H28" s="146"/>
      <c r="I28" s="163"/>
      <c r="J28" s="146"/>
      <c r="K28" s="163"/>
      <c r="L28" s="163"/>
    </row>
    <row r="29" spans="1:12" x14ac:dyDescent="0.2">
      <c r="A29" s="167" t="s">
        <v>92</v>
      </c>
      <c r="B29" s="147">
        <v>3.8</v>
      </c>
      <c r="C29" s="168"/>
      <c r="D29" s="147">
        <v>3.8</v>
      </c>
      <c r="E29" s="168"/>
      <c r="F29" s="146">
        <v>3.1</v>
      </c>
      <c r="G29" s="163"/>
      <c r="H29" s="146"/>
      <c r="I29" s="163"/>
      <c r="J29" s="146"/>
      <c r="K29" s="163"/>
      <c r="L29" s="163"/>
    </row>
    <row r="30" spans="1:12" x14ac:dyDescent="0.2">
      <c r="A30" s="167" t="s">
        <v>221</v>
      </c>
      <c r="B30" s="146" t="s">
        <v>109</v>
      </c>
      <c r="C30" s="168"/>
      <c r="D30" s="146" t="s">
        <v>109</v>
      </c>
      <c r="E30" s="168"/>
      <c r="F30" s="146">
        <v>-1</v>
      </c>
      <c r="G30" s="163"/>
      <c r="H30" s="146"/>
      <c r="I30" s="163"/>
      <c r="J30" s="146"/>
      <c r="K30" s="163"/>
      <c r="L30" s="163"/>
    </row>
    <row r="31" spans="1:12" x14ac:dyDescent="0.2">
      <c r="A31" s="138" t="s">
        <v>125</v>
      </c>
      <c r="B31" s="148">
        <f>SUM(B25,B27:B29)</f>
        <v>721</v>
      </c>
      <c r="C31" s="151"/>
      <c r="D31" s="148">
        <f>SUM(D25,D27:D29)</f>
        <v>711.4</v>
      </c>
      <c r="E31" s="151"/>
      <c r="F31" s="148">
        <f>SUM(F25,F27:J30)</f>
        <v>779.9</v>
      </c>
      <c r="G31" s="163"/>
      <c r="H31" s="148"/>
      <c r="I31" s="163"/>
      <c r="J31" s="148"/>
      <c r="K31" s="163"/>
      <c r="L31" s="163"/>
    </row>
    <row r="32" spans="1:12" x14ac:dyDescent="0.2">
      <c r="A32" s="138" t="s">
        <v>126</v>
      </c>
      <c r="B32" s="150">
        <v>0.61099999999999999</v>
      </c>
      <c r="C32" s="235"/>
      <c r="D32" s="150">
        <v>0.59099999999999997</v>
      </c>
      <c r="E32" s="235"/>
      <c r="F32" s="150">
        <v>0.62</v>
      </c>
      <c r="G32" s="163"/>
      <c r="H32" s="150"/>
      <c r="I32" s="163"/>
      <c r="J32" s="150"/>
      <c r="K32" s="163"/>
      <c r="L32" s="163"/>
    </row>
    <row r="33" spans="1:12" x14ac:dyDescent="0.2">
      <c r="A33" s="138"/>
      <c r="B33" s="151"/>
      <c r="C33" s="168"/>
      <c r="D33" s="151"/>
      <c r="E33" s="168"/>
      <c r="F33" s="151"/>
      <c r="G33" s="163"/>
      <c r="H33" s="151"/>
      <c r="I33" s="163"/>
      <c r="J33" s="151"/>
      <c r="K33" s="163"/>
      <c r="L33" s="163"/>
    </row>
    <row r="34" spans="1:12" x14ac:dyDescent="0.2">
      <c r="A34" s="138" t="s">
        <v>127</v>
      </c>
      <c r="B34" s="144">
        <v>253.8</v>
      </c>
      <c r="C34" s="233"/>
      <c r="D34" s="144">
        <v>248.8</v>
      </c>
      <c r="E34" s="233"/>
      <c r="F34" s="144">
        <v>236.4</v>
      </c>
      <c r="G34" s="163"/>
      <c r="H34" s="144"/>
      <c r="I34" s="163"/>
      <c r="J34" s="144"/>
      <c r="K34" s="163"/>
      <c r="L34" s="163"/>
    </row>
    <row r="35" spans="1:12" x14ac:dyDescent="0.2">
      <c r="A35" s="167" t="s">
        <v>31</v>
      </c>
      <c r="B35" s="146">
        <v>-28.1</v>
      </c>
      <c r="C35" s="146"/>
      <c r="D35" s="146">
        <v>-29.6</v>
      </c>
      <c r="E35" s="146"/>
      <c r="F35" s="146">
        <v>-18.5</v>
      </c>
      <c r="G35" s="163"/>
      <c r="H35" s="146"/>
      <c r="I35" s="163"/>
      <c r="J35" s="146"/>
      <c r="K35" s="163"/>
      <c r="L35" s="163"/>
    </row>
    <row r="36" spans="1:12" x14ac:dyDescent="0.2">
      <c r="A36" s="167" t="s">
        <v>91</v>
      </c>
      <c r="B36" s="146">
        <v>-0.1</v>
      </c>
      <c r="C36" s="146"/>
      <c r="D36" s="146">
        <v>-0.2</v>
      </c>
      <c r="E36" s="146"/>
      <c r="F36" s="146" t="s">
        <v>109</v>
      </c>
      <c r="G36" s="163"/>
      <c r="H36" s="146"/>
      <c r="I36" s="163"/>
      <c r="J36" s="146"/>
      <c r="K36" s="163"/>
      <c r="L36" s="163"/>
    </row>
    <row r="37" spans="1:12" x14ac:dyDescent="0.2">
      <c r="A37" s="138" t="s">
        <v>128</v>
      </c>
      <c r="B37" s="148">
        <f>SUM(B34:B36)</f>
        <v>225.60000000000002</v>
      </c>
      <c r="C37" s="151"/>
      <c r="D37" s="148">
        <f>SUM(D34:D36)</f>
        <v>219.00000000000003</v>
      </c>
      <c r="E37" s="151"/>
      <c r="F37" s="148">
        <f>SUM(F34:F36)</f>
        <v>217.9</v>
      </c>
      <c r="G37" s="163"/>
      <c r="H37" s="148"/>
      <c r="I37" s="163"/>
      <c r="J37" s="148"/>
      <c r="K37" s="163"/>
      <c r="L37" s="163"/>
    </row>
    <row r="38" spans="1:12" x14ac:dyDescent="0.2">
      <c r="A38" s="138"/>
      <c r="B38" s="227"/>
      <c r="C38" s="228"/>
      <c r="D38" s="227"/>
      <c r="E38" s="229"/>
      <c r="F38" s="227"/>
      <c r="G38" s="163"/>
      <c r="H38" s="149"/>
      <c r="I38" s="163"/>
      <c r="J38" s="149"/>
      <c r="K38" s="163"/>
      <c r="L38" s="163"/>
    </row>
    <row r="39" spans="1:12" x14ac:dyDescent="0.2">
      <c r="A39" s="138" t="s">
        <v>129</v>
      </c>
      <c r="B39" s="144">
        <v>224.8</v>
      </c>
      <c r="C39" s="233"/>
      <c r="D39" s="144">
        <v>238.3</v>
      </c>
      <c r="E39" s="233"/>
      <c r="F39" s="144">
        <v>232.5</v>
      </c>
      <c r="G39" s="163"/>
      <c r="H39" s="144"/>
      <c r="I39" s="163"/>
      <c r="J39" s="144"/>
      <c r="K39" s="163"/>
      <c r="L39" s="163"/>
    </row>
    <row r="40" spans="1:12" x14ac:dyDescent="0.2">
      <c r="A40" s="167" t="s">
        <v>31</v>
      </c>
      <c r="B40" s="146">
        <v>-12.9</v>
      </c>
      <c r="C40" s="146"/>
      <c r="D40" s="146">
        <v>-14</v>
      </c>
      <c r="E40" s="146"/>
      <c r="F40" s="146">
        <v>-13.7</v>
      </c>
      <c r="G40" s="163"/>
      <c r="H40" s="146"/>
      <c r="I40" s="163"/>
      <c r="J40" s="146"/>
      <c r="K40" s="163"/>
      <c r="L40" s="163"/>
    </row>
    <row r="41" spans="1:12" x14ac:dyDescent="0.2">
      <c r="A41" s="167" t="s">
        <v>91</v>
      </c>
      <c r="B41" s="146">
        <v>-0.1</v>
      </c>
      <c r="C41" s="146"/>
      <c r="D41" s="146">
        <v>-0.3</v>
      </c>
      <c r="E41" s="146"/>
      <c r="F41" s="146">
        <v>-0.2</v>
      </c>
      <c r="G41" s="163"/>
      <c r="H41" s="146"/>
      <c r="I41" s="163"/>
      <c r="J41" s="146"/>
      <c r="K41" s="163"/>
      <c r="L41" s="163"/>
    </row>
    <row r="42" spans="1:12" x14ac:dyDescent="0.2">
      <c r="A42" s="167" t="s">
        <v>92</v>
      </c>
      <c r="B42" s="146">
        <v>-0.4</v>
      </c>
      <c r="C42" s="146"/>
      <c r="D42" s="146">
        <v>-0.3</v>
      </c>
      <c r="E42" s="146"/>
      <c r="F42" s="146">
        <v>-0.9</v>
      </c>
      <c r="G42" s="163"/>
      <c r="H42" s="146"/>
      <c r="I42" s="163"/>
      <c r="J42" s="146"/>
      <c r="K42" s="163"/>
      <c r="L42" s="163"/>
    </row>
    <row r="43" spans="1:12" x14ac:dyDescent="0.2">
      <c r="A43" s="138" t="s">
        <v>130</v>
      </c>
      <c r="B43" s="148">
        <f>SUM(B39:B42)</f>
        <v>211.4</v>
      </c>
      <c r="C43" s="151"/>
      <c r="D43" s="148">
        <f>SUM(D39:D42)</f>
        <v>223.7</v>
      </c>
      <c r="E43" s="151"/>
      <c r="F43" s="148">
        <f>SUM(F39:F42)</f>
        <v>217.70000000000002</v>
      </c>
      <c r="G43" s="163"/>
      <c r="H43" s="148"/>
      <c r="I43" s="163"/>
      <c r="J43" s="148"/>
      <c r="K43" s="163"/>
      <c r="L43" s="163"/>
    </row>
    <row r="44" spans="1:12" x14ac:dyDescent="0.2">
      <c r="A44" s="138"/>
      <c r="B44" s="227"/>
      <c r="C44" s="228"/>
      <c r="D44" s="227"/>
      <c r="E44" s="229"/>
      <c r="F44" s="227"/>
      <c r="G44" s="163"/>
      <c r="H44" s="149"/>
      <c r="I44" s="163"/>
      <c r="J44" s="149"/>
      <c r="K44" s="163"/>
      <c r="L44" s="163"/>
    </row>
    <row r="45" spans="1:12" x14ac:dyDescent="0.2">
      <c r="A45" s="138" t="s">
        <v>131</v>
      </c>
      <c r="B45" s="144">
        <v>67.900000000000006</v>
      </c>
      <c r="C45" s="233"/>
      <c r="D45" s="144">
        <v>54.2</v>
      </c>
      <c r="E45" s="233"/>
      <c r="F45" s="144">
        <v>70.599999999999994</v>
      </c>
      <c r="G45" s="163"/>
      <c r="H45" s="144"/>
      <c r="I45" s="163"/>
      <c r="J45" s="144"/>
      <c r="K45" s="163"/>
      <c r="L45" s="163"/>
    </row>
    <row r="46" spans="1:12" x14ac:dyDescent="0.2">
      <c r="A46" s="167" t="s">
        <v>31</v>
      </c>
      <c r="B46" s="146">
        <v>-6.2</v>
      </c>
      <c r="C46" s="236"/>
      <c r="D46" s="146">
        <v>-6.4</v>
      </c>
      <c r="E46" s="146"/>
      <c r="F46" s="146">
        <v>-7.4</v>
      </c>
      <c r="G46" s="163"/>
      <c r="H46" s="146"/>
      <c r="I46" s="163"/>
      <c r="J46" s="146"/>
      <c r="K46" s="163"/>
      <c r="L46" s="163"/>
    </row>
    <row r="47" spans="1:12" x14ac:dyDescent="0.2">
      <c r="A47" s="167" t="s">
        <v>91</v>
      </c>
      <c r="B47" s="146" t="s">
        <v>109</v>
      </c>
      <c r="C47" s="236"/>
      <c r="D47" s="146" t="s">
        <v>109</v>
      </c>
      <c r="E47" s="146"/>
      <c r="F47" s="146">
        <v>-0.1</v>
      </c>
      <c r="G47" s="163"/>
      <c r="H47" s="146"/>
      <c r="I47" s="163"/>
      <c r="J47" s="146"/>
      <c r="K47" s="163"/>
      <c r="L47" s="163"/>
    </row>
    <row r="48" spans="1:12" x14ac:dyDescent="0.2">
      <c r="A48" s="167" t="s">
        <v>92</v>
      </c>
      <c r="B48" s="147">
        <v>-0.2</v>
      </c>
      <c r="C48" s="236"/>
      <c r="D48" s="147">
        <v>-0.2</v>
      </c>
      <c r="E48" s="146"/>
      <c r="F48" s="146">
        <v>-0.1</v>
      </c>
      <c r="G48" s="163"/>
      <c r="H48" s="146"/>
      <c r="I48" s="163"/>
      <c r="J48" s="146"/>
      <c r="K48" s="163"/>
      <c r="L48" s="163"/>
    </row>
    <row r="49" spans="1:12" x14ac:dyDescent="0.2">
      <c r="A49" s="167" t="s">
        <v>226</v>
      </c>
      <c r="B49" s="146" t="s">
        <v>109</v>
      </c>
      <c r="C49" s="236"/>
      <c r="D49" s="146" t="s">
        <v>109</v>
      </c>
      <c r="E49" s="146"/>
      <c r="F49" s="146">
        <v>-1.4</v>
      </c>
      <c r="G49" s="163"/>
      <c r="H49" s="146"/>
      <c r="I49" s="163"/>
      <c r="J49" s="146"/>
      <c r="K49" s="163"/>
      <c r="L49" s="163"/>
    </row>
    <row r="50" spans="1:12" x14ac:dyDescent="0.2">
      <c r="A50" s="167" t="s">
        <v>196</v>
      </c>
      <c r="B50" s="146">
        <v>-0.9</v>
      </c>
      <c r="C50" s="236"/>
      <c r="D50" s="146">
        <v>-1.2</v>
      </c>
      <c r="E50" s="146"/>
      <c r="F50" s="146" t="s">
        <v>109</v>
      </c>
      <c r="G50" s="163"/>
      <c r="H50" s="146"/>
      <c r="I50" s="163"/>
      <c r="J50" s="146"/>
      <c r="K50" s="163"/>
      <c r="L50" s="163"/>
    </row>
    <row r="51" spans="1:12" x14ac:dyDescent="0.2">
      <c r="A51" s="167" t="s">
        <v>227</v>
      </c>
      <c r="B51" s="146">
        <v>-12</v>
      </c>
      <c r="C51" s="236"/>
      <c r="D51" s="146" t="s">
        <v>109</v>
      </c>
      <c r="E51" s="146"/>
      <c r="F51" s="146">
        <v>-13.2</v>
      </c>
      <c r="G51" s="163"/>
      <c r="H51" s="146"/>
      <c r="I51" s="163"/>
      <c r="J51" s="146"/>
      <c r="K51" s="163"/>
      <c r="L51" s="163"/>
    </row>
    <row r="52" spans="1:12" x14ac:dyDescent="0.2">
      <c r="A52" s="138" t="s">
        <v>132</v>
      </c>
      <c r="B52" s="148">
        <f>SUM(B45:B51)</f>
        <v>48.6</v>
      </c>
      <c r="C52" s="151"/>
      <c r="D52" s="148">
        <f>SUM(D45:D51)</f>
        <v>46.4</v>
      </c>
      <c r="E52" s="151"/>
      <c r="F52" s="148">
        <f>SUM(F45:F51)</f>
        <v>48.399999999999991</v>
      </c>
      <c r="G52" s="163"/>
      <c r="H52" s="148"/>
      <c r="I52" s="163"/>
      <c r="J52" s="148"/>
      <c r="K52" s="163"/>
      <c r="L52" s="163"/>
    </row>
    <row r="53" spans="1:12" x14ac:dyDescent="0.2">
      <c r="A53" s="138"/>
      <c r="B53" s="227"/>
      <c r="C53" s="228"/>
      <c r="D53" s="227"/>
      <c r="E53" s="229"/>
      <c r="F53" s="227"/>
      <c r="G53" s="163"/>
      <c r="H53" s="149"/>
      <c r="I53" s="163"/>
      <c r="J53" s="149"/>
      <c r="K53" s="163"/>
      <c r="L53" s="163"/>
    </row>
    <row r="54" spans="1:12" x14ac:dyDescent="0.2">
      <c r="A54" s="138" t="s">
        <v>133</v>
      </c>
      <c r="B54" s="144">
        <v>550.9</v>
      </c>
      <c r="C54" s="237"/>
      <c r="D54" s="144">
        <v>541.1</v>
      </c>
      <c r="E54" s="237"/>
      <c r="F54" s="144">
        <v>541.5</v>
      </c>
      <c r="G54" s="163"/>
      <c r="H54" s="144"/>
      <c r="I54" s="163"/>
      <c r="J54" s="144"/>
      <c r="K54" s="163"/>
      <c r="L54" s="163"/>
    </row>
    <row r="55" spans="1:12" x14ac:dyDescent="0.2">
      <c r="A55" s="138" t="s">
        <v>134</v>
      </c>
      <c r="B55" s="145">
        <v>0.46700000000000003</v>
      </c>
      <c r="C55" s="234"/>
      <c r="D55" s="145">
        <v>0.44900000000000001</v>
      </c>
      <c r="E55" s="234"/>
      <c r="F55" s="145">
        <v>0.43099999999999999</v>
      </c>
      <c r="G55" s="163"/>
      <c r="H55" s="145"/>
      <c r="I55" s="163"/>
      <c r="J55" s="145"/>
      <c r="K55" s="163"/>
      <c r="L55" s="163"/>
    </row>
    <row r="56" spans="1:12" x14ac:dyDescent="0.2">
      <c r="A56" s="167" t="s">
        <v>31</v>
      </c>
      <c r="B56" s="146">
        <v>-47.2</v>
      </c>
      <c r="C56" s="236"/>
      <c r="D56" s="146">
        <v>-50</v>
      </c>
      <c r="E56" s="146"/>
      <c r="F56" s="146">
        <v>-39.6</v>
      </c>
      <c r="G56" s="163"/>
      <c r="H56" s="146"/>
      <c r="I56" s="163"/>
      <c r="J56" s="146"/>
      <c r="K56" s="163"/>
      <c r="L56" s="163"/>
    </row>
    <row r="57" spans="1:12" x14ac:dyDescent="0.2">
      <c r="A57" s="167" t="s">
        <v>91</v>
      </c>
      <c r="B57" s="146">
        <v>-0.2</v>
      </c>
      <c r="C57" s="236"/>
      <c r="D57" s="146">
        <v>-0.5</v>
      </c>
      <c r="E57" s="146"/>
      <c r="F57" s="146">
        <v>-0.3</v>
      </c>
      <c r="G57" s="163"/>
      <c r="H57" s="146"/>
      <c r="I57" s="163"/>
      <c r="J57" s="146"/>
      <c r="K57" s="163"/>
      <c r="L57" s="163"/>
    </row>
    <row r="58" spans="1:12" x14ac:dyDescent="0.2">
      <c r="A58" s="167" t="s">
        <v>92</v>
      </c>
      <c r="B58" s="146">
        <v>-0.6</v>
      </c>
      <c r="C58" s="236"/>
      <c r="D58" s="146">
        <v>-0.5</v>
      </c>
      <c r="E58" s="146"/>
      <c r="F58" s="146">
        <v>-1</v>
      </c>
      <c r="G58" s="163"/>
      <c r="H58" s="146"/>
      <c r="I58" s="163"/>
      <c r="J58" s="146"/>
      <c r="K58" s="163"/>
      <c r="L58" s="163"/>
    </row>
    <row r="59" spans="1:12" x14ac:dyDescent="0.2">
      <c r="A59" s="167" t="s">
        <v>257</v>
      </c>
      <c r="B59" s="146">
        <v>-4.4000000000000004</v>
      </c>
      <c r="C59" s="236"/>
      <c r="D59" s="146">
        <v>0.2</v>
      </c>
      <c r="E59" s="146"/>
      <c r="F59" s="146">
        <v>-2</v>
      </c>
      <c r="G59" s="163"/>
      <c r="H59" s="146"/>
      <c r="I59" s="163"/>
      <c r="J59" s="146"/>
      <c r="K59" s="163"/>
      <c r="L59" s="163"/>
    </row>
    <row r="60" spans="1:12" x14ac:dyDescent="0.2">
      <c r="A60" s="167" t="s">
        <v>226</v>
      </c>
      <c r="B60" s="146" t="s">
        <v>109</v>
      </c>
      <c r="C60" s="236"/>
      <c r="D60" s="146" t="s">
        <v>109</v>
      </c>
      <c r="E60" s="146"/>
      <c r="F60" s="147">
        <v>-1.4</v>
      </c>
      <c r="G60" s="163"/>
      <c r="H60" s="147"/>
      <c r="I60" s="163"/>
      <c r="J60" s="147"/>
      <c r="K60" s="163"/>
      <c r="L60" s="163"/>
    </row>
    <row r="61" spans="1:12" x14ac:dyDescent="0.2">
      <c r="A61" s="167" t="s">
        <v>196</v>
      </c>
      <c r="B61" s="146">
        <v>-0.9</v>
      </c>
      <c r="C61" s="236"/>
      <c r="D61" s="146">
        <v>-1.2</v>
      </c>
      <c r="E61" s="146"/>
      <c r="F61" s="146" t="s">
        <v>109</v>
      </c>
      <c r="G61" s="163"/>
      <c r="H61" s="147"/>
      <c r="I61" s="163"/>
      <c r="J61" s="147"/>
      <c r="K61" s="163"/>
      <c r="L61" s="163"/>
    </row>
    <row r="62" spans="1:12" x14ac:dyDescent="0.2">
      <c r="A62" s="167" t="s">
        <v>227</v>
      </c>
      <c r="B62" s="146">
        <v>-12</v>
      </c>
      <c r="C62" s="236"/>
      <c r="D62" s="146" t="s">
        <v>109</v>
      </c>
      <c r="E62" s="146"/>
      <c r="F62" s="146">
        <v>-13.2</v>
      </c>
      <c r="G62" s="163"/>
      <c r="H62" s="146"/>
      <c r="I62" s="163"/>
      <c r="J62" s="146"/>
      <c r="K62" s="163"/>
      <c r="L62" s="163"/>
    </row>
    <row r="63" spans="1:12" x14ac:dyDescent="0.2">
      <c r="A63" s="138" t="s">
        <v>135</v>
      </c>
      <c r="B63" s="148">
        <f>SUM(B54,B56:B62)</f>
        <v>485.6</v>
      </c>
      <c r="C63" s="151"/>
      <c r="D63" s="148">
        <f>SUM(D54,D56:D62)</f>
        <v>489.1</v>
      </c>
      <c r="E63" s="151"/>
      <c r="F63" s="148">
        <f>SUM(F54,F56:F62)</f>
        <v>484</v>
      </c>
      <c r="G63" s="163"/>
      <c r="H63" s="148"/>
      <c r="I63" s="163"/>
      <c r="J63" s="148"/>
      <c r="K63" s="163"/>
      <c r="L63" s="163"/>
    </row>
    <row r="64" spans="1:12" x14ac:dyDescent="0.2">
      <c r="A64" s="138" t="s">
        <v>136</v>
      </c>
      <c r="B64" s="145">
        <v>0.41199999999999998</v>
      </c>
      <c r="C64" s="234"/>
      <c r="D64" s="145">
        <v>0.40600000000000003</v>
      </c>
      <c r="E64" s="234"/>
      <c r="F64" s="145">
        <v>0.38500000000000001</v>
      </c>
      <c r="G64" s="163"/>
      <c r="H64" s="145"/>
      <c r="I64" s="163"/>
      <c r="J64" s="145"/>
      <c r="K64" s="163"/>
      <c r="L64" s="163"/>
    </row>
    <row r="65" spans="1:12" x14ac:dyDescent="0.2">
      <c r="A65" s="138"/>
      <c r="B65" s="149"/>
      <c r="C65" s="164"/>
      <c r="D65" s="149"/>
      <c r="E65" s="165"/>
      <c r="F65" s="149"/>
      <c r="G65" s="163"/>
      <c r="H65" s="149"/>
      <c r="I65" s="163"/>
      <c r="J65" s="149"/>
      <c r="K65" s="163"/>
      <c r="L65" s="163"/>
    </row>
    <row r="66" spans="1:12" x14ac:dyDescent="0.2">
      <c r="A66" s="169" t="s">
        <v>151</v>
      </c>
      <c r="B66" s="144">
        <v>160.1</v>
      </c>
      <c r="C66" s="233"/>
      <c r="D66" s="144">
        <v>159.80000000000001</v>
      </c>
      <c r="E66" s="233"/>
      <c r="F66" s="144">
        <v>230.9</v>
      </c>
      <c r="G66" s="138"/>
      <c r="H66" s="144"/>
      <c r="I66" s="138"/>
      <c r="J66" s="144"/>
      <c r="K66" s="138"/>
      <c r="L66" s="138"/>
    </row>
    <row r="67" spans="1:12" x14ac:dyDescent="0.2">
      <c r="A67" s="169" t="s">
        <v>93</v>
      </c>
      <c r="B67" s="145">
        <v>0.13600000000000001</v>
      </c>
      <c r="C67" s="234"/>
      <c r="D67" s="145">
        <v>0.13300000000000001</v>
      </c>
      <c r="E67" s="234"/>
      <c r="F67" s="145">
        <v>0.184</v>
      </c>
      <c r="G67" s="138"/>
      <c r="H67" s="145"/>
      <c r="I67" s="138"/>
      <c r="J67" s="145"/>
      <c r="K67" s="138"/>
      <c r="L67" s="138"/>
    </row>
    <row r="68" spans="1:12" x14ac:dyDescent="0.2">
      <c r="A68" s="170" t="s">
        <v>31</v>
      </c>
      <c r="B68" s="146">
        <v>53.2</v>
      </c>
      <c r="C68" s="168"/>
      <c r="D68" s="146">
        <v>56.6</v>
      </c>
      <c r="E68" s="168"/>
      <c r="F68" s="146">
        <v>45</v>
      </c>
      <c r="G68" s="138"/>
      <c r="H68" s="146"/>
      <c r="I68" s="138"/>
      <c r="J68" s="146"/>
      <c r="K68" s="138"/>
      <c r="L68" s="138"/>
    </row>
    <row r="69" spans="1:12" x14ac:dyDescent="0.2">
      <c r="A69" s="170" t="s">
        <v>91</v>
      </c>
      <c r="B69" s="146">
        <v>0.4</v>
      </c>
      <c r="C69" s="168"/>
      <c r="D69" s="146">
        <v>0.6</v>
      </c>
      <c r="E69" s="168"/>
      <c r="F69" s="146">
        <v>0.3</v>
      </c>
      <c r="G69" s="138"/>
      <c r="H69" s="146"/>
      <c r="I69" s="138"/>
      <c r="J69" s="146"/>
      <c r="K69" s="138"/>
      <c r="L69" s="138"/>
    </row>
    <row r="70" spans="1:12" x14ac:dyDescent="0.2">
      <c r="A70" s="170" t="s">
        <v>92</v>
      </c>
      <c r="B70" s="146">
        <v>4.4000000000000004</v>
      </c>
      <c r="C70" s="168"/>
      <c r="D70" s="146">
        <v>4.3</v>
      </c>
      <c r="E70" s="168"/>
      <c r="F70" s="146">
        <v>4.0999999999999996</v>
      </c>
      <c r="G70" s="138"/>
      <c r="H70" s="146"/>
      <c r="I70" s="138"/>
      <c r="J70" s="146"/>
      <c r="K70" s="138"/>
      <c r="L70" s="138"/>
    </row>
    <row r="71" spans="1:12" x14ac:dyDescent="0.2">
      <c r="A71" s="170" t="s">
        <v>225</v>
      </c>
      <c r="B71" s="147">
        <v>4.4000000000000004</v>
      </c>
      <c r="C71" s="168"/>
      <c r="D71" s="147">
        <v>-0.2</v>
      </c>
      <c r="E71" s="168"/>
      <c r="F71" s="146">
        <v>2</v>
      </c>
      <c r="G71" s="138"/>
      <c r="H71" s="146"/>
      <c r="I71" s="138"/>
      <c r="J71" s="146"/>
      <c r="K71" s="138"/>
      <c r="L71" s="138"/>
    </row>
    <row r="72" spans="1:12" x14ac:dyDescent="0.2">
      <c r="A72" s="167" t="s">
        <v>226</v>
      </c>
      <c r="B72" s="147" t="s">
        <v>109</v>
      </c>
      <c r="C72" s="168"/>
      <c r="D72" s="147" t="s">
        <v>109</v>
      </c>
      <c r="E72" s="238"/>
      <c r="F72" s="147">
        <v>1.4</v>
      </c>
      <c r="G72" s="138"/>
      <c r="H72" s="147"/>
      <c r="I72" s="138"/>
      <c r="J72" s="147"/>
      <c r="K72" s="138"/>
      <c r="L72" s="138"/>
    </row>
    <row r="73" spans="1:12" x14ac:dyDescent="0.2">
      <c r="A73" s="167" t="s">
        <v>196</v>
      </c>
      <c r="B73" s="147">
        <v>0.9</v>
      </c>
      <c r="C73" s="168"/>
      <c r="D73" s="147">
        <v>1.2</v>
      </c>
      <c r="E73" s="238"/>
      <c r="F73" s="147" t="s">
        <v>109</v>
      </c>
      <c r="G73" s="138"/>
      <c r="H73" s="147"/>
      <c r="I73" s="138"/>
      <c r="J73" s="147"/>
      <c r="K73" s="138"/>
      <c r="L73" s="138"/>
    </row>
    <row r="74" spans="1:12" x14ac:dyDescent="0.2">
      <c r="A74" s="167" t="s">
        <v>227</v>
      </c>
      <c r="B74" s="147">
        <v>12</v>
      </c>
      <c r="C74" s="168"/>
      <c r="D74" s="147" t="s">
        <v>109</v>
      </c>
      <c r="E74" s="238"/>
      <c r="F74" s="147">
        <v>13.2</v>
      </c>
      <c r="G74" s="138"/>
      <c r="H74" s="147"/>
      <c r="I74" s="138"/>
      <c r="J74" s="147"/>
      <c r="K74" s="138"/>
      <c r="L74" s="138"/>
    </row>
    <row r="75" spans="1:12" x14ac:dyDescent="0.2">
      <c r="A75" s="167" t="s">
        <v>221</v>
      </c>
      <c r="B75" s="147" t="s">
        <v>109</v>
      </c>
      <c r="C75" s="168"/>
      <c r="D75" s="147" t="s">
        <v>109</v>
      </c>
      <c r="E75" s="238"/>
      <c r="F75" s="147">
        <v>-1</v>
      </c>
      <c r="G75" s="138"/>
      <c r="H75" s="147"/>
      <c r="I75" s="138"/>
      <c r="J75" s="147"/>
      <c r="K75" s="138"/>
      <c r="L75" s="138"/>
    </row>
    <row r="76" spans="1:12" x14ac:dyDescent="0.2">
      <c r="A76" s="169" t="s">
        <v>94</v>
      </c>
      <c r="B76" s="148">
        <f>SUM(B66,B68:B74)</f>
        <v>235.40000000000003</v>
      </c>
      <c r="C76" s="151"/>
      <c r="D76" s="148">
        <f>SUM(D66,D68:D74)</f>
        <v>222.3</v>
      </c>
      <c r="E76" s="151"/>
      <c r="F76" s="148">
        <f>SUM(F66,F68:J75)</f>
        <v>295.89999999999998</v>
      </c>
      <c r="G76" s="138"/>
      <c r="H76" s="148"/>
      <c r="I76" s="138"/>
      <c r="J76" s="148"/>
      <c r="K76" s="138"/>
      <c r="L76" s="138"/>
    </row>
    <row r="77" spans="1:12" x14ac:dyDescent="0.2">
      <c r="A77" s="169" t="s">
        <v>95</v>
      </c>
      <c r="B77" s="145">
        <v>0.2</v>
      </c>
      <c r="C77" s="234"/>
      <c r="D77" s="145">
        <v>0.185</v>
      </c>
      <c r="E77" s="234"/>
      <c r="F77" s="145">
        <v>0.23499999999999999</v>
      </c>
      <c r="G77" s="138"/>
      <c r="H77" s="145"/>
      <c r="I77" s="138"/>
      <c r="J77" s="145"/>
      <c r="K77" s="138"/>
      <c r="L77" s="138"/>
    </row>
    <row r="78" spans="1:12" x14ac:dyDescent="0.2">
      <c r="A78" s="169"/>
      <c r="B78" s="151"/>
      <c r="C78" s="168"/>
      <c r="D78" s="151"/>
      <c r="E78" s="168"/>
      <c r="F78" s="151"/>
      <c r="G78" s="138"/>
      <c r="H78" s="151"/>
      <c r="I78" s="138"/>
      <c r="J78" s="151"/>
      <c r="K78" s="138"/>
      <c r="L78" s="138"/>
    </row>
    <row r="79" spans="1:12" x14ac:dyDescent="0.2">
      <c r="A79" s="169" t="s">
        <v>267</v>
      </c>
      <c r="B79" s="152">
        <v>-71.8</v>
      </c>
      <c r="C79" s="239"/>
      <c r="D79" s="152">
        <v>34.4</v>
      </c>
      <c r="E79" s="239"/>
      <c r="F79" s="152">
        <v>60.1</v>
      </c>
      <c r="G79" s="138"/>
      <c r="H79" s="152"/>
      <c r="I79" s="138"/>
      <c r="J79" s="152"/>
      <c r="K79" s="138"/>
      <c r="L79" s="138"/>
    </row>
    <row r="80" spans="1:12" x14ac:dyDescent="0.2">
      <c r="A80" s="169" t="s">
        <v>137</v>
      </c>
      <c r="B80" s="153">
        <v>-0.47299999999999998</v>
      </c>
      <c r="C80" s="240"/>
      <c r="D80" s="153">
        <v>0.22800000000000001</v>
      </c>
      <c r="E80" s="240"/>
      <c r="F80" s="153">
        <v>0.26600000000000001</v>
      </c>
      <c r="G80" s="138"/>
      <c r="H80" s="153"/>
      <c r="I80" s="138"/>
      <c r="J80" s="153"/>
      <c r="K80" s="138"/>
      <c r="L80" s="138"/>
    </row>
    <row r="81" spans="1:12" x14ac:dyDescent="0.2">
      <c r="A81" s="170" t="s">
        <v>223</v>
      </c>
      <c r="B81" s="147">
        <v>67.599999999999994</v>
      </c>
      <c r="C81" s="240"/>
      <c r="D81" s="147" t="s">
        <v>109</v>
      </c>
      <c r="E81" s="240"/>
      <c r="F81" s="147" t="s">
        <v>109</v>
      </c>
      <c r="G81" s="138"/>
      <c r="H81" s="153"/>
      <c r="I81" s="138"/>
      <c r="J81" s="153"/>
      <c r="K81" s="138"/>
      <c r="L81" s="138"/>
    </row>
    <row r="82" spans="1:12" ht="25.5" x14ac:dyDescent="0.2">
      <c r="A82" s="170" t="s">
        <v>224</v>
      </c>
      <c r="B82" s="147">
        <v>33.200000000000003</v>
      </c>
      <c r="C82" s="240"/>
      <c r="D82" s="147" t="s">
        <v>109</v>
      </c>
      <c r="E82" s="240"/>
      <c r="F82" s="147" t="s">
        <v>109</v>
      </c>
      <c r="G82" s="138"/>
      <c r="H82" s="153"/>
      <c r="I82" s="138"/>
      <c r="J82" s="153"/>
      <c r="K82" s="138"/>
      <c r="L82" s="138"/>
    </row>
    <row r="83" spans="1:12" x14ac:dyDescent="0.2">
      <c r="A83" s="170" t="s">
        <v>96</v>
      </c>
      <c r="B83" s="147">
        <v>10.1</v>
      </c>
      <c r="C83" s="236"/>
      <c r="D83" s="147">
        <v>8.8000000000000007</v>
      </c>
      <c r="E83" s="146"/>
      <c r="F83" s="147">
        <v>16</v>
      </c>
      <c r="G83" s="138"/>
      <c r="H83" s="146"/>
      <c r="I83" s="138"/>
      <c r="J83" s="146"/>
      <c r="K83" s="138"/>
      <c r="L83" s="138"/>
    </row>
    <row r="84" spans="1:12" x14ac:dyDescent="0.2">
      <c r="A84" s="169" t="s">
        <v>138</v>
      </c>
      <c r="B84" s="154">
        <f>SUM(B79,B81:B83)</f>
        <v>39.1</v>
      </c>
      <c r="C84" s="230"/>
      <c r="D84" s="154">
        <f>SUM(D79,D81:D83)</f>
        <v>43.2</v>
      </c>
      <c r="E84" s="230"/>
      <c r="F84" s="154">
        <f>SUM(F79,F81:F83)</f>
        <v>76.099999999999994</v>
      </c>
      <c r="G84" s="138"/>
      <c r="H84" s="154"/>
      <c r="I84" s="138"/>
      <c r="J84" s="154"/>
      <c r="K84" s="138"/>
      <c r="L84" s="138"/>
    </row>
    <row r="85" spans="1:12" x14ac:dyDescent="0.2">
      <c r="A85" s="169" t="s">
        <v>139</v>
      </c>
      <c r="B85" s="155">
        <v>0.17</v>
      </c>
      <c r="C85" s="241"/>
      <c r="D85" s="155">
        <v>0.20200000000000001</v>
      </c>
      <c r="E85" s="241"/>
      <c r="F85" s="155">
        <v>0.26500000000000001</v>
      </c>
      <c r="G85" s="138"/>
      <c r="H85" s="155"/>
      <c r="I85" s="138"/>
      <c r="J85" s="155"/>
      <c r="K85" s="138"/>
      <c r="L85" s="138"/>
    </row>
    <row r="86" spans="1:12" x14ac:dyDescent="0.2">
      <c r="A86" s="169"/>
      <c r="B86" s="151"/>
      <c r="C86" s="168"/>
      <c r="D86" s="151"/>
      <c r="E86" s="168"/>
      <c r="F86" s="151"/>
      <c r="G86" s="138"/>
      <c r="H86" s="151"/>
      <c r="I86" s="138"/>
      <c r="J86" s="151"/>
      <c r="K86" s="138"/>
      <c r="L86" s="138"/>
    </row>
    <row r="87" spans="1:12" x14ac:dyDescent="0.2">
      <c r="A87" s="169" t="s">
        <v>197</v>
      </c>
      <c r="B87" s="144">
        <v>223.8</v>
      </c>
      <c r="C87" s="233"/>
      <c r="D87" s="144">
        <v>116.5</v>
      </c>
      <c r="E87" s="233"/>
      <c r="F87" s="144">
        <v>165.7</v>
      </c>
      <c r="G87" s="138"/>
      <c r="H87" s="144"/>
      <c r="I87" s="138"/>
      <c r="J87" s="144"/>
      <c r="K87" s="138"/>
      <c r="L87" s="138"/>
    </row>
    <row r="88" spans="1:12" x14ac:dyDescent="0.2">
      <c r="A88" s="170" t="s">
        <v>31</v>
      </c>
      <c r="B88" s="146">
        <v>53.2</v>
      </c>
      <c r="C88" s="236"/>
      <c r="D88" s="146">
        <v>56.6</v>
      </c>
      <c r="E88" s="146"/>
      <c r="F88" s="146">
        <v>45</v>
      </c>
      <c r="G88" s="138"/>
      <c r="H88" s="146"/>
      <c r="I88" s="138"/>
      <c r="J88" s="146"/>
      <c r="K88" s="138"/>
      <c r="L88" s="138"/>
    </row>
    <row r="89" spans="1:12" x14ac:dyDescent="0.2">
      <c r="A89" s="170" t="s">
        <v>91</v>
      </c>
      <c r="B89" s="146">
        <v>0.4</v>
      </c>
      <c r="C89" s="236"/>
      <c r="D89" s="146">
        <v>0.6</v>
      </c>
      <c r="E89" s="146"/>
      <c r="F89" s="146">
        <v>0.3</v>
      </c>
      <c r="G89" s="138"/>
      <c r="H89" s="146"/>
      <c r="I89" s="138"/>
      <c r="J89" s="146"/>
      <c r="K89" s="138"/>
      <c r="L89" s="138"/>
    </row>
    <row r="90" spans="1:12" x14ac:dyDescent="0.2">
      <c r="A90" s="170" t="s">
        <v>92</v>
      </c>
      <c r="B90" s="146">
        <v>4.4000000000000004</v>
      </c>
      <c r="C90" s="236"/>
      <c r="D90" s="146">
        <v>4.3</v>
      </c>
      <c r="E90" s="146"/>
      <c r="F90" s="146">
        <v>4.0999999999999996</v>
      </c>
      <c r="G90" s="138"/>
      <c r="H90" s="146"/>
      <c r="I90" s="138"/>
      <c r="J90" s="146"/>
      <c r="K90" s="138"/>
      <c r="L90" s="138"/>
    </row>
    <row r="91" spans="1:12" x14ac:dyDescent="0.2">
      <c r="A91" s="170" t="s">
        <v>225</v>
      </c>
      <c r="B91" s="146">
        <v>4.4000000000000004</v>
      </c>
      <c r="C91" s="236"/>
      <c r="D91" s="146">
        <v>-0.2</v>
      </c>
      <c r="E91" s="146"/>
      <c r="F91" s="146">
        <v>2</v>
      </c>
      <c r="G91" s="138"/>
      <c r="H91" s="146"/>
      <c r="I91" s="138"/>
      <c r="J91" s="146"/>
      <c r="K91" s="138"/>
      <c r="L91" s="138"/>
    </row>
    <row r="92" spans="1:12" x14ac:dyDescent="0.2">
      <c r="A92" s="167" t="s">
        <v>226</v>
      </c>
      <c r="B92" s="146" t="s">
        <v>109</v>
      </c>
      <c r="C92" s="236"/>
      <c r="D92" s="146" t="s">
        <v>109</v>
      </c>
      <c r="E92" s="146"/>
      <c r="F92" s="146">
        <v>1.4</v>
      </c>
      <c r="G92" s="138"/>
      <c r="H92" s="146"/>
      <c r="I92" s="138"/>
      <c r="J92" s="146"/>
      <c r="K92" s="138"/>
      <c r="L92" s="138"/>
    </row>
    <row r="93" spans="1:12" x14ac:dyDescent="0.2">
      <c r="A93" s="167" t="s">
        <v>196</v>
      </c>
      <c r="B93" s="146">
        <v>0.9</v>
      </c>
      <c r="C93" s="236"/>
      <c r="D93" s="146">
        <v>1.2</v>
      </c>
      <c r="E93" s="146"/>
      <c r="F93" s="146" t="s">
        <v>109</v>
      </c>
      <c r="G93" s="138"/>
      <c r="H93" s="146"/>
      <c r="I93" s="138"/>
      <c r="J93" s="146"/>
      <c r="K93" s="138"/>
      <c r="L93" s="138"/>
    </row>
    <row r="94" spans="1:12" x14ac:dyDescent="0.2">
      <c r="A94" s="167" t="s">
        <v>227</v>
      </c>
      <c r="B94" s="146">
        <v>12</v>
      </c>
      <c r="C94" s="236"/>
      <c r="D94" s="146" t="s">
        <v>109</v>
      </c>
      <c r="E94" s="146"/>
      <c r="F94" s="146">
        <v>13.2</v>
      </c>
      <c r="G94" s="138"/>
      <c r="H94" s="146"/>
      <c r="I94" s="138"/>
      <c r="J94" s="146"/>
      <c r="K94" s="138"/>
      <c r="L94" s="138"/>
    </row>
    <row r="95" spans="1:12" x14ac:dyDescent="0.2">
      <c r="A95" s="167" t="s">
        <v>221</v>
      </c>
      <c r="B95" s="146" t="s">
        <v>109</v>
      </c>
      <c r="C95" s="236"/>
      <c r="D95" s="146" t="s">
        <v>109</v>
      </c>
      <c r="E95" s="146"/>
      <c r="F95" s="146">
        <v>-1</v>
      </c>
      <c r="G95" s="138"/>
      <c r="H95" s="146"/>
      <c r="I95" s="138"/>
      <c r="J95" s="146"/>
      <c r="K95" s="138"/>
      <c r="L95" s="138"/>
    </row>
    <row r="96" spans="1:12" x14ac:dyDescent="0.2">
      <c r="A96" s="170" t="s">
        <v>222</v>
      </c>
      <c r="B96" s="146">
        <v>2.8</v>
      </c>
      <c r="C96" s="236"/>
      <c r="D96" s="146" t="s">
        <v>109</v>
      </c>
      <c r="E96" s="146"/>
      <c r="F96" s="146">
        <v>-3.6</v>
      </c>
      <c r="G96" s="138"/>
      <c r="H96" s="146"/>
      <c r="I96" s="138"/>
      <c r="J96" s="146"/>
      <c r="K96" s="138"/>
      <c r="L96" s="138"/>
    </row>
    <row r="97" spans="1:12" x14ac:dyDescent="0.2">
      <c r="A97" s="170" t="s">
        <v>223</v>
      </c>
      <c r="B97" s="146">
        <f>+-67.6</f>
        <v>-67.599999999999994</v>
      </c>
      <c r="C97" s="236"/>
      <c r="D97" s="146" t="s">
        <v>109</v>
      </c>
      <c r="E97" s="146"/>
      <c r="F97" s="147" t="s">
        <v>109</v>
      </c>
      <c r="G97" s="138"/>
      <c r="H97" s="146"/>
      <c r="I97" s="138"/>
      <c r="J97" s="146"/>
      <c r="K97" s="138"/>
      <c r="L97" s="138"/>
    </row>
    <row r="98" spans="1:12" ht="25.5" x14ac:dyDescent="0.2">
      <c r="A98" s="170" t="s">
        <v>224</v>
      </c>
      <c r="B98" s="146">
        <f>+-33.2</f>
        <v>-33.200000000000003</v>
      </c>
      <c r="C98" s="236"/>
      <c r="D98" s="146" t="s">
        <v>109</v>
      </c>
      <c r="E98" s="146"/>
      <c r="F98" s="147" t="s">
        <v>109</v>
      </c>
      <c r="G98" s="138"/>
      <c r="H98" s="146"/>
      <c r="I98" s="138"/>
      <c r="J98" s="146"/>
      <c r="K98" s="138"/>
      <c r="L98" s="138"/>
    </row>
    <row r="99" spans="1:12" s="89" customFormat="1" x14ac:dyDescent="0.2">
      <c r="A99" s="170" t="s">
        <v>96</v>
      </c>
      <c r="B99" s="146">
        <v>-10.1</v>
      </c>
      <c r="C99" s="236"/>
      <c r="D99" s="146">
        <v>-8.8000000000000007</v>
      </c>
      <c r="E99" s="146"/>
      <c r="F99" s="146">
        <v>-16</v>
      </c>
      <c r="G99" s="171"/>
      <c r="H99" s="156"/>
      <c r="I99" s="171"/>
      <c r="J99" s="156"/>
      <c r="K99" s="171"/>
      <c r="L99" s="171"/>
    </row>
    <row r="100" spans="1:12" x14ac:dyDescent="0.2">
      <c r="A100" s="169" t="s">
        <v>97</v>
      </c>
      <c r="B100" s="157">
        <f>SUM(B87:B99)</f>
        <v>190.99999999999991</v>
      </c>
      <c r="C100" s="144"/>
      <c r="D100" s="157">
        <f>SUM(D87:D99)</f>
        <v>170.2</v>
      </c>
      <c r="E100" s="144"/>
      <c r="F100" s="157">
        <f>SUM(F87:F99)</f>
        <v>211.1</v>
      </c>
      <c r="G100" s="163"/>
      <c r="H100" s="157"/>
      <c r="I100" s="163"/>
      <c r="J100" s="157"/>
      <c r="K100" s="163"/>
      <c r="L100" s="163"/>
    </row>
    <row r="101" spans="1:12" ht="13.5" thickBot="1" x14ac:dyDescent="0.25">
      <c r="A101" s="169" t="s">
        <v>198</v>
      </c>
      <c r="B101" s="158">
        <f>B87/B103</f>
        <v>0.63851640513552077</v>
      </c>
      <c r="C101" s="172"/>
      <c r="D101" s="158">
        <f>D87/D103</f>
        <v>0.33162539140335895</v>
      </c>
      <c r="E101" s="173"/>
      <c r="F101" s="158">
        <f>F87/F103</f>
        <v>0.43297622158348575</v>
      </c>
      <c r="G101" s="163"/>
      <c r="H101" s="158"/>
      <c r="I101" s="163"/>
      <c r="J101" s="158"/>
      <c r="K101" s="163"/>
      <c r="L101" s="163"/>
    </row>
    <row r="102" spans="1:12" ht="14.25" thickTop="1" thickBot="1" x14ac:dyDescent="0.25">
      <c r="A102" s="169" t="s">
        <v>98</v>
      </c>
      <c r="B102" s="158">
        <f>B100/B103</f>
        <v>0.54493580599144054</v>
      </c>
      <c r="C102" s="172"/>
      <c r="D102" s="158">
        <f>D100/D103</f>
        <v>0.48448619413606597</v>
      </c>
      <c r="E102" s="173"/>
      <c r="F102" s="158">
        <f>F100/F103</f>
        <v>0.55160700287431408</v>
      </c>
      <c r="G102" s="163"/>
      <c r="H102" s="158"/>
      <c r="I102" s="163"/>
      <c r="J102" s="158"/>
      <c r="K102" s="163"/>
      <c r="L102" s="163"/>
    </row>
    <row r="103" spans="1:12" ht="15" customHeight="1" thickTop="1" thickBot="1" x14ac:dyDescent="0.25">
      <c r="A103" s="169" t="s">
        <v>199</v>
      </c>
      <c r="B103" s="159">
        <v>350.5</v>
      </c>
      <c r="C103" s="231"/>
      <c r="D103" s="159">
        <v>351.3</v>
      </c>
      <c r="E103" s="231"/>
      <c r="F103" s="159">
        <v>382.7</v>
      </c>
      <c r="G103" s="163"/>
      <c r="H103" s="159"/>
      <c r="I103" s="163"/>
      <c r="J103" s="159"/>
      <c r="K103" s="163"/>
      <c r="L103" s="163"/>
    </row>
    <row r="104" spans="1:12" ht="13.5" thickTop="1" x14ac:dyDescent="0.2">
      <c r="A104" s="163"/>
      <c r="B104" s="232"/>
      <c r="C104" s="232"/>
      <c r="D104" s="232"/>
      <c r="E104" s="232"/>
      <c r="F104" s="232"/>
      <c r="G104" s="163"/>
      <c r="H104" s="163"/>
      <c r="I104" s="163"/>
      <c r="J104" s="163"/>
      <c r="K104" s="163"/>
      <c r="L104" s="163"/>
    </row>
    <row r="105" spans="1:12" x14ac:dyDescent="0.2">
      <c r="A105" s="163"/>
      <c r="B105" s="232"/>
      <c r="C105" s="232"/>
      <c r="D105" s="232"/>
      <c r="E105" s="232"/>
      <c r="F105" s="232"/>
      <c r="G105" s="163"/>
      <c r="H105" s="163"/>
      <c r="I105" s="163"/>
      <c r="J105" s="163"/>
      <c r="K105" s="163"/>
      <c r="L105" s="163"/>
    </row>
    <row r="106" spans="1:12" x14ac:dyDescent="0.2">
      <c r="A106" s="163"/>
      <c r="B106" s="163"/>
      <c r="C106" s="163"/>
      <c r="E106" s="163"/>
      <c r="F106" s="163"/>
      <c r="G106" s="163"/>
      <c r="H106" s="163"/>
      <c r="I106" s="163"/>
      <c r="J106" s="163"/>
      <c r="K106" s="163"/>
      <c r="L106" s="163"/>
    </row>
  </sheetData>
  <mergeCells count="2">
    <mergeCell ref="B7:F7"/>
    <mergeCell ref="H7:J7"/>
  </mergeCells>
  <pageMargins left="0.7" right="0.7" top="0.75" bottom="0.75" header="0.3" footer="0.3"/>
  <pageSetup scale="83" fitToHeight="2" orientation="portrait" r:id="rId1"/>
  <headerFooter differentFirst="1" scaleWithDoc="0"/>
  <rowBreaks count="1" manualBreakCount="1">
    <brk id="5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K22"/>
  <sheetViews>
    <sheetView zoomScaleNormal="100" workbookViewId="0">
      <selection activeCell="D32" sqref="D32"/>
    </sheetView>
  </sheetViews>
  <sheetFormatPr defaultColWidth="9.140625" defaultRowHeight="12.75" x14ac:dyDescent="0.2"/>
  <cols>
    <col min="1" max="1" width="39.7109375" style="6" customWidth="1"/>
    <col min="2" max="2" width="17.7109375" style="6" customWidth="1"/>
    <col min="3" max="3" width="1.7109375" style="6" customWidth="1"/>
    <col min="4" max="4" width="17.7109375" style="6" customWidth="1"/>
    <col min="5" max="5" width="1.7109375" style="6" customWidth="1"/>
    <col min="6" max="6" width="17.7109375" style="6" customWidth="1"/>
    <col min="7" max="7" width="1.7109375" style="6" customWidth="1"/>
    <col min="8" max="9" width="17.7109375" style="6" customWidth="1"/>
    <col min="10" max="16384" width="9.140625" style="6"/>
  </cols>
  <sheetData>
    <row r="1" spans="1:11" s="29" customFormat="1" x14ac:dyDescent="0.2">
      <c r="A1" s="5" t="s">
        <v>0</v>
      </c>
      <c r="B1" s="5"/>
      <c r="C1" s="5"/>
      <c r="D1" s="2"/>
      <c r="E1" s="2"/>
      <c r="F1" s="2"/>
      <c r="G1" s="2"/>
      <c r="H1" s="2"/>
      <c r="I1" s="3"/>
      <c r="J1" s="3"/>
      <c r="K1" s="3"/>
    </row>
    <row r="2" spans="1:11" s="29" customFormat="1" x14ac:dyDescent="0.2">
      <c r="A2" s="5" t="s">
        <v>70</v>
      </c>
      <c r="B2" s="5"/>
      <c r="C2" s="5"/>
      <c r="D2" s="2"/>
      <c r="E2" s="2"/>
      <c r="F2" s="2"/>
      <c r="G2" s="2"/>
      <c r="H2" s="2"/>
      <c r="I2" s="3"/>
      <c r="J2" s="3"/>
      <c r="K2" s="3"/>
    </row>
    <row r="3" spans="1:11" s="29" customFormat="1" x14ac:dyDescent="0.2">
      <c r="A3" s="5" t="s">
        <v>2</v>
      </c>
      <c r="B3" s="5"/>
      <c r="C3" s="5"/>
      <c r="D3" s="2"/>
      <c r="E3" s="2"/>
      <c r="F3" s="2"/>
      <c r="G3" s="2"/>
      <c r="H3" s="2"/>
      <c r="I3" s="3"/>
      <c r="J3" s="3"/>
      <c r="K3" s="3"/>
    </row>
    <row r="4" spans="1:11" s="29" customFormat="1" x14ac:dyDescent="0.2">
      <c r="A4" s="5" t="s">
        <v>3</v>
      </c>
      <c r="B4" s="5"/>
      <c r="C4" s="5"/>
      <c r="D4" s="2"/>
      <c r="E4" s="2"/>
      <c r="F4" s="2"/>
      <c r="G4" s="2"/>
      <c r="H4" s="2"/>
      <c r="I4" s="3"/>
      <c r="J4" s="3"/>
      <c r="K4" s="3"/>
    </row>
    <row r="5" spans="1:11" s="31" customFormat="1" x14ac:dyDescent="0.2">
      <c r="A5" s="25"/>
      <c r="B5" s="25"/>
      <c r="C5" s="25"/>
      <c r="D5" s="30"/>
      <c r="E5" s="26"/>
      <c r="F5" s="26"/>
      <c r="G5" s="26"/>
      <c r="H5" s="26"/>
      <c r="I5" s="26"/>
      <c r="J5" s="26"/>
      <c r="K5" s="26"/>
    </row>
    <row r="6" spans="1:11" ht="32.25" customHeight="1" x14ac:dyDescent="0.2">
      <c r="B6" s="298" t="s">
        <v>218</v>
      </c>
      <c r="C6" s="298"/>
      <c r="D6" s="298"/>
      <c r="F6" s="298" t="s">
        <v>217</v>
      </c>
      <c r="G6" s="298"/>
      <c r="H6" s="298"/>
    </row>
    <row r="7" spans="1:11" x14ac:dyDescent="0.2">
      <c r="B7" s="184">
        <v>2018</v>
      </c>
      <c r="C7" s="185"/>
      <c r="D7" s="184">
        <v>2017</v>
      </c>
      <c r="F7" s="186">
        <v>2018</v>
      </c>
      <c r="H7" s="186">
        <v>2017</v>
      </c>
    </row>
    <row r="8" spans="1:11" x14ac:dyDescent="0.2">
      <c r="A8" s="6" t="s">
        <v>71</v>
      </c>
      <c r="B8" s="32">
        <v>496.4</v>
      </c>
      <c r="D8" s="32">
        <v>585.79999999999995</v>
      </c>
      <c r="F8" s="32">
        <v>1395.1</v>
      </c>
      <c r="H8" s="32">
        <v>1679.9</v>
      </c>
    </row>
    <row r="9" spans="1:11" x14ac:dyDescent="0.2">
      <c r="A9" s="6" t="s">
        <v>72</v>
      </c>
      <c r="B9" s="194">
        <v>221.1</v>
      </c>
      <c r="D9" s="194">
        <v>212.6</v>
      </c>
      <c r="F9" s="194">
        <v>705.9</v>
      </c>
      <c r="H9" s="194">
        <v>730.2</v>
      </c>
    </row>
    <row r="10" spans="1:11" x14ac:dyDescent="0.2">
      <c r="A10" s="6" t="s">
        <v>73</v>
      </c>
      <c r="B10" s="273">
        <v>77.2</v>
      </c>
      <c r="C10" s="249"/>
      <c r="D10" s="273">
        <v>71.3</v>
      </c>
      <c r="E10" s="249"/>
      <c r="F10" s="273">
        <v>229.4</v>
      </c>
      <c r="G10" s="249"/>
      <c r="H10" s="273">
        <v>205.7</v>
      </c>
      <c r="I10" s="249"/>
    </row>
    <row r="11" spans="1:11" x14ac:dyDescent="0.2">
      <c r="A11" s="7" t="s">
        <v>194</v>
      </c>
      <c r="B11" s="274">
        <f>SUM(B8:B10)</f>
        <v>794.7</v>
      </c>
      <c r="C11" s="275"/>
      <c r="D11" s="274">
        <f>SUM(D8:D10)</f>
        <v>869.69999999999993</v>
      </c>
      <c r="E11" s="249"/>
      <c r="F11" s="274">
        <f>SUM(F8:F10)</f>
        <v>2330.4</v>
      </c>
      <c r="G11" s="275"/>
      <c r="H11" s="274">
        <f>SUM(H8:H10)</f>
        <v>2615.8000000000002</v>
      </c>
      <c r="I11" s="249"/>
    </row>
    <row r="12" spans="1:11" x14ac:dyDescent="0.2">
      <c r="A12" s="7" t="s">
        <v>195</v>
      </c>
      <c r="B12" s="273">
        <v>385.1</v>
      </c>
      <c r="C12" s="249"/>
      <c r="D12" s="273">
        <v>388.1</v>
      </c>
      <c r="E12" s="249"/>
      <c r="F12" s="273">
        <v>1136.0999999999999</v>
      </c>
      <c r="G12" s="249"/>
      <c r="H12" s="273">
        <v>1171.9000000000001</v>
      </c>
      <c r="I12" s="249"/>
    </row>
    <row r="13" spans="1:11" ht="13.5" thickBot="1" x14ac:dyDescent="0.25">
      <c r="A13" s="189" t="s">
        <v>41</v>
      </c>
      <c r="B13" s="105">
        <f>SUM(B11:B12)</f>
        <v>1179.8000000000002</v>
      </c>
      <c r="C13" s="90"/>
      <c r="D13" s="105">
        <f>SUM(D11:D12)</f>
        <v>1257.8</v>
      </c>
      <c r="E13" s="249"/>
      <c r="F13" s="105">
        <f>SUM(F11:F12)</f>
        <v>3466.5</v>
      </c>
      <c r="G13" s="90"/>
      <c r="H13" s="105">
        <f>SUM(H11:H12)</f>
        <v>3787.7000000000003</v>
      </c>
      <c r="I13" s="249"/>
    </row>
    <row r="14" spans="1:11" ht="13.5" thickTop="1" x14ac:dyDescent="0.2">
      <c r="B14" s="249"/>
      <c r="C14" s="249"/>
      <c r="D14" s="249"/>
      <c r="E14" s="249"/>
      <c r="F14" s="249"/>
      <c r="G14" s="249"/>
      <c r="H14" s="249"/>
      <c r="I14" s="249"/>
    </row>
    <row r="15" spans="1:11" x14ac:dyDescent="0.2">
      <c r="B15" s="249"/>
      <c r="C15" s="249"/>
      <c r="D15" s="249"/>
      <c r="E15" s="249"/>
      <c r="F15" s="249"/>
      <c r="G15" s="249"/>
      <c r="H15" s="249"/>
      <c r="I15" s="249"/>
    </row>
    <row r="17" spans="2:4" x14ac:dyDescent="0.2">
      <c r="B17" s="76"/>
      <c r="D17" s="76"/>
    </row>
    <row r="22" spans="2:4" x14ac:dyDescent="0.2">
      <c r="B22" s="76"/>
      <c r="D22" s="76"/>
    </row>
  </sheetData>
  <mergeCells count="2">
    <mergeCell ref="B6:D6"/>
    <mergeCell ref="F6:H6"/>
  </mergeCells>
  <pageMargins left="0.7" right="0.7" top="0.75" bottom="0.75" header="0.3" footer="0.3"/>
  <pageSetup scale="77" orientation="portrait" r:id="rId1"/>
  <ignoredErrors>
    <ignoredError sqref="B11:H1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N17"/>
  <sheetViews>
    <sheetView zoomScaleNormal="100" workbookViewId="0">
      <selection activeCell="B8" sqref="B8:H11"/>
    </sheetView>
  </sheetViews>
  <sheetFormatPr defaultColWidth="9.140625" defaultRowHeight="12.75" x14ac:dyDescent="0.2"/>
  <cols>
    <col min="1" max="1" width="39.7109375" style="6" customWidth="1"/>
    <col min="2" max="2" width="17.7109375" style="6" customWidth="1"/>
    <col min="3" max="3" width="1.7109375" style="6" customWidth="1"/>
    <col min="4" max="4" width="17.7109375" style="6" customWidth="1"/>
    <col min="5" max="5" width="1.7109375" style="6" customWidth="1"/>
    <col min="6" max="6" width="17.7109375" style="6" customWidth="1"/>
    <col min="7" max="7" width="1.7109375" style="6" customWidth="1"/>
    <col min="8" max="8" width="17.7109375" style="6" customWidth="1"/>
    <col min="9" max="16384" width="9.140625" style="6"/>
  </cols>
  <sheetData>
    <row r="1" spans="1:14" s="29" customFormat="1" x14ac:dyDescent="0.2">
      <c r="A1" s="1" t="s">
        <v>0</v>
      </c>
      <c r="B1" s="1"/>
      <c r="C1" s="1"/>
      <c r="D1" s="1"/>
      <c r="E1" s="1"/>
      <c r="F1" s="1"/>
      <c r="G1" s="1"/>
      <c r="H1" s="1"/>
      <c r="I1" s="3"/>
      <c r="J1" s="3"/>
      <c r="K1" s="3"/>
      <c r="L1" s="3"/>
      <c r="M1" s="3"/>
      <c r="N1" s="3"/>
    </row>
    <row r="2" spans="1:14" s="29" customFormat="1" x14ac:dyDescent="0.2">
      <c r="A2" s="5" t="s">
        <v>150</v>
      </c>
      <c r="B2" s="5"/>
      <c r="C2" s="5"/>
      <c r="D2" s="5"/>
      <c r="E2" s="5"/>
      <c r="F2" s="5"/>
      <c r="G2" s="5"/>
      <c r="H2" s="5"/>
      <c r="I2" s="3"/>
      <c r="J2" s="3"/>
      <c r="K2" s="3"/>
      <c r="L2" s="3"/>
      <c r="M2" s="3"/>
      <c r="N2" s="3"/>
    </row>
    <row r="3" spans="1:14" s="29" customFormat="1" x14ac:dyDescent="0.2">
      <c r="A3" s="5" t="s">
        <v>2</v>
      </c>
      <c r="B3" s="5"/>
      <c r="C3" s="5"/>
      <c r="D3" s="5"/>
      <c r="E3" s="5"/>
      <c r="F3" s="5"/>
      <c r="G3" s="5"/>
      <c r="H3" s="5"/>
      <c r="I3" s="3"/>
      <c r="J3" s="3"/>
      <c r="K3" s="3"/>
      <c r="L3" s="3"/>
      <c r="M3" s="3"/>
      <c r="N3" s="3"/>
    </row>
    <row r="4" spans="1:14" s="29" customFormat="1" x14ac:dyDescent="0.2">
      <c r="A4" s="1" t="s">
        <v>3</v>
      </c>
      <c r="B4" s="1"/>
      <c r="C4" s="1"/>
      <c r="D4" s="1"/>
      <c r="E4" s="1"/>
      <c r="F4" s="1"/>
      <c r="G4" s="1"/>
      <c r="H4" s="1"/>
      <c r="I4" s="3"/>
      <c r="J4" s="3"/>
      <c r="K4" s="3"/>
      <c r="L4" s="3"/>
      <c r="M4" s="3"/>
      <c r="N4" s="3"/>
    </row>
    <row r="6" spans="1:14" ht="29.25" customHeight="1" x14ac:dyDescent="0.2">
      <c r="B6" s="298" t="s">
        <v>218</v>
      </c>
      <c r="C6" s="298"/>
      <c r="D6" s="298"/>
      <c r="F6" s="298" t="s">
        <v>217</v>
      </c>
      <c r="G6" s="298"/>
      <c r="H6" s="298"/>
    </row>
    <row r="7" spans="1:14" x14ac:dyDescent="0.2">
      <c r="B7" s="184">
        <v>2018</v>
      </c>
      <c r="C7" s="185"/>
      <c r="D7" s="184">
        <v>2017</v>
      </c>
      <c r="F7" s="186">
        <v>2018</v>
      </c>
      <c r="H7" s="186">
        <v>2017</v>
      </c>
    </row>
    <row r="8" spans="1:14" x14ac:dyDescent="0.2">
      <c r="A8" s="195" t="s">
        <v>149</v>
      </c>
      <c r="B8" s="196">
        <v>250</v>
      </c>
      <c r="C8" s="195"/>
      <c r="D8" s="197">
        <v>344.9</v>
      </c>
      <c r="F8" s="196">
        <v>798.1</v>
      </c>
      <c r="G8" s="195"/>
      <c r="H8" s="197">
        <v>1056.0999999999999</v>
      </c>
    </row>
    <row r="9" spans="1:14" x14ac:dyDescent="0.2">
      <c r="A9" s="195" t="s">
        <v>187</v>
      </c>
      <c r="B9" s="198">
        <v>543.6</v>
      </c>
      <c r="C9" s="195"/>
      <c r="D9" s="199">
        <v>576.9</v>
      </c>
      <c r="F9" s="198">
        <v>1546.8</v>
      </c>
      <c r="G9" s="195"/>
      <c r="H9" s="199">
        <v>1707.8</v>
      </c>
    </row>
    <row r="10" spans="1:14" x14ac:dyDescent="0.2">
      <c r="A10" s="195" t="s">
        <v>188</v>
      </c>
      <c r="B10" s="200">
        <v>386.2</v>
      </c>
      <c r="C10" s="195"/>
      <c r="D10" s="201">
        <v>336</v>
      </c>
      <c r="F10" s="200">
        <v>1121.5999999999999</v>
      </c>
      <c r="G10" s="195"/>
      <c r="H10" s="201">
        <v>1023.8</v>
      </c>
    </row>
    <row r="11" spans="1:14" ht="13.5" thickBot="1" x14ac:dyDescent="0.25">
      <c r="A11" s="202" t="s">
        <v>41</v>
      </c>
      <c r="B11" s="203">
        <f>SUM(B8:B10)</f>
        <v>1179.8</v>
      </c>
      <c r="C11" s="202"/>
      <c r="D11" s="203">
        <f>SUM(D8:D10)</f>
        <v>1257.8</v>
      </c>
      <c r="F11" s="203">
        <f>SUM(F8:F10)</f>
        <v>3466.5</v>
      </c>
      <c r="G11" s="202"/>
      <c r="H11" s="203">
        <f>SUM(H8:H10)</f>
        <v>3787.7</v>
      </c>
    </row>
    <row r="12" spans="1:14" ht="13.5" thickTop="1" x14ac:dyDescent="0.2"/>
    <row r="14" spans="1:14" x14ac:dyDescent="0.2">
      <c r="B14" s="76"/>
      <c r="D14" s="76"/>
    </row>
    <row r="17" spans="2:4" x14ac:dyDescent="0.2">
      <c r="B17" s="76"/>
      <c r="D17" s="76"/>
    </row>
  </sheetData>
  <mergeCells count="2">
    <mergeCell ref="B6:D6"/>
    <mergeCell ref="F6:H6"/>
  </mergeCells>
  <pageMargins left="0.7" right="0.7" top="0.75" bottom="0.75" header="0.3" footer="0.3"/>
  <pageSetup scale="79" orientation="portrait" horizontalDpi="1200" verticalDpi="1200" r:id="rId1"/>
  <ignoredErrors>
    <ignoredError sqref="B10:H11"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N17"/>
  <sheetViews>
    <sheetView zoomScaleNormal="100" workbookViewId="0">
      <selection activeCell="B35" sqref="B35"/>
    </sheetView>
  </sheetViews>
  <sheetFormatPr defaultColWidth="9.140625" defaultRowHeight="12.75" x14ac:dyDescent="0.2"/>
  <cols>
    <col min="1" max="1" width="39.7109375" style="6" customWidth="1"/>
    <col min="2" max="2" width="17.7109375" style="6" customWidth="1"/>
    <col min="3" max="3" width="1.7109375" style="6" customWidth="1"/>
    <col min="4" max="4" width="17.7109375" style="6" customWidth="1"/>
    <col min="5" max="5" width="1.7109375" style="6" customWidth="1"/>
    <col min="6" max="6" width="17.7109375" style="6" customWidth="1"/>
    <col min="7" max="7" width="1.7109375" style="6" customWidth="1"/>
    <col min="8" max="8" width="17.7109375" style="6" customWidth="1"/>
    <col min="9" max="16384" width="9.140625" style="6"/>
  </cols>
  <sheetData>
    <row r="1" spans="1:14" s="29" customFormat="1" x14ac:dyDescent="0.2">
      <c r="A1" s="1" t="s">
        <v>0</v>
      </c>
      <c r="B1" s="1"/>
      <c r="C1" s="1"/>
      <c r="D1" s="1"/>
      <c r="E1" s="1"/>
      <c r="F1" s="1"/>
      <c r="G1" s="1"/>
      <c r="H1" s="1"/>
      <c r="I1" s="3"/>
      <c r="J1" s="3"/>
      <c r="K1" s="3"/>
      <c r="L1" s="3"/>
      <c r="M1" s="3"/>
      <c r="N1" s="3"/>
    </row>
    <row r="2" spans="1:14" s="29" customFormat="1" x14ac:dyDescent="0.2">
      <c r="A2" s="5" t="s">
        <v>74</v>
      </c>
      <c r="B2" s="5"/>
      <c r="C2" s="5"/>
      <c r="D2" s="5"/>
      <c r="E2" s="5"/>
      <c r="F2" s="5"/>
      <c r="G2" s="5"/>
      <c r="H2" s="5"/>
      <c r="I2" s="3"/>
      <c r="J2" s="3"/>
      <c r="K2" s="3"/>
      <c r="L2" s="3"/>
      <c r="M2" s="3"/>
      <c r="N2" s="3"/>
    </row>
    <row r="3" spans="1:14" s="29" customFormat="1" x14ac:dyDescent="0.2">
      <c r="A3" s="5" t="s">
        <v>2</v>
      </c>
      <c r="B3" s="5"/>
      <c r="C3" s="5"/>
      <c r="D3" s="5"/>
      <c r="E3" s="5"/>
      <c r="F3" s="5"/>
      <c r="G3" s="5"/>
      <c r="H3" s="5"/>
      <c r="I3" s="3"/>
      <c r="J3" s="3"/>
      <c r="K3" s="3"/>
      <c r="L3" s="3"/>
      <c r="M3" s="3"/>
      <c r="N3" s="3"/>
    </row>
    <row r="4" spans="1:14" s="29" customFormat="1" x14ac:dyDescent="0.2">
      <c r="A4" s="1" t="s">
        <v>3</v>
      </c>
      <c r="B4" s="1"/>
      <c r="C4" s="1"/>
      <c r="D4" s="1"/>
      <c r="E4" s="1"/>
      <c r="F4" s="1"/>
      <c r="G4" s="1"/>
      <c r="H4" s="1"/>
      <c r="I4" s="3"/>
      <c r="J4" s="3"/>
      <c r="K4" s="3"/>
      <c r="L4" s="3"/>
      <c r="M4" s="3"/>
      <c r="N4" s="3"/>
    </row>
    <row r="6" spans="1:14" ht="30.75" customHeight="1" x14ac:dyDescent="0.2">
      <c r="B6" s="298" t="s">
        <v>218</v>
      </c>
      <c r="C6" s="298"/>
      <c r="D6" s="298"/>
      <c r="F6" s="298" t="s">
        <v>217</v>
      </c>
      <c r="G6" s="298"/>
      <c r="H6" s="298"/>
    </row>
    <row r="7" spans="1:14" x14ac:dyDescent="0.2">
      <c r="B7" s="184">
        <v>2018</v>
      </c>
      <c r="C7" s="185"/>
      <c r="D7" s="184">
        <v>2017</v>
      </c>
      <c r="F7" s="186">
        <v>2018</v>
      </c>
      <c r="H7" s="186">
        <v>2017</v>
      </c>
    </row>
    <row r="8" spans="1:14" x14ac:dyDescent="0.2">
      <c r="A8" s="195" t="s">
        <v>75</v>
      </c>
      <c r="B8" s="196">
        <v>643.1</v>
      </c>
      <c r="C8" s="195"/>
      <c r="D8" s="197">
        <v>729.2</v>
      </c>
      <c r="F8" s="196">
        <v>1906.4</v>
      </c>
      <c r="G8" s="195"/>
      <c r="H8" s="197">
        <v>2241.6</v>
      </c>
    </row>
    <row r="9" spans="1:14" x14ac:dyDescent="0.2">
      <c r="A9" s="195" t="s">
        <v>76</v>
      </c>
      <c r="B9" s="198">
        <v>329.9</v>
      </c>
      <c r="C9" s="195"/>
      <c r="D9" s="199">
        <v>298.60000000000002</v>
      </c>
      <c r="F9" s="198">
        <v>946.8</v>
      </c>
      <c r="G9" s="195"/>
      <c r="H9" s="199">
        <v>871.3</v>
      </c>
    </row>
    <row r="10" spans="1:14" x14ac:dyDescent="0.2">
      <c r="A10" s="195" t="s">
        <v>77</v>
      </c>
      <c r="B10" s="200">
        <v>206.8</v>
      </c>
      <c r="C10" s="195"/>
      <c r="D10" s="201">
        <v>230</v>
      </c>
      <c r="F10" s="200">
        <v>613.29999999999995</v>
      </c>
      <c r="G10" s="195"/>
      <c r="H10" s="201">
        <v>674.8</v>
      </c>
    </row>
    <row r="11" spans="1:14" ht="13.5" thickBot="1" x14ac:dyDescent="0.25">
      <c r="A11" s="202" t="s">
        <v>41</v>
      </c>
      <c r="B11" s="203">
        <f>SUM(B8:B10)</f>
        <v>1179.8</v>
      </c>
      <c r="C11" s="202"/>
      <c r="D11" s="203">
        <f>SUM(D8:D10)</f>
        <v>1257.8000000000002</v>
      </c>
      <c r="F11" s="203">
        <f>SUM(F8:F10)</f>
        <v>3466.5</v>
      </c>
      <c r="G11" s="202"/>
      <c r="H11" s="203">
        <f>SUM(H8:H10)</f>
        <v>3787.7</v>
      </c>
    </row>
    <row r="12" spans="1:14" ht="13.5" thickTop="1" x14ac:dyDescent="0.2"/>
    <row r="14" spans="1:14" x14ac:dyDescent="0.2">
      <c r="B14" s="76"/>
      <c r="D14" s="76"/>
    </row>
    <row r="17" spans="2:4" x14ac:dyDescent="0.2">
      <c r="B17" s="76"/>
      <c r="D17" s="76"/>
    </row>
  </sheetData>
  <mergeCells count="2">
    <mergeCell ref="B6:D6"/>
    <mergeCell ref="F6:H6"/>
  </mergeCells>
  <pageMargins left="0.7" right="0.7" top="0.75" bottom="0.75" header="0.3" footer="0.3"/>
  <pageSetup scale="77" orientation="portrait" r:id="rId1"/>
  <ignoredErrors>
    <ignoredError sqref="B11:H11"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S40"/>
  <sheetViews>
    <sheetView zoomScaleNormal="100" workbookViewId="0">
      <selection activeCell="E22" sqref="E22"/>
    </sheetView>
  </sheetViews>
  <sheetFormatPr defaultColWidth="18.42578125" defaultRowHeight="12.75" x14ac:dyDescent="0.2"/>
  <cols>
    <col min="1" max="1" width="57.28515625" style="15" customWidth="1"/>
    <col min="2" max="2" width="2.42578125" style="109" customWidth="1"/>
    <col min="3" max="3" width="15.7109375" style="15" customWidth="1"/>
    <col min="4" max="4" width="1.85546875" style="15" customWidth="1"/>
    <col min="5" max="5" width="15.7109375" style="15" customWidth="1"/>
    <col min="6" max="6" width="1.7109375" style="15" customWidth="1"/>
    <col min="7" max="7" width="15.7109375" style="15" customWidth="1"/>
    <col min="8" max="8" width="1.5703125" style="15" hidden="1" customWidth="1"/>
    <col min="9" max="9" width="15.42578125" style="15" hidden="1" customWidth="1"/>
    <col min="10" max="10" width="1.28515625" style="15" hidden="1" customWidth="1"/>
    <col min="11" max="11" width="17.28515625" style="15" hidden="1" customWidth="1"/>
    <col min="12" max="12" width="1.7109375" style="15" hidden="1" customWidth="1"/>
    <col min="13" max="16384" width="18.42578125" style="15"/>
  </cols>
  <sheetData>
    <row r="1" spans="1:19" x14ac:dyDescent="0.2">
      <c r="A1" s="13" t="s">
        <v>0</v>
      </c>
      <c r="B1" s="121"/>
      <c r="C1" s="48"/>
      <c r="D1" s="48"/>
      <c r="E1" s="48"/>
      <c r="F1" s="48"/>
      <c r="G1" s="48"/>
      <c r="H1" s="48"/>
      <c r="I1" s="48"/>
      <c r="J1" s="48"/>
      <c r="K1" s="48"/>
      <c r="L1" s="48"/>
    </row>
    <row r="2" spans="1:19" x14ac:dyDescent="0.2">
      <c r="A2" s="16" t="s">
        <v>163</v>
      </c>
      <c r="B2" s="122"/>
      <c r="C2" s="48"/>
      <c r="D2" s="48"/>
      <c r="E2" s="48"/>
      <c r="F2" s="48"/>
      <c r="G2" s="48"/>
      <c r="H2" s="48"/>
      <c r="I2" s="48"/>
      <c r="J2" s="48"/>
      <c r="K2" s="48"/>
      <c r="L2" s="48"/>
    </row>
    <row r="3" spans="1:19" x14ac:dyDescent="0.2">
      <c r="A3" s="16" t="s">
        <v>89</v>
      </c>
      <c r="B3" s="122"/>
      <c r="C3" s="48"/>
      <c r="D3" s="48"/>
      <c r="E3" s="48"/>
      <c r="F3" s="48"/>
      <c r="G3" s="48"/>
      <c r="H3" s="48"/>
      <c r="I3" s="48"/>
      <c r="J3" s="48"/>
      <c r="K3" s="48"/>
      <c r="L3" s="48"/>
    </row>
    <row r="4" spans="1:19" x14ac:dyDescent="0.2">
      <c r="A4" s="13" t="s">
        <v>3</v>
      </c>
      <c r="B4" s="121"/>
      <c r="C4" s="48"/>
      <c r="D4" s="48"/>
      <c r="E4" s="48"/>
      <c r="F4" s="48"/>
      <c r="G4" s="48"/>
      <c r="H4" s="48"/>
      <c r="I4" s="48"/>
      <c r="J4" s="48"/>
      <c r="K4" s="48"/>
      <c r="L4" s="48"/>
    </row>
    <row r="5" spans="1:19" x14ac:dyDescent="0.2">
      <c r="A5" s="49"/>
      <c r="B5" s="123"/>
      <c r="C5" s="50"/>
      <c r="D5" s="50"/>
      <c r="E5" s="50"/>
      <c r="F5" s="50"/>
      <c r="G5" s="50"/>
    </row>
    <row r="6" spans="1:19" ht="15" customHeight="1" x14ac:dyDescent="0.2">
      <c r="A6" s="67"/>
      <c r="B6" s="67"/>
      <c r="C6" s="299" t="s">
        <v>90</v>
      </c>
      <c r="D6" s="299"/>
      <c r="E6" s="299"/>
      <c r="F6" s="299"/>
      <c r="G6" s="299"/>
      <c r="I6" s="299" t="s">
        <v>107</v>
      </c>
      <c r="J6" s="299"/>
      <c r="K6" s="299"/>
      <c r="L6" s="299"/>
    </row>
    <row r="7" spans="1:19" ht="25.5" x14ac:dyDescent="0.2">
      <c r="A7" s="67"/>
      <c r="B7" s="67"/>
      <c r="C7" s="51" t="s">
        <v>219</v>
      </c>
      <c r="D7" s="52"/>
      <c r="E7" s="51" t="s">
        <v>209</v>
      </c>
      <c r="F7" s="19"/>
      <c r="G7" s="292" t="s">
        <v>220</v>
      </c>
      <c r="I7" s="51" t="s">
        <v>141</v>
      </c>
      <c r="J7" s="52"/>
      <c r="K7" s="51" t="s">
        <v>108</v>
      </c>
      <c r="L7" s="19"/>
    </row>
    <row r="8" spans="1:19" x14ac:dyDescent="0.2">
      <c r="A8" s="109" t="s">
        <v>151</v>
      </c>
      <c r="B8" s="204"/>
      <c r="C8" s="108">
        <v>160.1</v>
      </c>
      <c r="D8" s="20"/>
      <c r="E8" s="108">
        <v>159.80000000000001</v>
      </c>
      <c r="F8" s="20"/>
      <c r="G8" s="108">
        <v>230.9</v>
      </c>
      <c r="H8" s="67"/>
      <c r="I8" s="108"/>
      <c r="J8" s="20"/>
      <c r="K8" s="20"/>
      <c r="L8" s="20"/>
      <c r="M8" s="67"/>
      <c r="N8" s="67"/>
      <c r="O8" s="67"/>
      <c r="P8" s="67"/>
      <c r="Q8" s="67"/>
      <c r="R8" s="67"/>
      <c r="S8" s="67"/>
    </row>
    <row r="9" spans="1:19" x14ac:dyDescent="0.2">
      <c r="A9" s="205" t="s">
        <v>93</v>
      </c>
      <c r="B9" s="204"/>
      <c r="C9" s="92">
        <v>0.13600000000000001</v>
      </c>
      <c r="D9" s="93"/>
      <c r="E9" s="92">
        <v>0.13300000000000001</v>
      </c>
      <c r="F9" s="93"/>
      <c r="G9" s="92">
        <v>0.184</v>
      </c>
      <c r="H9" s="91"/>
      <c r="I9" s="92"/>
      <c r="J9" s="93"/>
      <c r="K9" s="93"/>
      <c r="L9" s="85"/>
      <c r="M9" s="67"/>
      <c r="N9" s="67"/>
      <c r="O9" s="67"/>
      <c r="P9" s="67"/>
      <c r="Q9" s="67"/>
      <c r="R9" s="67"/>
      <c r="S9" s="67"/>
    </row>
    <row r="10" spans="1:19" x14ac:dyDescent="0.2">
      <c r="A10" s="206" t="s">
        <v>31</v>
      </c>
      <c r="B10" s="204" t="s">
        <v>152</v>
      </c>
      <c r="C10" s="94">
        <v>53.2</v>
      </c>
      <c r="D10" s="95"/>
      <c r="E10" s="94">
        <v>56.6</v>
      </c>
      <c r="F10" s="95"/>
      <c r="G10" s="94">
        <v>45</v>
      </c>
      <c r="H10" s="91"/>
      <c r="I10" s="94"/>
      <c r="J10" s="95"/>
      <c r="K10" s="94"/>
      <c r="L10" s="81"/>
      <c r="M10" s="67"/>
      <c r="N10" s="67"/>
      <c r="O10" s="67"/>
      <c r="P10" s="67"/>
      <c r="Q10" s="67"/>
      <c r="R10" s="67"/>
      <c r="S10" s="67"/>
    </row>
    <row r="11" spans="1:19" x14ac:dyDescent="0.2">
      <c r="A11" s="206" t="s">
        <v>91</v>
      </c>
      <c r="B11" s="204" t="s">
        <v>152</v>
      </c>
      <c r="C11" s="94">
        <v>0.4</v>
      </c>
      <c r="D11" s="95"/>
      <c r="E11" s="94">
        <v>0.6</v>
      </c>
      <c r="F11" s="95"/>
      <c r="G11" s="94">
        <v>0.3</v>
      </c>
      <c r="H11" s="91"/>
      <c r="I11" s="94"/>
      <c r="J11" s="95"/>
      <c r="K11" s="94"/>
      <c r="L11" s="83"/>
      <c r="M11" s="67"/>
      <c r="N11" s="67"/>
      <c r="O11" s="67"/>
      <c r="P11" s="67"/>
      <c r="Q11" s="67"/>
      <c r="R11" s="67"/>
      <c r="S11" s="67"/>
    </row>
    <row r="12" spans="1:19" x14ac:dyDescent="0.2">
      <c r="A12" s="206" t="s">
        <v>92</v>
      </c>
      <c r="B12" s="204" t="s">
        <v>153</v>
      </c>
      <c r="C12" s="94">
        <v>4.4000000000000004</v>
      </c>
      <c r="D12" s="95"/>
      <c r="E12" s="94">
        <v>4.3</v>
      </c>
      <c r="F12" s="95"/>
      <c r="G12" s="94">
        <v>4.0999999999999996</v>
      </c>
      <c r="H12" s="91"/>
      <c r="I12" s="94"/>
      <c r="J12" s="95"/>
      <c r="K12" s="94"/>
      <c r="L12" s="83"/>
      <c r="M12" s="67"/>
      <c r="N12" s="67"/>
      <c r="O12" s="67"/>
      <c r="P12" s="67"/>
      <c r="Q12" s="67"/>
      <c r="R12" s="67"/>
      <c r="S12" s="67"/>
    </row>
    <row r="13" spans="1:19" x14ac:dyDescent="0.2">
      <c r="A13" s="206" t="s">
        <v>225</v>
      </c>
      <c r="B13" s="204" t="s">
        <v>154</v>
      </c>
      <c r="C13" s="96">
        <v>4.4000000000000004</v>
      </c>
      <c r="D13" s="95"/>
      <c r="E13" s="96">
        <v>-0.2</v>
      </c>
      <c r="F13" s="95"/>
      <c r="G13" s="94">
        <v>2</v>
      </c>
      <c r="H13" s="91"/>
      <c r="I13" s="96"/>
      <c r="J13" s="95"/>
      <c r="K13" s="96"/>
      <c r="L13" s="83"/>
      <c r="M13" s="67"/>
      <c r="N13" s="67"/>
      <c r="O13" s="67"/>
      <c r="P13" s="67"/>
      <c r="Q13" s="67"/>
      <c r="R13" s="67"/>
      <c r="S13" s="67"/>
    </row>
    <row r="14" spans="1:19" x14ac:dyDescent="0.2">
      <c r="A14" s="206" t="s">
        <v>226</v>
      </c>
      <c r="B14" s="204" t="s">
        <v>153</v>
      </c>
      <c r="C14" s="96" t="s">
        <v>109</v>
      </c>
      <c r="D14" s="95"/>
      <c r="E14" s="96" t="s">
        <v>109</v>
      </c>
      <c r="F14" s="207"/>
      <c r="G14" s="96">
        <v>1.4</v>
      </c>
      <c r="H14" s="91"/>
      <c r="I14" s="96"/>
      <c r="J14" s="95"/>
      <c r="K14" s="94"/>
      <c r="L14" s="84"/>
      <c r="M14" s="67"/>
      <c r="N14" s="67"/>
      <c r="O14" s="67"/>
      <c r="P14" s="67"/>
      <c r="Q14" s="67"/>
      <c r="R14" s="67"/>
      <c r="S14" s="67"/>
    </row>
    <row r="15" spans="1:19" x14ac:dyDescent="0.2">
      <c r="A15" s="206" t="s">
        <v>196</v>
      </c>
      <c r="B15" s="204" t="s">
        <v>154</v>
      </c>
      <c r="C15" s="96">
        <v>0.9</v>
      </c>
      <c r="D15" s="95"/>
      <c r="E15" s="96">
        <v>1.2</v>
      </c>
      <c r="F15" s="207"/>
      <c r="G15" s="96" t="s">
        <v>109</v>
      </c>
      <c r="H15" s="91"/>
      <c r="I15" s="96"/>
      <c r="J15" s="95"/>
      <c r="K15" s="94"/>
      <c r="L15" s="84"/>
      <c r="M15" s="67"/>
      <c r="N15" s="67"/>
      <c r="O15" s="67"/>
      <c r="P15" s="67"/>
      <c r="Q15" s="67"/>
      <c r="R15" s="67"/>
      <c r="S15" s="67"/>
    </row>
    <row r="16" spans="1:19" x14ac:dyDescent="0.2">
      <c r="A16" s="206" t="s">
        <v>227</v>
      </c>
      <c r="B16" s="204" t="s">
        <v>154</v>
      </c>
      <c r="C16" s="96">
        <v>12</v>
      </c>
      <c r="D16" s="95"/>
      <c r="E16" s="96" t="s">
        <v>109</v>
      </c>
      <c r="F16" s="207"/>
      <c r="G16" s="96">
        <v>13.2</v>
      </c>
      <c r="H16" s="91"/>
      <c r="I16" s="96"/>
      <c r="J16" s="95"/>
      <c r="K16" s="94"/>
      <c r="L16" s="84"/>
      <c r="M16" s="67"/>
      <c r="N16" s="67"/>
      <c r="O16" s="67"/>
      <c r="P16" s="67"/>
      <c r="Q16" s="67"/>
      <c r="R16" s="67"/>
      <c r="S16" s="67"/>
    </row>
    <row r="17" spans="1:19" x14ac:dyDescent="0.2">
      <c r="A17" s="206" t="s">
        <v>221</v>
      </c>
      <c r="B17" s="204" t="s">
        <v>154</v>
      </c>
      <c r="C17" s="96" t="s">
        <v>109</v>
      </c>
      <c r="D17" s="95"/>
      <c r="E17" s="96" t="s">
        <v>109</v>
      </c>
      <c r="F17" s="207"/>
      <c r="G17" s="96">
        <v>-1</v>
      </c>
      <c r="H17" s="91"/>
      <c r="I17" s="96"/>
      <c r="J17" s="95"/>
      <c r="K17" s="94"/>
      <c r="L17" s="84"/>
      <c r="M17" s="67"/>
      <c r="N17" s="67"/>
      <c r="O17" s="67"/>
      <c r="P17" s="67"/>
      <c r="Q17" s="67"/>
      <c r="R17" s="67"/>
      <c r="S17" s="67"/>
    </row>
    <row r="18" spans="1:19" ht="13.5" thickBot="1" x14ac:dyDescent="0.25">
      <c r="A18" s="205" t="s">
        <v>94</v>
      </c>
      <c r="B18" s="204"/>
      <c r="C18" s="208">
        <f>SUM(C8,C10:C17)</f>
        <v>235.40000000000003</v>
      </c>
      <c r="D18" s="95"/>
      <c r="E18" s="208">
        <f>SUM(E8,E10:E17)</f>
        <v>222.3</v>
      </c>
      <c r="F18" s="95"/>
      <c r="G18" s="208">
        <f>SUM(G8,G10:G17)</f>
        <v>295.89999999999998</v>
      </c>
      <c r="H18" s="91"/>
      <c r="I18" s="107"/>
      <c r="J18" s="93"/>
      <c r="K18" s="106"/>
      <c r="L18" s="81"/>
      <c r="M18" s="67"/>
      <c r="N18" s="67"/>
      <c r="O18" s="67"/>
      <c r="P18" s="67"/>
      <c r="Q18" s="67"/>
      <c r="R18" s="67"/>
      <c r="S18" s="67"/>
    </row>
    <row r="19" spans="1:19" ht="13.5" thickTop="1" x14ac:dyDescent="0.2">
      <c r="A19" s="205" t="s">
        <v>95</v>
      </c>
      <c r="B19" s="204"/>
      <c r="C19" s="209">
        <v>0.2</v>
      </c>
      <c r="D19" s="210"/>
      <c r="E19" s="209">
        <v>0.185</v>
      </c>
      <c r="F19" s="210"/>
      <c r="G19" s="209">
        <v>0.23499999999999999</v>
      </c>
      <c r="H19" s="91"/>
      <c r="I19" s="70"/>
      <c r="J19" s="95"/>
      <c r="K19" s="95"/>
      <c r="L19" s="83"/>
      <c r="M19" s="67"/>
      <c r="N19" s="67"/>
      <c r="O19" s="67"/>
      <c r="P19" s="67"/>
      <c r="Q19" s="67"/>
      <c r="R19" s="67"/>
      <c r="S19" s="67"/>
    </row>
    <row r="20" spans="1:19" x14ac:dyDescent="0.2">
      <c r="A20" s="205"/>
      <c r="B20" s="204"/>
      <c r="C20" s="70"/>
      <c r="D20" s="95"/>
      <c r="E20" s="95"/>
      <c r="F20" s="95"/>
      <c r="G20" s="70"/>
      <c r="H20" s="91"/>
      <c r="I20" s="90"/>
      <c r="J20" s="32"/>
      <c r="K20" s="32"/>
      <c r="L20" s="85"/>
      <c r="M20" s="67"/>
      <c r="N20" s="67"/>
      <c r="O20" s="67"/>
      <c r="P20" s="67"/>
      <c r="Q20" s="67"/>
      <c r="R20" s="67"/>
      <c r="S20" s="67"/>
    </row>
    <row r="21" spans="1:19" x14ac:dyDescent="0.2">
      <c r="A21" s="205" t="s">
        <v>197</v>
      </c>
      <c r="B21" s="204"/>
      <c r="C21" s="90">
        <v>223.8</v>
      </c>
      <c r="D21" s="32"/>
      <c r="E21" s="90">
        <v>116.5</v>
      </c>
      <c r="F21" s="32"/>
      <c r="G21" s="90">
        <v>165.7</v>
      </c>
      <c r="H21" s="91"/>
      <c r="I21" s="94"/>
      <c r="J21" s="97"/>
      <c r="K21" s="94"/>
      <c r="L21" s="82"/>
      <c r="M21" s="67"/>
      <c r="N21" s="67"/>
      <c r="O21" s="67"/>
      <c r="P21" s="67"/>
      <c r="Q21" s="67"/>
      <c r="R21" s="67"/>
      <c r="S21" s="67"/>
    </row>
    <row r="22" spans="1:19" x14ac:dyDescent="0.2">
      <c r="A22" s="206" t="s">
        <v>31</v>
      </c>
      <c r="B22" s="204" t="s">
        <v>152</v>
      </c>
      <c r="C22" s="94">
        <v>53.2</v>
      </c>
      <c r="D22" s="97"/>
      <c r="E22" s="94">
        <v>56.6</v>
      </c>
      <c r="F22" s="94"/>
      <c r="G22" s="94">
        <v>45</v>
      </c>
      <c r="H22" s="91"/>
      <c r="I22" s="94"/>
      <c r="J22" s="97"/>
      <c r="K22" s="94"/>
      <c r="L22" s="82"/>
      <c r="M22" s="67"/>
      <c r="N22" s="67"/>
      <c r="O22" s="67"/>
      <c r="P22" s="67"/>
      <c r="Q22" s="67"/>
      <c r="R22" s="67"/>
      <c r="S22" s="67"/>
    </row>
    <row r="23" spans="1:19" x14ac:dyDescent="0.2">
      <c r="A23" s="206" t="s">
        <v>91</v>
      </c>
      <c r="B23" s="204" t="s">
        <v>152</v>
      </c>
      <c r="C23" s="94">
        <v>0.4</v>
      </c>
      <c r="D23" s="97"/>
      <c r="E23" s="94">
        <v>0.6</v>
      </c>
      <c r="F23" s="94"/>
      <c r="G23" s="94">
        <v>0.3</v>
      </c>
      <c r="H23" s="91"/>
      <c r="I23" s="94"/>
      <c r="J23" s="97"/>
      <c r="K23" s="94"/>
      <c r="L23" s="82"/>
      <c r="M23" s="67"/>
      <c r="N23" s="67"/>
      <c r="O23" s="67"/>
      <c r="P23" s="67"/>
      <c r="Q23" s="67"/>
      <c r="R23" s="67"/>
      <c r="S23" s="67"/>
    </row>
    <row r="24" spans="1:19" x14ac:dyDescent="0.2">
      <c r="A24" s="206" t="s">
        <v>92</v>
      </c>
      <c r="B24" s="204" t="s">
        <v>153</v>
      </c>
      <c r="C24" s="94">
        <v>4.4000000000000004</v>
      </c>
      <c r="D24" s="97"/>
      <c r="E24" s="94">
        <v>4.3</v>
      </c>
      <c r="F24" s="94"/>
      <c r="G24" s="94">
        <v>4.0999999999999996</v>
      </c>
      <c r="H24" s="91"/>
      <c r="I24" s="94"/>
      <c r="J24" s="97"/>
      <c r="K24" s="94"/>
      <c r="L24" s="82"/>
      <c r="M24" s="67"/>
      <c r="N24" s="67"/>
      <c r="O24" s="67"/>
      <c r="P24" s="67"/>
      <c r="Q24" s="67"/>
      <c r="R24" s="67"/>
      <c r="S24" s="67"/>
    </row>
    <row r="25" spans="1:19" x14ac:dyDescent="0.2">
      <c r="A25" s="206" t="s">
        <v>225</v>
      </c>
      <c r="B25" s="204" t="s">
        <v>154</v>
      </c>
      <c r="C25" s="94">
        <v>4.4000000000000004</v>
      </c>
      <c r="D25" s="97"/>
      <c r="E25" s="94">
        <v>-0.2</v>
      </c>
      <c r="F25" s="94"/>
      <c r="G25" s="94">
        <v>2</v>
      </c>
      <c r="H25" s="91"/>
      <c r="I25" s="94"/>
      <c r="J25" s="97"/>
      <c r="K25" s="94"/>
      <c r="L25" s="82"/>
      <c r="M25" s="67"/>
      <c r="N25" s="67"/>
      <c r="O25" s="67"/>
      <c r="P25" s="67"/>
      <c r="Q25" s="67"/>
      <c r="R25" s="67"/>
      <c r="S25" s="67"/>
    </row>
    <row r="26" spans="1:19" x14ac:dyDescent="0.2">
      <c r="A26" s="206" t="s">
        <v>226</v>
      </c>
      <c r="B26" s="204" t="s">
        <v>153</v>
      </c>
      <c r="C26" s="94" t="s">
        <v>109</v>
      </c>
      <c r="D26" s="97"/>
      <c r="E26" s="94" t="s">
        <v>109</v>
      </c>
      <c r="F26" s="94"/>
      <c r="G26" s="94">
        <v>1.4</v>
      </c>
      <c r="H26" s="91"/>
      <c r="I26" s="94"/>
      <c r="J26" s="97"/>
      <c r="K26" s="94"/>
      <c r="L26" s="82"/>
      <c r="M26" s="67"/>
      <c r="N26" s="67"/>
      <c r="O26" s="67"/>
      <c r="P26" s="67"/>
      <c r="Q26" s="67"/>
      <c r="R26" s="67"/>
      <c r="S26" s="67"/>
    </row>
    <row r="27" spans="1:19" x14ac:dyDescent="0.2">
      <c r="A27" s="206" t="s">
        <v>196</v>
      </c>
      <c r="B27" s="204" t="s">
        <v>154</v>
      </c>
      <c r="C27" s="94">
        <v>0.9</v>
      </c>
      <c r="D27" s="97"/>
      <c r="E27" s="94">
        <v>1.2</v>
      </c>
      <c r="F27" s="94"/>
      <c r="G27" s="94" t="s">
        <v>109</v>
      </c>
      <c r="H27" s="91"/>
      <c r="I27" s="94"/>
      <c r="J27" s="97"/>
      <c r="K27" s="94"/>
      <c r="L27" s="82"/>
      <c r="M27" s="67"/>
      <c r="N27" s="67"/>
      <c r="O27" s="67"/>
      <c r="P27" s="67"/>
      <c r="Q27" s="67"/>
      <c r="R27" s="67"/>
      <c r="S27" s="67"/>
    </row>
    <row r="28" spans="1:19" x14ac:dyDescent="0.2">
      <c r="A28" s="206" t="s">
        <v>227</v>
      </c>
      <c r="B28" s="204" t="s">
        <v>154</v>
      </c>
      <c r="C28" s="94">
        <v>12</v>
      </c>
      <c r="D28" s="97"/>
      <c r="E28" s="94" t="s">
        <v>109</v>
      </c>
      <c r="F28" s="94"/>
      <c r="G28" s="94">
        <v>13.2</v>
      </c>
      <c r="H28" s="91"/>
      <c r="I28" s="94"/>
      <c r="J28" s="97"/>
      <c r="K28" s="94"/>
      <c r="L28" s="82"/>
      <c r="M28" s="67"/>
      <c r="N28" s="67"/>
      <c r="O28" s="67"/>
      <c r="P28" s="67"/>
      <c r="Q28" s="67"/>
      <c r="R28" s="67"/>
      <c r="S28" s="67"/>
    </row>
    <row r="29" spans="1:19" x14ac:dyDescent="0.2">
      <c r="A29" s="206" t="s">
        <v>221</v>
      </c>
      <c r="B29" s="204" t="s">
        <v>154</v>
      </c>
      <c r="C29" s="94" t="s">
        <v>109</v>
      </c>
      <c r="D29" s="97"/>
      <c r="E29" s="94" t="s">
        <v>109</v>
      </c>
      <c r="F29" s="94"/>
      <c r="G29" s="94">
        <v>-1</v>
      </c>
      <c r="H29" s="91"/>
      <c r="I29" s="94"/>
      <c r="J29" s="97"/>
      <c r="K29" s="94"/>
      <c r="L29" s="82"/>
      <c r="M29" s="67"/>
      <c r="N29" s="67"/>
      <c r="O29" s="67"/>
      <c r="P29" s="67"/>
      <c r="Q29" s="67"/>
      <c r="R29" s="67"/>
      <c r="S29" s="67"/>
    </row>
    <row r="30" spans="1:19" x14ac:dyDescent="0.2">
      <c r="A30" s="206" t="s">
        <v>222</v>
      </c>
      <c r="B30" s="204" t="s">
        <v>154</v>
      </c>
      <c r="C30" s="94">
        <v>2.8</v>
      </c>
      <c r="D30" s="97"/>
      <c r="E30" s="94" t="s">
        <v>109</v>
      </c>
      <c r="F30" s="94"/>
      <c r="G30" s="94">
        <v>-3.6</v>
      </c>
      <c r="H30" s="91"/>
      <c r="I30" s="94"/>
      <c r="J30" s="97"/>
      <c r="K30" s="94"/>
      <c r="L30" s="82"/>
      <c r="M30" s="67"/>
      <c r="N30" s="67"/>
      <c r="O30" s="67"/>
      <c r="P30" s="67"/>
      <c r="Q30" s="67"/>
      <c r="R30" s="67"/>
      <c r="S30" s="67"/>
    </row>
    <row r="31" spans="1:19" x14ac:dyDescent="0.2">
      <c r="A31" s="206" t="s">
        <v>223</v>
      </c>
      <c r="B31" s="204" t="s">
        <v>154</v>
      </c>
      <c r="C31" s="94">
        <v>-67.599999999999994</v>
      </c>
      <c r="D31" s="97"/>
      <c r="E31" s="94" t="s">
        <v>109</v>
      </c>
      <c r="F31" s="94"/>
      <c r="G31" s="94" t="s">
        <v>109</v>
      </c>
      <c r="H31" s="91"/>
      <c r="I31" s="94"/>
      <c r="J31" s="97"/>
      <c r="K31" s="94"/>
      <c r="L31" s="82"/>
      <c r="M31" s="67"/>
      <c r="N31" s="67"/>
      <c r="O31" s="67"/>
      <c r="P31" s="67"/>
      <c r="Q31" s="67"/>
      <c r="R31" s="67"/>
      <c r="S31" s="67"/>
    </row>
    <row r="32" spans="1:19" ht="25.5" x14ac:dyDescent="0.2">
      <c r="A32" s="206" t="s">
        <v>224</v>
      </c>
      <c r="B32" s="127" t="s">
        <v>154</v>
      </c>
      <c r="C32" s="94">
        <v>-33.200000000000003</v>
      </c>
      <c r="D32" s="97"/>
      <c r="E32" s="94" t="s">
        <v>109</v>
      </c>
      <c r="F32" s="94"/>
      <c r="G32" s="94" t="s">
        <v>109</v>
      </c>
      <c r="H32" s="91"/>
      <c r="I32" s="94"/>
      <c r="J32" s="97"/>
      <c r="K32" s="94"/>
      <c r="L32" s="82"/>
      <c r="M32" s="67"/>
      <c r="N32" s="67"/>
      <c r="O32" s="67"/>
      <c r="P32" s="67"/>
      <c r="Q32" s="67"/>
      <c r="R32" s="67"/>
      <c r="S32" s="67"/>
    </row>
    <row r="33" spans="1:12" ht="15" customHeight="1" x14ac:dyDescent="0.2">
      <c r="A33" s="206" t="s">
        <v>96</v>
      </c>
      <c r="B33" s="204" t="s">
        <v>154</v>
      </c>
      <c r="C33" s="94">
        <v>-10.1</v>
      </c>
      <c r="D33" s="97"/>
      <c r="E33" s="94">
        <v>-8.8000000000000007</v>
      </c>
      <c r="F33" s="94"/>
      <c r="G33" s="94">
        <v>-16</v>
      </c>
      <c r="H33" s="175"/>
      <c r="I33" s="175"/>
      <c r="J33" s="175"/>
      <c r="K33" s="175"/>
      <c r="L33" s="86"/>
    </row>
    <row r="34" spans="1:12" ht="13.5" thickBot="1" x14ac:dyDescent="0.25">
      <c r="A34" s="205" t="s">
        <v>97</v>
      </c>
      <c r="B34" s="204"/>
      <c r="C34" s="105">
        <f>SUM(C21:C33)</f>
        <v>190.99999999999991</v>
      </c>
      <c r="D34" s="90"/>
      <c r="E34" s="105">
        <f>SUM(E21:E33)</f>
        <v>170.2</v>
      </c>
      <c r="F34" s="90"/>
      <c r="G34" s="105">
        <f>SUM(G21:G33)</f>
        <v>211.1</v>
      </c>
      <c r="H34" s="98"/>
      <c r="I34" s="126"/>
      <c r="J34" s="98"/>
      <c r="K34" s="126"/>
      <c r="L34" s="80"/>
    </row>
    <row r="35" spans="1:12" ht="16.5" thickTop="1" thickBot="1" x14ac:dyDescent="0.25">
      <c r="A35" s="175"/>
      <c r="B35" s="204"/>
      <c r="C35" s="175"/>
      <c r="D35" s="175"/>
      <c r="E35" s="175"/>
      <c r="F35" s="175"/>
      <c r="G35" s="226"/>
      <c r="H35" s="98"/>
      <c r="I35" s="126"/>
      <c r="J35" s="98"/>
      <c r="K35" s="126"/>
      <c r="L35" s="80"/>
    </row>
    <row r="36" spans="1:12" ht="14.25" thickTop="1" thickBot="1" x14ac:dyDescent="0.25">
      <c r="A36" s="205" t="s">
        <v>198</v>
      </c>
      <c r="B36" s="204"/>
      <c r="C36" s="126">
        <f>C21/C38</f>
        <v>0.63851640513552077</v>
      </c>
      <c r="D36" s="98"/>
      <c r="E36" s="126">
        <f>E21/E38</f>
        <v>0.33162539140335895</v>
      </c>
      <c r="F36" s="98"/>
      <c r="G36" s="126">
        <f>G21/G38</f>
        <v>0.43297622158348575</v>
      </c>
      <c r="H36" s="124"/>
      <c r="I36" s="125"/>
      <c r="J36" s="124"/>
      <c r="K36" s="125"/>
      <c r="L36" s="80"/>
    </row>
    <row r="37" spans="1:12" ht="15" customHeight="1" thickTop="1" thickBot="1" x14ac:dyDescent="0.25">
      <c r="A37" s="205" t="s">
        <v>98</v>
      </c>
      <c r="B37" s="204" t="s">
        <v>155</v>
      </c>
      <c r="C37" s="126">
        <f>C34/C38</f>
        <v>0.54493580599144054</v>
      </c>
      <c r="D37" s="98"/>
      <c r="E37" s="126">
        <f>E34/E38</f>
        <v>0.48448619413606597</v>
      </c>
      <c r="F37" s="98"/>
      <c r="G37" s="126">
        <f>G34/G38</f>
        <v>0.55160700287431408</v>
      </c>
      <c r="H37" s="104"/>
      <c r="I37" s="125"/>
      <c r="J37" s="103"/>
      <c r="K37" s="125"/>
      <c r="L37" s="86"/>
    </row>
    <row r="38" spans="1:12" ht="14.25" thickTop="1" thickBot="1" x14ac:dyDescent="0.25">
      <c r="A38" s="205" t="s">
        <v>199</v>
      </c>
      <c r="B38" s="204"/>
      <c r="C38" s="125">
        <v>350.5</v>
      </c>
      <c r="D38" s="211"/>
      <c r="E38" s="125">
        <v>351.3</v>
      </c>
      <c r="F38" s="124"/>
      <c r="G38" s="125">
        <v>382.7</v>
      </c>
    </row>
    <row r="39" spans="1:12" ht="13.5" thickTop="1" x14ac:dyDescent="0.2">
      <c r="A39" s="205"/>
      <c r="B39" s="204"/>
      <c r="C39" s="124"/>
      <c r="D39" s="103"/>
      <c r="E39" s="124"/>
      <c r="F39" s="103"/>
      <c r="G39" s="124"/>
    </row>
    <row r="40" spans="1:12" x14ac:dyDescent="0.2">
      <c r="C40" s="225"/>
      <c r="D40" s="225"/>
      <c r="E40" s="225"/>
      <c r="F40" s="225"/>
      <c r="G40" s="225"/>
    </row>
  </sheetData>
  <mergeCells count="2">
    <mergeCell ref="C6:G6"/>
    <mergeCell ref="I6:L6"/>
  </mergeCells>
  <pageMargins left="0.7" right="0.7" top="0.75" bottom="0.75" header="0.3" footer="0.3"/>
  <pageSetup scale="61" fitToHeight="2" orientation="portrait" r:id="rId1"/>
  <headerFooter differentFirst="1" scaleWithDoc="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Z37"/>
  <sheetViews>
    <sheetView zoomScaleNormal="100" workbookViewId="0">
      <selection activeCell="B36" sqref="B36"/>
    </sheetView>
  </sheetViews>
  <sheetFormatPr defaultRowHeight="15" x14ac:dyDescent="0.25"/>
  <cols>
    <col min="1" max="1" width="54.7109375" customWidth="1"/>
    <col min="2" max="2" width="16.7109375" customWidth="1"/>
    <col min="3" max="3" width="1.7109375" customWidth="1"/>
    <col min="4" max="4" width="16.7109375" customWidth="1"/>
  </cols>
  <sheetData>
    <row r="1" spans="1:26" s="4" customFormat="1" x14ac:dyDescent="0.25">
      <c r="A1" s="1" t="s">
        <v>0</v>
      </c>
      <c r="B1" s="2"/>
      <c r="C1" s="2"/>
      <c r="D1" s="2"/>
      <c r="E1" s="3"/>
      <c r="F1" s="3"/>
      <c r="G1" s="3"/>
      <c r="H1" s="3"/>
      <c r="I1" s="3"/>
      <c r="J1" s="3"/>
      <c r="K1" s="3"/>
      <c r="L1" s="3"/>
      <c r="M1" s="3"/>
      <c r="N1" s="3"/>
      <c r="O1" s="3"/>
      <c r="P1" s="3"/>
      <c r="Q1" s="3"/>
      <c r="R1" s="3"/>
      <c r="S1" s="3"/>
      <c r="T1" s="3"/>
      <c r="U1" s="3"/>
      <c r="V1" s="3"/>
      <c r="W1" s="3"/>
      <c r="X1" s="3"/>
      <c r="Y1" s="3"/>
      <c r="Z1" s="3"/>
    </row>
    <row r="2" spans="1:26" s="4" customFormat="1" x14ac:dyDescent="0.25">
      <c r="A2" s="5" t="s">
        <v>1</v>
      </c>
      <c r="B2" s="2"/>
      <c r="C2" s="2"/>
      <c r="D2" s="2"/>
      <c r="E2" s="3"/>
      <c r="F2" s="3"/>
      <c r="G2" s="3"/>
      <c r="H2" s="3"/>
      <c r="I2" s="3"/>
      <c r="J2" s="3"/>
      <c r="K2" s="3"/>
      <c r="L2" s="3"/>
      <c r="M2" s="3"/>
      <c r="N2" s="3"/>
      <c r="O2" s="3"/>
      <c r="P2" s="3"/>
      <c r="Q2" s="3"/>
      <c r="R2" s="3"/>
      <c r="S2" s="3"/>
      <c r="T2" s="3"/>
      <c r="U2" s="3"/>
      <c r="V2" s="3"/>
      <c r="W2" s="3"/>
      <c r="X2" s="3"/>
      <c r="Y2" s="3"/>
      <c r="Z2" s="3"/>
    </row>
    <row r="3" spans="1:26" s="4" customFormat="1" x14ac:dyDescent="0.25">
      <c r="A3" s="1" t="s">
        <v>2</v>
      </c>
      <c r="B3" s="2"/>
      <c r="C3" s="2"/>
      <c r="D3" s="2"/>
      <c r="E3" s="3"/>
      <c r="F3" s="3"/>
      <c r="G3" s="3"/>
      <c r="H3" s="3"/>
      <c r="I3" s="3"/>
      <c r="J3" s="3"/>
      <c r="K3" s="3"/>
      <c r="L3" s="3"/>
      <c r="M3" s="3"/>
      <c r="N3" s="3"/>
      <c r="O3" s="3"/>
      <c r="P3" s="3"/>
      <c r="Q3" s="3"/>
      <c r="R3" s="3"/>
      <c r="S3" s="3"/>
      <c r="T3" s="3"/>
      <c r="U3" s="3"/>
      <c r="V3" s="3"/>
      <c r="W3" s="3"/>
      <c r="X3" s="3"/>
      <c r="Y3" s="3"/>
      <c r="Z3" s="3"/>
    </row>
    <row r="4" spans="1:26" s="4" customFormat="1" x14ac:dyDescent="0.25">
      <c r="A4" s="1" t="s">
        <v>3</v>
      </c>
      <c r="B4" s="1"/>
      <c r="C4" s="1"/>
      <c r="D4" s="1"/>
      <c r="E4" s="3"/>
      <c r="F4" s="3"/>
      <c r="G4" s="3"/>
      <c r="H4" s="3"/>
      <c r="I4" s="3"/>
      <c r="J4" s="3"/>
      <c r="K4" s="3"/>
      <c r="L4" s="3"/>
      <c r="M4" s="3"/>
      <c r="N4" s="3"/>
      <c r="O4" s="3"/>
      <c r="P4" s="3"/>
      <c r="Q4" s="3"/>
      <c r="R4" s="3"/>
      <c r="S4" s="3"/>
      <c r="T4" s="3"/>
      <c r="U4" s="3"/>
      <c r="V4" s="3"/>
      <c r="W4" s="3"/>
      <c r="X4" s="3"/>
      <c r="Y4" s="3"/>
      <c r="Z4" s="3"/>
    </row>
    <row r="5" spans="1:26" s="4" customFormat="1" x14ac:dyDescent="0.25">
      <c r="A5" s="3"/>
      <c r="B5" s="57"/>
      <c r="C5" s="3"/>
      <c r="D5" s="3"/>
      <c r="E5" s="3"/>
      <c r="F5" s="3"/>
      <c r="G5" s="3"/>
      <c r="H5" s="3"/>
      <c r="I5" s="3"/>
      <c r="J5" s="3"/>
      <c r="K5" s="3"/>
      <c r="L5" s="3"/>
      <c r="M5" s="3"/>
      <c r="N5" s="3"/>
      <c r="O5" s="3"/>
      <c r="P5" s="3"/>
      <c r="Q5" s="3"/>
      <c r="R5" s="3"/>
      <c r="S5" s="3"/>
      <c r="T5" s="3"/>
      <c r="U5" s="3"/>
      <c r="V5" s="3"/>
      <c r="W5" s="3"/>
      <c r="X5" s="3"/>
      <c r="Y5" s="3"/>
      <c r="Z5" s="3"/>
    </row>
    <row r="6" spans="1:26" s="4" customFormat="1" ht="26.25" x14ac:dyDescent="0.25">
      <c r="A6" s="3"/>
      <c r="B6" s="193" t="s">
        <v>228</v>
      </c>
      <c r="C6" s="212"/>
      <c r="D6" s="193" t="s">
        <v>141</v>
      </c>
      <c r="E6" s="3"/>
      <c r="F6" s="3"/>
      <c r="G6" s="3"/>
      <c r="H6" s="3"/>
      <c r="I6" s="3"/>
      <c r="J6" s="3"/>
      <c r="K6" s="3"/>
      <c r="L6" s="3"/>
      <c r="M6" s="3"/>
      <c r="N6" s="3"/>
      <c r="O6" s="3"/>
      <c r="P6" s="3"/>
      <c r="Q6" s="3"/>
      <c r="R6" s="3"/>
      <c r="S6" s="3"/>
      <c r="T6" s="3"/>
      <c r="U6" s="3"/>
      <c r="V6" s="3"/>
      <c r="W6" s="3"/>
      <c r="X6" s="3"/>
      <c r="Y6" s="3"/>
      <c r="Z6" s="3"/>
    </row>
    <row r="7" spans="1:26" s="6" customFormat="1" ht="12.75" x14ac:dyDescent="0.2">
      <c r="A7" s="212" t="s">
        <v>4</v>
      </c>
    </row>
    <row r="8" spans="1:26" s="6" customFormat="1" ht="12.75" x14ac:dyDescent="0.2">
      <c r="A8" s="6" t="s">
        <v>5</v>
      </c>
    </row>
    <row r="9" spans="1:26" s="6" customFormat="1" ht="12.75" x14ac:dyDescent="0.2">
      <c r="A9" s="7" t="s">
        <v>6</v>
      </c>
      <c r="B9" s="9">
        <v>2501.6999999999998</v>
      </c>
      <c r="C9" s="8"/>
      <c r="D9" s="9">
        <v>2006.5</v>
      </c>
    </row>
    <row r="10" spans="1:26" s="6" customFormat="1" ht="12.75" x14ac:dyDescent="0.2">
      <c r="A10" s="7" t="s">
        <v>7</v>
      </c>
      <c r="B10" s="8">
        <v>887.3</v>
      </c>
      <c r="C10" s="8"/>
      <c r="D10" s="8">
        <v>1026.0999999999999</v>
      </c>
    </row>
    <row r="11" spans="1:26" s="6" customFormat="1" ht="12.75" x14ac:dyDescent="0.2">
      <c r="A11" s="7" t="s">
        <v>8</v>
      </c>
      <c r="B11" s="8">
        <v>648.29999999999995</v>
      </c>
      <c r="C11" s="8"/>
      <c r="D11" s="8">
        <v>852</v>
      </c>
    </row>
    <row r="12" spans="1:26" s="6" customFormat="1" ht="12.75" x14ac:dyDescent="0.2">
      <c r="A12" s="7" t="s">
        <v>9</v>
      </c>
      <c r="B12" s="8">
        <v>253.4</v>
      </c>
      <c r="C12" s="8"/>
      <c r="D12" s="8">
        <v>299.89999999999998</v>
      </c>
    </row>
    <row r="13" spans="1:26" s="6" customFormat="1" ht="12.75" x14ac:dyDescent="0.2">
      <c r="A13" s="189" t="s">
        <v>10</v>
      </c>
      <c r="B13" s="191">
        <f>SUM(B9:B12)</f>
        <v>4290.7</v>
      </c>
      <c r="C13" s="8"/>
      <c r="D13" s="191">
        <f>SUM(D9:D12)</f>
        <v>4184.5</v>
      </c>
    </row>
    <row r="14" spans="1:26" s="6" customFormat="1" ht="12.75" x14ac:dyDescent="0.2">
      <c r="A14" s="69" t="s">
        <v>11</v>
      </c>
      <c r="B14" s="59">
        <v>967.6</v>
      </c>
      <c r="C14" s="8"/>
      <c r="D14" s="59">
        <v>1021.1</v>
      </c>
    </row>
    <row r="15" spans="1:26" s="6" customFormat="1" ht="12.75" x14ac:dyDescent="0.2">
      <c r="A15" s="6" t="s">
        <v>12</v>
      </c>
      <c r="B15" s="8">
        <v>259</v>
      </c>
      <c r="C15" s="8"/>
      <c r="D15" s="8">
        <v>988.4</v>
      </c>
    </row>
    <row r="16" spans="1:26" s="6" customFormat="1" ht="12.75" x14ac:dyDescent="0.2">
      <c r="A16" s="6" t="s">
        <v>13</v>
      </c>
      <c r="B16" s="8">
        <v>115</v>
      </c>
      <c r="C16" s="8"/>
      <c r="D16" s="8">
        <v>128.1</v>
      </c>
    </row>
    <row r="17" spans="1:4" s="6" customFormat="1" ht="12.75" x14ac:dyDescent="0.2">
      <c r="A17" s="6" t="s">
        <v>14</v>
      </c>
      <c r="B17" s="8">
        <v>3094.3</v>
      </c>
      <c r="C17" s="8"/>
      <c r="D17" s="8">
        <v>3096.2</v>
      </c>
    </row>
    <row r="18" spans="1:4" s="6" customFormat="1" ht="12.75" x14ac:dyDescent="0.2">
      <c r="A18" s="6" t="s">
        <v>15</v>
      </c>
      <c r="B18" s="8">
        <v>373.7</v>
      </c>
      <c r="C18" s="8"/>
      <c r="D18" s="8">
        <v>415.5</v>
      </c>
    </row>
    <row r="19" spans="1:4" s="6" customFormat="1" ht="13.5" thickBot="1" x14ac:dyDescent="0.25">
      <c r="A19" s="189" t="s">
        <v>16</v>
      </c>
      <c r="B19" s="10">
        <f>SUM(B13:B18)</f>
        <v>9100.3000000000011</v>
      </c>
      <c r="C19" s="8"/>
      <c r="D19" s="10">
        <f>SUM(D13:D18)</f>
        <v>9833.7999999999993</v>
      </c>
    </row>
    <row r="20" spans="1:4" s="6" customFormat="1" ht="13.5" thickTop="1" x14ac:dyDescent="0.2">
      <c r="B20" s="8"/>
      <c r="C20" s="8"/>
      <c r="D20" s="8"/>
    </row>
    <row r="21" spans="1:4" s="6" customFormat="1" ht="12.75" x14ac:dyDescent="0.2">
      <c r="A21" s="185" t="s">
        <v>210</v>
      </c>
      <c r="B21" s="8"/>
      <c r="C21" s="8"/>
      <c r="D21" s="8"/>
    </row>
    <row r="22" spans="1:4" s="6" customFormat="1" ht="12.75" x14ac:dyDescent="0.2">
      <c r="A22" s="6" t="s">
        <v>17</v>
      </c>
      <c r="B22" s="8"/>
      <c r="C22" s="8"/>
      <c r="D22" s="8"/>
    </row>
    <row r="23" spans="1:4" s="6" customFormat="1" ht="12.75" x14ac:dyDescent="0.2">
      <c r="A23" s="7" t="s">
        <v>18</v>
      </c>
      <c r="B23" s="9">
        <v>184.7</v>
      </c>
      <c r="C23" s="9"/>
      <c r="D23" s="9">
        <v>217.6</v>
      </c>
    </row>
    <row r="24" spans="1:4" s="6" customFormat="1" ht="12.75" x14ac:dyDescent="0.2">
      <c r="A24" s="7" t="s">
        <v>19</v>
      </c>
      <c r="B24" s="8">
        <v>177.2</v>
      </c>
      <c r="C24" s="8"/>
      <c r="D24" s="8">
        <v>186</v>
      </c>
    </row>
    <row r="25" spans="1:4" s="6" customFormat="1" ht="12.75" x14ac:dyDescent="0.2">
      <c r="A25" s="7" t="s">
        <v>20</v>
      </c>
      <c r="B25" s="8">
        <v>814.1</v>
      </c>
      <c r="C25" s="8"/>
      <c r="D25" s="8">
        <v>1030.3</v>
      </c>
    </row>
    <row r="26" spans="1:4" s="6" customFormat="1" ht="12.75" x14ac:dyDescent="0.2">
      <c r="A26" s="7" t="s">
        <v>179</v>
      </c>
      <c r="B26" s="8">
        <v>349.7</v>
      </c>
      <c r="C26" s="8"/>
      <c r="D26" s="94" t="s">
        <v>109</v>
      </c>
    </row>
    <row r="27" spans="1:4" s="6" customFormat="1" ht="12.75" x14ac:dyDescent="0.2">
      <c r="A27" s="7" t="s">
        <v>21</v>
      </c>
      <c r="B27" s="8">
        <v>214.8</v>
      </c>
      <c r="C27" s="8"/>
      <c r="D27" s="8">
        <v>304.3</v>
      </c>
    </row>
    <row r="28" spans="1:4" s="6" customFormat="1" ht="12.75" x14ac:dyDescent="0.2">
      <c r="A28" s="189" t="s">
        <v>22</v>
      </c>
      <c r="B28" s="191">
        <f>SUM(B23:B27)</f>
        <v>1740.5</v>
      </c>
      <c r="C28" s="8"/>
      <c r="D28" s="191">
        <f>SUM(D23:D27)</f>
        <v>1738.2</v>
      </c>
    </row>
    <row r="29" spans="1:4" s="6" customFormat="1" ht="12.75" x14ac:dyDescent="0.2">
      <c r="A29" s="6" t="s">
        <v>23</v>
      </c>
      <c r="B29" s="8">
        <v>1788.6</v>
      </c>
      <c r="C29" s="8"/>
      <c r="D29" s="8">
        <v>2136.3000000000002</v>
      </c>
    </row>
    <row r="30" spans="1:4" s="6" customFormat="1" ht="12.75" x14ac:dyDescent="0.2">
      <c r="A30" s="6" t="s">
        <v>24</v>
      </c>
      <c r="B30" s="8">
        <v>351.2</v>
      </c>
      <c r="C30" s="8"/>
      <c r="D30" s="8">
        <v>509</v>
      </c>
    </row>
    <row r="31" spans="1:4" s="6" customFormat="1" ht="12.75" x14ac:dyDescent="0.2">
      <c r="A31" s="6" t="s">
        <v>25</v>
      </c>
      <c r="B31" s="8">
        <v>436.7</v>
      </c>
      <c r="C31" s="8"/>
      <c r="D31" s="8">
        <v>650.6</v>
      </c>
    </row>
    <row r="32" spans="1:4" s="6" customFormat="1" ht="12.75" x14ac:dyDescent="0.2">
      <c r="A32" s="6" t="s">
        <v>26</v>
      </c>
      <c r="B32" s="8">
        <v>132.4</v>
      </c>
      <c r="C32" s="8"/>
      <c r="D32" s="8">
        <v>118.8</v>
      </c>
    </row>
    <row r="33" spans="1:4" s="6" customFormat="1" ht="12.75" x14ac:dyDescent="0.2">
      <c r="A33" s="7" t="s">
        <v>27</v>
      </c>
      <c r="B33" s="191">
        <f>SUM(B28:B32)</f>
        <v>4449.3999999999996</v>
      </c>
      <c r="C33" s="8"/>
      <c r="D33" s="191">
        <f>SUM(D28:D32)</f>
        <v>5152.9000000000005</v>
      </c>
    </row>
    <row r="34" spans="1:4" s="6" customFormat="1" ht="12.75" x14ac:dyDescent="0.2">
      <c r="A34" s="7" t="s">
        <v>212</v>
      </c>
      <c r="B34" s="8">
        <v>4650.8999999999996</v>
      </c>
      <c r="C34" s="8"/>
      <c r="D34" s="8">
        <v>4680.8999999999996</v>
      </c>
    </row>
    <row r="35" spans="1:4" s="6" customFormat="1" ht="13.5" thickBot="1" x14ac:dyDescent="0.25">
      <c r="A35" s="189" t="s">
        <v>211</v>
      </c>
      <c r="B35" s="10">
        <f>SUM(B33:B34)</f>
        <v>9100.2999999999993</v>
      </c>
      <c r="C35" s="8"/>
      <c r="D35" s="10">
        <f>SUM(D33:D34)</f>
        <v>9833.7999999999993</v>
      </c>
    </row>
    <row r="36" spans="1:4" ht="48" customHeight="1" thickTop="1" x14ac:dyDescent="0.25"/>
    <row r="37" spans="1:4" x14ac:dyDescent="0.25">
      <c r="A37" s="300"/>
      <c r="B37" s="301"/>
      <c r="C37" s="301"/>
      <c r="D37" s="301"/>
    </row>
  </sheetData>
  <mergeCells count="1">
    <mergeCell ref="A37:D37"/>
  </mergeCells>
  <pageMargins left="0.7" right="0.7" top="0.75" bottom="0.75" header="0.3" footer="0.3"/>
  <pageSetup scale="9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X48"/>
  <sheetViews>
    <sheetView tabSelected="1" zoomScaleNormal="100" workbookViewId="0">
      <selection activeCell="H11" sqref="H11"/>
    </sheetView>
  </sheetViews>
  <sheetFormatPr defaultColWidth="9.140625" defaultRowHeight="14.25" x14ac:dyDescent="0.2"/>
  <cols>
    <col min="1" max="1" width="77.5703125" style="116" customWidth="1"/>
    <col min="2" max="2" width="16.7109375" style="116" customWidth="1"/>
    <col min="3" max="3" width="1.85546875" style="116" customWidth="1"/>
    <col min="4" max="4" width="16.7109375" style="116" customWidth="1"/>
    <col min="5" max="16384" width="9.140625" style="116"/>
  </cols>
  <sheetData>
    <row r="1" spans="1:24" s="114" customFormat="1" x14ac:dyDescent="0.2">
      <c r="A1" s="1" t="s">
        <v>0</v>
      </c>
      <c r="B1" s="2"/>
      <c r="C1" s="2"/>
      <c r="D1" s="2"/>
      <c r="E1" s="3"/>
      <c r="F1" s="57"/>
      <c r="G1" s="57"/>
      <c r="H1" s="57"/>
      <c r="I1" s="3"/>
      <c r="J1" s="3"/>
      <c r="K1" s="3"/>
      <c r="L1" s="3"/>
      <c r="M1" s="3"/>
      <c r="N1" s="3"/>
      <c r="O1" s="3"/>
      <c r="P1" s="3"/>
      <c r="Q1" s="3"/>
      <c r="R1" s="3"/>
      <c r="S1" s="3"/>
      <c r="T1" s="3"/>
      <c r="U1" s="3"/>
      <c r="V1" s="3"/>
      <c r="W1" s="3"/>
      <c r="X1" s="3"/>
    </row>
    <row r="2" spans="1:24" s="115" customFormat="1" x14ac:dyDescent="0.2">
      <c r="A2" s="5" t="s">
        <v>28</v>
      </c>
      <c r="B2" s="2"/>
      <c r="C2" s="2"/>
      <c r="D2" s="2"/>
      <c r="E2" s="3"/>
      <c r="F2" s="57"/>
      <c r="G2" s="57"/>
      <c r="H2" s="57"/>
      <c r="I2" s="3"/>
      <c r="J2" s="3"/>
      <c r="K2" s="3"/>
      <c r="L2" s="3"/>
      <c r="M2" s="3"/>
      <c r="N2" s="3"/>
      <c r="O2" s="3"/>
      <c r="P2" s="3"/>
      <c r="Q2" s="3"/>
      <c r="R2" s="3"/>
      <c r="S2" s="3"/>
      <c r="T2" s="3"/>
      <c r="U2" s="3"/>
      <c r="V2" s="3"/>
      <c r="W2" s="3"/>
      <c r="X2" s="3"/>
    </row>
    <row r="3" spans="1:24" s="114" customFormat="1" x14ac:dyDescent="0.2">
      <c r="A3" s="1" t="s">
        <v>2</v>
      </c>
      <c r="B3" s="2"/>
      <c r="C3" s="2"/>
      <c r="D3" s="2"/>
      <c r="E3" s="3"/>
      <c r="F3" s="57"/>
      <c r="G3" s="57"/>
      <c r="H3" s="57"/>
      <c r="I3" s="3"/>
      <c r="J3" s="3"/>
      <c r="K3" s="3"/>
      <c r="L3" s="3"/>
      <c r="M3" s="3"/>
      <c r="N3" s="3"/>
      <c r="O3" s="3"/>
      <c r="P3" s="3"/>
      <c r="Q3" s="3"/>
      <c r="R3" s="3"/>
      <c r="S3" s="3"/>
      <c r="T3" s="3"/>
      <c r="U3" s="3"/>
      <c r="V3" s="3"/>
      <c r="W3" s="3"/>
      <c r="X3" s="3"/>
    </row>
    <row r="4" spans="1:24" s="114" customFormat="1" x14ac:dyDescent="0.2">
      <c r="A4" s="1" t="s">
        <v>3</v>
      </c>
      <c r="B4" s="2"/>
      <c r="C4" s="2"/>
      <c r="D4" s="2"/>
      <c r="E4" s="3"/>
      <c r="F4" s="57"/>
      <c r="G4" s="57"/>
      <c r="H4" s="57"/>
      <c r="I4" s="3"/>
      <c r="J4" s="3"/>
      <c r="K4" s="3"/>
      <c r="L4" s="3"/>
      <c r="M4" s="3"/>
      <c r="N4" s="3"/>
      <c r="O4" s="3"/>
      <c r="P4" s="3"/>
      <c r="Q4" s="3"/>
      <c r="R4" s="3"/>
      <c r="S4" s="3"/>
      <c r="T4" s="3"/>
      <c r="U4" s="3"/>
      <c r="V4" s="3"/>
      <c r="W4" s="3"/>
      <c r="X4" s="3"/>
    </row>
    <row r="6" spans="1:24" ht="31.5" customHeight="1" x14ac:dyDescent="0.2">
      <c r="B6" s="298" t="s">
        <v>217</v>
      </c>
      <c r="C6" s="298"/>
      <c r="D6" s="298"/>
    </row>
    <row r="7" spans="1:24" ht="12.75" customHeight="1" x14ac:dyDescent="0.2">
      <c r="B7" s="184">
        <v>2018</v>
      </c>
      <c r="C7" s="185"/>
      <c r="D7" s="184" t="s">
        <v>189</v>
      </c>
    </row>
    <row r="8" spans="1:24" x14ac:dyDescent="0.2">
      <c r="A8" s="213" t="s">
        <v>29</v>
      </c>
      <c r="B8" s="6"/>
      <c r="C8" s="6"/>
      <c r="D8" s="6"/>
    </row>
    <row r="9" spans="1:24" x14ac:dyDescent="0.2">
      <c r="A9" s="214" t="s">
        <v>30</v>
      </c>
      <c r="B9" s="9">
        <v>374.7</v>
      </c>
      <c r="C9" s="9"/>
      <c r="D9" s="9">
        <v>454.3</v>
      </c>
    </row>
    <row r="10" spans="1:24" x14ac:dyDescent="0.2">
      <c r="A10" s="214" t="s">
        <v>103</v>
      </c>
      <c r="B10" s="9"/>
      <c r="C10" s="9"/>
      <c r="D10" s="9"/>
    </row>
    <row r="11" spans="1:24" x14ac:dyDescent="0.2">
      <c r="A11" s="215" t="s">
        <v>31</v>
      </c>
      <c r="B11" s="8">
        <v>180.2</v>
      </c>
      <c r="C11" s="8"/>
      <c r="D11" s="8">
        <v>151.1</v>
      </c>
    </row>
    <row r="12" spans="1:24" x14ac:dyDescent="0.2">
      <c r="A12" s="215" t="s">
        <v>32</v>
      </c>
      <c r="B12" s="8">
        <v>159.19999999999999</v>
      </c>
      <c r="C12" s="8"/>
      <c r="D12" s="8">
        <v>169.7</v>
      </c>
    </row>
    <row r="13" spans="1:24" x14ac:dyDescent="0.2">
      <c r="A13" s="215" t="s">
        <v>200</v>
      </c>
      <c r="B13" s="8">
        <v>3.5</v>
      </c>
      <c r="C13" s="8"/>
      <c r="D13" s="8">
        <v>-6.7</v>
      </c>
    </row>
    <row r="14" spans="1:24" x14ac:dyDescent="0.2">
      <c r="A14" s="136" t="s">
        <v>104</v>
      </c>
      <c r="B14" s="8"/>
      <c r="C14" s="8"/>
      <c r="D14" s="8"/>
    </row>
    <row r="15" spans="1:24" x14ac:dyDescent="0.2">
      <c r="A15" s="215" t="s">
        <v>33</v>
      </c>
      <c r="B15" s="8">
        <v>200.9</v>
      </c>
      <c r="C15" s="8"/>
      <c r="D15" s="8">
        <v>331.9</v>
      </c>
    </row>
    <row r="16" spans="1:24" x14ac:dyDescent="0.2">
      <c r="A16" s="215" t="s">
        <v>34</v>
      </c>
      <c r="B16" s="8">
        <v>43.9</v>
      </c>
      <c r="C16" s="8"/>
      <c r="D16" s="8">
        <v>51.2</v>
      </c>
    </row>
    <row r="17" spans="1:4" x14ac:dyDescent="0.2">
      <c r="A17" s="215" t="s">
        <v>18</v>
      </c>
      <c r="B17" s="8">
        <v>-27.6</v>
      </c>
      <c r="C17" s="8"/>
      <c r="D17" s="8">
        <v>-11.5</v>
      </c>
    </row>
    <row r="18" spans="1:4" x14ac:dyDescent="0.2">
      <c r="A18" s="215" t="s">
        <v>19</v>
      </c>
      <c r="B18" s="8">
        <v>-4.2</v>
      </c>
      <c r="C18" s="8"/>
      <c r="D18" s="8">
        <v>-60.6</v>
      </c>
    </row>
    <row r="19" spans="1:4" x14ac:dyDescent="0.2">
      <c r="A19" s="215" t="s">
        <v>35</v>
      </c>
      <c r="B19" s="8">
        <v>-244</v>
      </c>
      <c r="C19" s="8"/>
      <c r="D19" s="8">
        <v>8.8000000000000007</v>
      </c>
    </row>
    <row r="20" spans="1:4" x14ac:dyDescent="0.2">
      <c r="A20" s="215" t="s">
        <v>21</v>
      </c>
      <c r="B20" s="8">
        <v>-14.5</v>
      </c>
      <c r="C20" s="8"/>
      <c r="D20" s="8">
        <v>-20.3</v>
      </c>
    </row>
    <row r="21" spans="1:4" x14ac:dyDescent="0.2">
      <c r="A21" s="215" t="s">
        <v>20</v>
      </c>
      <c r="B21" s="8">
        <v>-23.4</v>
      </c>
      <c r="C21" s="8"/>
      <c r="D21" s="8">
        <v>-21.2</v>
      </c>
    </row>
    <row r="22" spans="1:4" x14ac:dyDescent="0.2">
      <c r="A22" s="216" t="s">
        <v>36</v>
      </c>
      <c r="B22" s="192">
        <f>SUM(B9:B21)</f>
        <v>648.69999999999982</v>
      </c>
      <c r="C22" s="59"/>
      <c r="D22" s="192">
        <f>SUM(D9:D21)</f>
        <v>1046.6999999999998</v>
      </c>
    </row>
    <row r="23" spans="1:4" x14ac:dyDescent="0.2">
      <c r="A23" s="213" t="s">
        <v>37</v>
      </c>
      <c r="B23" s="59"/>
      <c r="C23" s="54"/>
      <c r="D23" s="59"/>
    </row>
    <row r="24" spans="1:4" x14ac:dyDescent="0.2">
      <c r="A24" s="136" t="s">
        <v>38</v>
      </c>
      <c r="B24" s="8">
        <v>-110.9</v>
      </c>
      <c r="C24" s="8"/>
      <c r="D24" s="100">
        <v>-97.6</v>
      </c>
    </row>
    <row r="25" spans="1:4" x14ac:dyDescent="0.2">
      <c r="A25" s="136" t="s">
        <v>259</v>
      </c>
      <c r="B25" s="8">
        <v>-608.1</v>
      </c>
      <c r="C25" s="8"/>
      <c r="D25" s="100">
        <v>-1298.5999999999999</v>
      </c>
    </row>
    <row r="26" spans="1:4" x14ac:dyDescent="0.2">
      <c r="A26" s="136" t="s">
        <v>260</v>
      </c>
      <c r="B26" s="8">
        <v>1012.2</v>
      </c>
      <c r="C26" s="8"/>
      <c r="D26" s="100">
        <v>761.2</v>
      </c>
    </row>
    <row r="27" spans="1:4" x14ac:dyDescent="0.2">
      <c r="A27" s="136" t="s">
        <v>261</v>
      </c>
      <c r="B27" s="8">
        <v>446.6</v>
      </c>
      <c r="C27" s="8"/>
      <c r="D27" s="100">
        <v>521.29999999999995</v>
      </c>
    </row>
    <row r="28" spans="1:4" x14ac:dyDescent="0.2">
      <c r="A28" s="136" t="s">
        <v>262</v>
      </c>
      <c r="B28" s="8">
        <v>-8.1</v>
      </c>
      <c r="C28" s="8"/>
      <c r="D28" s="100">
        <v>-13.7</v>
      </c>
    </row>
    <row r="29" spans="1:4" x14ac:dyDescent="0.2">
      <c r="A29" s="136" t="s">
        <v>263</v>
      </c>
      <c r="B29" s="8">
        <v>29.8</v>
      </c>
      <c r="C29" s="8"/>
      <c r="D29" s="100">
        <v>1.3</v>
      </c>
    </row>
    <row r="30" spans="1:4" x14ac:dyDescent="0.2">
      <c r="A30" s="136" t="s">
        <v>201</v>
      </c>
      <c r="B30" s="100" t="s">
        <v>109</v>
      </c>
      <c r="C30" s="8"/>
      <c r="D30" s="100">
        <v>75</v>
      </c>
    </row>
    <row r="31" spans="1:4" x14ac:dyDescent="0.2">
      <c r="A31" s="136" t="s">
        <v>180</v>
      </c>
      <c r="B31" s="100">
        <v>-31.5</v>
      </c>
      <c r="C31" s="8"/>
      <c r="D31" s="100" t="s">
        <v>109</v>
      </c>
    </row>
    <row r="32" spans="1:4" x14ac:dyDescent="0.2">
      <c r="A32" s="136" t="s">
        <v>229</v>
      </c>
      <c r="B32" s="100" t="s">
        <v>109</v>
      </c>
      <c r="C32" s="8"/>
      <c r="D32" s="100">
        <v>-27</v>
      </c>
    </row>
    <row r="33" spans="1:4" x14ac:dyDescent="0.2">
      <c r="A33" s="216" t="s">
        <v>202</v>
      </c>
      <c r="B33" s="217">
        <f>SUM(B24:B32)</f>
        <v>730</v>
      </c>
      <c r="C33" s="59"/>
      <c r="D33" s="217">
        <f>SUM(D24:D32)</f>
        <v>-78.099999999999824</v>
      </c>
    </row>
    <row r="34" spans="1:4" x14ac:dyDescent="0.2">
      <c r="A34" s="213" t="s">
        <v>39</v>
      </c>
      <c r="B34" s="59"/>
      <c r="C34" s="54"/>
      <c r="D34" s="218"/>
    </row>
    <row r="35" spans="1:4" x14ac:dyDescent="0.2">
      <c r="A35" s="136" t="s">
        <v>264</v>
      </c>
      <c r="B35" s="8">
        <v>-755.5</v>
      </c>
      <c r="C35" s="8"/>
      <c r="D35" s="100">
        <v>-395.5</v>
      </c>
    </row>
    <row r="36" spans="1:4" x14ac:dyDescent="0.2">
      <c r="A36" s="136" t="s">
        <v>40</v>
      </c>
      <c r="B36" s="8">
        <v>56.8</v>
      </c>
      <c r="C36" s="8"/>
      <c r="D36" s="100">
        <v>64.400000000000006</v>
      </c>
    </row>
    <row r="37" spans="1:4" x14ac:dyDescent="0.2">
      <c r="A37" s="136" t="s">
        <v>192</v>
      </c>
      <c r="B37" s="100">
        <v>-187</v>
      </c>
      <c r="C37" s="8"/>
      <c r="D37" s="100">
        <v>-113.5</v>
      </c>
    </row>
    <row r="38" spans="1:4" x14ac:dyDescent="0.2">
      <c r="A38" s="136" t="s">
        <v>191</v>
      </c>
      <c r="B38" s="100">
        <v>-16.899999999999999</v>
      </c>
      <c r="C38" s="8"/>
      <c r="D38" s="100" t="s">
        <v>109</v>
      </c>
    </row>
    <row r="39" spans="1:4" x14ac:dyDescent="0.2">
      <c r="A39" s="136" t="s">
        <v>200</v>
      </c>
      <c r="B39" s="100">
        <v>-1.5</v>
      </c>
      <c r="C39" s="8"/>
      <c r="D39" s="100" t="s">
        <v>109</v>
      </c>
    </row>
    <row r="40" spans="1:4" x14ac:dyDescent="0.2">
      <c r="A40" s="216" t="s">
        <v>101</v>
      </c>
      <c r="B40" s="191">
        <f>SUM(B35:B39)</f>
        <v>-904.1</v>
      </c>
      <c r="C40" s="59"/>
      <c r="D40" s="191">
        <f>SUM(D35:D39)</f>
        <v>-444.6</v>
      </c>
    </row>
    <row r="41" spans="1:4" x14ac:dyDescent="0.2">
      <c r="A41" s="136" t="s">
        <v>203</v>
      </c>
      <c r="B41" s="191">
        <v>-10.9</v>
      </c>
      <c r="C41" s="59"/>
      <c r="D41" s="191">
        <v>13.3</v>
      </c>
    </row>
    <row r="42" spans="1:4" x14ac:dyDescent="0.2">
      <c r="A42" s="219" t="s">
        <v>204</v>
      </c>
      <c r="B42" s="191">
        <f>B22+B33+B40+B41</f>
        <v>463.69999999999982</v>
      </c>
      <c r="C42" s="59"/>
      <c r="D42" s="191">
        <f>D22+D33+D40+D41</f>
        <v>537.29999999999995</v>
      </c>
    </row>
    <row r="43" spans="1:4" x14ac:dyDescent="0.2">
      <c r="A43" s="136" t="s">
        <v>205</v>
      </c>
      <c r="B43" s="59">
        <v>2059.1</v>
      </c>
      <c r="C43" s="59"/>
      <c r="D43" s="59">
        <v>1880.6</v>
      </c>
    </row>
    <row r="44" spans="1:4" ht="15" thickBot="1" x14ac:dyDescent="0.25">
      <c r="A44" s="136" t="s">
        <v>206</v>
      </c>
      <c r="B44" s="10">
        <f>B42+B43</f>
        <v>2522.7999999999997</v>
      </c>
      <c r="C44" s="59"/>
      <c r="D44" s="10">
        <f>D42+D43</f>
        <v>2417.8999999999996</v>
      </c>
    </row>
    <row r="45" spans="1:4" ht="8.25" customHeight="1" thickTop="1" x14ac:dyDescent="0.2">
      <c r="A45" s="130"/>
    </row>
    <row r="46" spans="1:4" ht="67.5" customHeight="1" x14ac:dyDescent="0.2">
      <c r="A46" s="302" t="s">
        <v>265</v>
      </c>
      <c r="B46" s="302"/>
      <c r="C46" s="302"/>
      <c r="D46" s="302"/>
    </row>
    <row r="47" spans="1:4" x14ac:dyDescent="0.2">
      <c r="A47" s="127"/>
      <c r="B47" s="127"/>
      <c r="C47" s="127"/>
      <c r="D47" s="127"/>
    </row>
    <row r="48" spans="1:4" x14ac:dyDescent="0.2">
      <c r="A48" s="127"/>
      <c r="B48" s="127"/>
      <c r="C48" s="127"/>
      <c r="D48" s="127"/>
    </row>
  </sheetData>
  <mergeCells count="2">
    <mergeCell ref="B6:D6"/>
    <mergeCell ref="A46:D46"/>
  </mergeCells>
  <pageMargins left="0.7" right="0.7" top="0.75" bottom="0.75" header="0.3" footer="0.3"/>
  <pageSetup scale="8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
  <sheetViews>
    <sheetView workbookViewId="0">
      <selection activeCell="P75" sqref="P7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Exhibit 99.1 Press Release--&gt;</vt:lpstr>
      <vt:lpstr>Income Statement</vt:lpstr>
      <vt:lpstr>Net Rev by Product and Service</vt:lpstr>
      <vt:lpstr>Net Rev by Vertical</vt:lpstr>
      <vt:lpstr>Net Rev by Geography</vt:lpstr>
      <vt:lpstr>GAAP Reconciliations </vt:lpstr>
      <vt:lpstr>Balance Sheet</vt:lpstr>
      <vt:lpstr>Cash Flow Statement</vt:lpstr>
      <vt:lpstr>Exhibit 99.2 CFO Commentary --&gt;</vt:lpstr>
      <vt:lpstr>QTD GAAP Financial Results</vt:lpstr>
      <vt:lpstr>QTD Non-GAAP Fin. Results</vt:lpstr>
      <vt:lpstr>YTD GAAP Financial Results</vt:lpstr>
      <vt:lpstr>YTD Non-GAAP Fin. Results</vt:lpstr>
      <vt:lpstr>QTD GAAP Result 606 vs 605</vt:lpstr>
      <vt:lpstr>QTD Non-GAAP Result 606 vs 605</vt:lpstr>
      <vt:lpstr>QTD-BS, Cash Flow, Cap Return</vt:lpstr>
      <vt:lpstr>YTD-BS, Cash Flow, Cap Return</vt:lpstr>
      <vt:lpstr>Deferred Revenue 606 vs 605</vt:lpstr>
      <vt:lpstr>Deferred Revenue</vt:lpstr>
      <vt:lpstr>Vertical Reporting</vt:lpstr>
      <vt:lpstr>GAAP Reconciliations</vt:lpstr>
      <vt:lpstr>'Balance Sheet'!Print_Area</vt:lpstr>
      <vt:lpstr>'Cash Flow Statement'!Print_Area</vt:lpstr>
      <vt:lpstr>'QTD Non-GAAP Result 606 vs 605'!Print_Area</vt:lpstr>
    </vt:vector>
  </TitlesOfParts>
  <Company>Juniper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2018-07-26T16:02:49Z</cp:lastPrinted>
  <dcterms:created xsi:type="dcterms:W3CDTF">2015-04-21T01:40:35Z</dcterms:created>
  <dcterms:modified xsi:type="dcterms:W3CDTF">2018-10-22T22:10:23Z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