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AHUL\Documents\"/>
    </mc:Choice>
  </mc:AlternateContent>
  <xr:revisionPtr revIDLastSave="0" documentId="8_{A5217FB9-427C-44FE-9F95-E70D41026861}" xr6:coauthVersionLast="47" xr6:coauthVersionMax="47" xr10:uidLastSave="{00000000-0000-0000-0000-000000000000}"/>
  <bookViews>
    <workbookView xWindow="-108" yWindow="-108" windowWidth="23256" windowHeight="12456"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3" r:id="rId14"/>
    <pivotCache cacheId="14"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<sst xmlns="http://schemas.openxmlformats.org/spreadsheetml/2006/main" count="2935" uniqueCount="88">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</sst>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refreshedDate="45225.448214467593"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14" applyNumberFormats="0" applyBorderFormats="0" applyFontFormats="0" applyPatternFormats="0" applyAlignmentFormats="0" applyWidthHeightFormats="1" dataCaption="Values" updatedVersion="8" minRefreshableVersion="3" itemPrintTitles="1" createdVersion="7" indent="0" multipleFieldFilters="0">
  <location ref="C5:D27" firstHeaderRow="1" firstDataRow="1" firstDataCol="1"/>
  <pivotFields count="3">
    <pivotField axis="axisRow" allDrilled="1" subtotalTop="0" showAll="0" defaultSubtotal="0" defaultAttributeDrillState="1">
      <items count="21">
        <item x="1"/>
        <item x="3"/>
        <item x="4"/>
        <item x="5"/>
        <item x="6"/>
        <item x="7"/>
        <item x="9"/>
        <item x="10"/>
        <item x="11"/>
        <item x="13"/>
        <item x="15"/>
        <item x="16"/>
        <item x="18"/>
        <item x="19"/>
        <item x="20"/>
        <item x="8"/>
        <item x="12"/>
        <item x="0"/>
        <item x="2"/>
        <item x="14"/>
        <item x="17"/>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N11:O33" totalsRowShown="0">
  <autoFilter ref="N11:O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O658"/>
  <sheetViews>
    <sheetView showGridLines="0" topLeftCell="L1" zoomScale="145" zoomScaleNormal="145" workbookViewId="0">
      <selection activeCell="N11" sqref="N11:O3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14" max="14" width="17.5546875" customWidth="1"/>
    <col min="15" max="15" width="16" customWidth="1"/>
    <col min="26" max="26" width="21.88671875" bestFit="1" customWidth="1"/>
    <col min="27" max="27" width="14.44140625" customWidth="1"/>
    <col min="32" max="32" width="21.88671875" customWidth="1"/>
  </cols>
  <sheetData>
    <row r="1" spans="1:15" s="2" customFormat="1" ht="52.5" customHeight="1" x14ac:dyDescent="0.3">
      <c r="A1" s="1"/>
      <c r="C1" s="3" t="s">
        <v>87</v>
      </c>
    </row>
    <row r="10" spans="1:15" x14ac:dyDescent="0.3">
      <c r="H10" s="37" t="s">
        <v>85</v>
      </c>
      <c r="I10" s="37"/>
    </row>
    <row r="11" spans="1:15" x14ac:dyDescent="0.3">
      <c r="C11" s="6" t="s">
        <v>11</v>
      </c>
      <c r="D11" s="6" t="s">
        <v>12</v>
      </c>
      <c r="E11" s="6" t="s">
        <v>0</v>
      </c>
      <c r="F11" s="10" t="s">
        <v>1</v>
      </c>
      <c r="G11" s="10" t="s">
        <v>51</v>
      </c>
      <c r="H11" s="10" t="s">
        <v>52</v>
      </c>
      <c r="I11" s="10" t="s">
        <v>71</v>
      </c>
      <c r="K11" s="9" t="s">
        <v>43</v>
      </c>
      <c r="L11" s="2"/>
      <c r="N11" t="s">
        <v>0</v>
      </c>
      <c r="O11" t="s">
        <v>52</v>
      </c>
    </row>
    <row r="12" spans="1:15"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N12" t="s">
        <v>13</v>
      </c>
      <c r="O12" s="11">
        <v>9.33</v>
      </c>
    </row>
    <row r="13" spans="1:15"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N13" t="s">
        <v>14</v>
      </c>
      <c r="O13" s="11">
        <v>11.7</v>
      </c>
    </row>
    <row r="14" spans="1:15"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N14" t="s">
        <v>4</v>
      </c>
      <c r="O14" s="11">
        <v>11.88</v>
      </c>
    </row>
    <row r="15" spans="1:15"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N15" t="s">
        <v>15</v>
      </c>
      <c r="O15" s="11">
        <v>11.73</v>
      </c>
    </row>
    <row r="16" spans="1:15"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N16" t="s">
        <v>16</v>
      </c>
      <c r="O16" s="11">
        <v>8.7899999999999991</v>
      </c>
    </row>
    <row r="17" spans="3:15"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N17" t="s">
        <v>17</v>
      </c>
      <c r="O17" s="11">
        <v>3.11</v>
      </c>
    </row>
    <row r="18" spans="3:15"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N18" t="s">
        <v>18</v>
      </c>
      <c r="O18" s="11">
        <v>6.47</v>
      </c>
    </row>
    <row r="19" spans="3:15"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N19" t="s">
        <v>19</v>
      </c>
      <c r="O19" s="11">
        <v>7.64</v>
      </c>
    </row>
    <row r="20" spans="3:15"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N20" t="s">
        <v>20</v>
      </c>
      <c r="O20" s="11">
        <v>10.62</v>
      </c>
    </row>
    <row r="21" spans="3:15"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N21" t="s">
        <v>21</v>
      </c>
      <c r="O21" s="11">
        <v>9</v>
      </c>
    </row>
    <row r="22" spans="3:15" x14ac:dyDescent="0.3">
      <c r="C22" t="s">
        <v>2</v>
      </c>
      <c r="D22" t="s">
        <v>39</v>
      </c>
      <c r="E22" t="s">
        <v>25</v>
      </c>
      <c r="F22" s="4">
        <v>1785</v>
      </c>
      <c r="G22" s="5">
        <v>462</v>
      </c>
      <c r="H22" s="11">
        <f>_xlfn.XLOOKUP(data[[#This Row],[Product]],products[Product],products[Cost per unit])</f>
        <v>13.15</v>
      </c>
      <c r="I22" s="11">
        <f>data[[#This Row],[Cost per unit]]*data[[#This Row],[Units]]</f>
        <v>6075.3</v>
      </c>
      <c r="N22" t="s">
        <v>22</v>
      </c>
      <c r="O22" s="11">
        <v>9.77</v>
      </c>
    </row>
    <row r="23" spans="3:15" x14ac:dyDescent="0.3">
      <c r="C23" t="s">
        <v>3</v>
      </c>
      <c r="D23" t="s">
        <v>37</v>
      </c>
      <c r="E23" t="s">
        <v>17</v>
      </c>
      <c r="F23" s="4">
        <v>3983</v>
      </c>
      <c r="G23" s="5">
        <v>144</v>
      </c>
      <c r="H23" s="11">
        <f>_xlfn.XLOOKUP(data[[#This Row],[Product]],products[Product],products[Cost per unit])</f>
        <v>3.11</v>
      </c>
      <c r="I23" s="11">
        <f>data[[#This Row],[Cost per unit]]*data[[#This Row],[Units]]</f>
        <v>447.84</v>
      </c>
      <c r="N23" t="s">
        <v>23</v>
      </c>
      <c r="O23" s="11">
        <v>6.49</v>
      </c>
    </row>
    <row r="24" spans="3:15" x14ac:dyDescent="0.3">
      <c r="C24" t="s">
        <v>9</v>
      </c>
      <c r="D24" t="s">
        <v>38</v>
      </c>
      <c r="E24" t="s">
        <v>16</v>
      </c>
      <c r="F24" s="4">
        <v>2646</v>
      </c>
      <c r="G24" s="5">
        <v>120</v>
      </c>
      <c r="H24" s="11">
        <f>_xlfn.XLOOKUP(data[[#This Row],[Product]],products[Product],products[Cost per unit])</f>
        <v>8.7899999999999991</v>
      </c>
      <c r="I24" s="11">
        <f>data[[#This Row],[Cost per unit]]*data[[#This Row],[Units]]</f>
        <v>1054.8</v>
      </c>
      <c r="N24" t="s">
        <v>24</v>
      </c>
      <c r="O24" s="11">
        <v>4.97</v>
      </c>
    </row>
    <row r="25" spans="3:15" x14ac:dyDescent="0.3">
      <c r="C25" t="s">
        <v>2</v>
      </c>
      <c r="D25" t="s">
        <v>34</v>
      </c>
      <c r="E25" t="s">
        <v>13</v>
      </c>
      <c r="F25" s="4">
        <v>252</v>
      </c>
      <c r="G25" s="5">
        <v>54</v>
      </c>
      <c r="H25" s="11">
        <f>_xlfn.XLOOKUP(data[[#This Row],[Product]],products[Product],products[Cost per unit])</f>
        <v>9.33</v>
      </c>
      <c r="I25" s="11">
        <f>data[[#This Row],[Cost per unit]]*data[[#This Row],[Units]]</f>
        <v>503.82</v>
      </c>
      <c r="N25" t="s">
        <v>25</v>
      </c>
      <c r="O25" s="11">
        <v>13.15</v>
      </c>
    </row>
    <row r="26" spans="3:15" x14ac:dyDescent="0.3">
      <c r="C26" t="s">
        <v>3</v>
      </c>
      <c r="D26" t="s">
        <v>35</v>
      </c>
      <c r="E26" t="s">
        <v>25</v>
      </c>
      <c r="F26" s="4">
        <v>2464</v>
      </c>
      <c r="G26" s="5">
        <v>234</v>
      </c>
      <c r="H26" s="11">
        <f>_xlfn.XLOOKUP(data[[#This Row],[Product]],products[Product],products[Cost per unit])</f>
        <v>13.15</v>
      </c>
      <c r="I26" s="11">
        <f>data[[#This Row],[Cost per unit]]*data[[#This Row],[Units]]</f>
        <v>3077.1</v>
      </c>
      <c r="N26" t="s">
        <v>26</v>
      </c>
      <c r="O26" s="11">
        <v>5.6</v>
      </c>
    </row>
    <row r="27" spans="3:15" x14ac:dyDescent="0.3">
      <c r="C27" t="s">
        <v>3</v>
      </c>
      <c r="D27" t="s">
        <v>35</v>
      </c>
      <c r="E27" t="s">
        <v>29</v>
      </c>
      <c r="F27" s="4">
        <v>2114</v>
      </c>
      <c r="G27" s="5">
        <v>66</v>
      </c>
      <c r="H27" s="11">
        <f>_xlfn.XLOOKUP(data[[#This Row],[Product]],products[Product],products[Cost per unit])</f>
        <v>7.16</v>
      </c>
      <c r="I27" s="11">
        <f>data[[#This Row],[Cost per unit]]*data[[#This Row],[Units]]</f>
        <v>472.56</v>
      </c>
      <c r="N27" t="s">
        <v>27</v>
      </c>
      <c r="O27" s="11">
        <v>16.73</v>
      </c>
    </row>
    <row r="28" spans="3:15" x14ac:dyDescent="0.3">
      <c r="C28" t="s">
        <v>6</v>
      </c>
      <c r="D28" t="s">
        <v>37</v>
      </c>
      <c r="E28" t="s">
        <v>31</v>
      </c>
      <c r="F28" s="4">
        <v>7693</v>
      </c>
      <c r="G28" s="5">
        <v>87</v>
      </c>
      <c r="H28" s="11">
        <f>_xlfn.XLOOKUP(data[[#This Row],[Product]],products[Product],products[Cost per unit])</f>
        <v>5.79</v>
      </c>
      <c r="I28" s="11">
        <f>data[[#This Row],[Cost per unit]]*data[[#This Row],[Units]]</f>
        <v>503.73</v>
      </c>
      <c r="N28" t="s">
        <v>28</v>
      </c>
      <c r="O28" s="11">
        <v>10.38</v>
      </c>
    </row>
    <row r="29" spans="3:15" x14ac:dyDescent="0.3">
      <c r="C29" t="s">
        <v>5</v>
      </c>
      <c r="D29" t="s">
        <v>34</v>
      </c>
      <c r="E29" t="s">
        <v>20</v>
      </c>
      <c r="F29" s="4">
        <v>15610</v>
      </c>
      <c r="G29" s="5">
        <v>339</v>
      </c>
      <c r="H29" s="11">
        <f>_xlfn.XLOOKUP(data[[#This Row],[Product]],products[Product],products[Cost per unit])</f>
        <v>10.62</v>
      </c>
      <c r="I29" s="11">
        <f>data[[#This Row],[Cost per unit]]*data[[#This Row],[Units]]</f>
        <v>3600.18</v>
      </c>
      <c r="N29" t="s">
        <v>29</v>
      </c>
      <c r="O29" s="11">
        <v>7.16</v>
      </c>
    </row>
    <row r="30" spans="3:15" x14ac:dyDescent="0.3">
      <c r="C30" t="s">
        <v>41</v>
      </c>
      <c r="D30" t="s">
        <v>34</v>
      </c>
      <c r="E30" t="s">
        <v>22</v>
      </c>
      <c r="F30" s="4">
        <v>336</v>
      </c>
      <c r="G30" s="5">
        <v>144</v>
      </c>
      <c r="H30" s="11">
        <f>_xlfn.XLOOKUP(data[[#This Row],[Product]],products[Product],products[Cost per unit])</f>
        <v>9.77</v>
      </c>
      <c r="I30" s="11">
        <f>data[[#This Row],[Cost per unit]]*data[[#This Row],[Units]]</f>
        <v>1406.8799999999999</v>
      </c>
      <c r="N30" t="s">
        <v>30</v>
      </c>
      <c r="O30" s="11">
        <v>14.49</v>
      </c>
    </row>
    <row r="31" spans="3:15" x14ac:dyDescent="0.3">
      <c r="C31" t="s">
        <v>2</v>
      </c>
      <c r="D31" t="s">
        <v>39</v>
      </c>
      <c r="E31" t="s">
        <v>20</v>
      </c>
      <c r="F31" s="4">
        <v>9443</v>
      </c>
      <c r="G31" s="5">
        <v>162</v>
      </c>
      <c r="H31" s="11">
        <f>_xlfn.XLOOKUP(data[[#This Row],[Product]],products[Product],products[Cost per unit])</f>
        <v>10.62</v>
      </c>
      <c r="I31" s="11">
        <f>data[[#This Row],[Cost per unit]]*data[[#This Row],[Units]]</f>
        <v>1720.4399999999998</v>
      </c>
      <c r="N31" t="s">
        <v>31</v>
      </c>
      <c r="O31" s="11">
        <v>5.79</v>
      </c>
    </row>
    <row r="32" spans="3:15" x14ac:dyDescent="0.3">
      <c r="C32" t="s">
        <v>9</v>
      </c>
      <c r="D32" t="s">
        <v>34</v>
      </c>
      <c r="E32" t="s">
        <v>23</v>
      </c>
      <c r="F32" s="4">
        <v>8155</v>
      </c>
      <c r="G32" s="5">
        <v>90</v>
      </c>
      <c r="H32" s="11">
        <f>_xlfn.XLOOKUP(data[[#This Row],[Product]],products[Product],products[Cost per unit])</f>
        <v>6.49</v>
      </c>
      <c r="I32" s="11">
        <f>data[[#This Row],[Cost per unit]]*data[[#This Row],[Units]]</f>
        <v>584.1</v>
      </c>
      <c r="N32" t="s">
        <v>32</v>
      </c>
      <c r="O32" s="11">
        <v>8.65</v>
      </c>
    </row>
    <row r="33" spans="3:15" x14ac:dyDescent="0.3">
      <c r="C33" t="s">
        <v>8</v>
      </c>
      <c r="D33" t="s">
        <v>38</v>
      </c>
      <c r="E33" t="s">
        <v>23</v>
      </c>
      <c r="F33" s="4">
        <v>1701</v>
      </c>
      <c r="G33" s="5">
        <v>234</v>
      </c>
      <c r="H33" s="11">
        <f>_xlfn.XLOOKUP(data[[#This Row],[Product]],products[Product],products[Cost per unit])</f>
        <v>6.49</v>
      </c>
      <c r="I33" s="11">
        <f>data[[#This Row],[Cost per unit]]*data[[#This Row],[Units]]</f>
        <v>1518.66</v>
      </c>
      <c r="N33" t="s">
        <v>33</v>
      </c>
      <c r="O33" s="11">
        <v>12.37</v>
      </c>
    </row>
    <row r="34" spans="3:15"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15" x14ac:dyDescent="0.3">
      <c r="C35" t="s">
        <v>8</v>
      </c>
      <c r="D35" t="s">
        <v>37</v>
      </c>
      <c r="E35" t="s">
        <v>19</v>
      </c>
      <c r="F35" s="4">
        <v>1771</v>
      </c>
      <c r="G35" s="5">
        <v>204</v>
      </c>
      <c r="H35" s="11">
        <f>_xlfn.XLOOKUP(data[[#This Row],[Product]],products[Product],products[Cost per unit])</f>
        <v>7.64</v>
      </c>
      <c r="I35" s="11">
        <f>data[[#This Row],[Cost per unit]]*data[[#This Row],[Units]]</f>
        <v>1558.56</v>
      </c>
    </row>
    <row r="36" spans="3:15"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15"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15"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15"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15"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15"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15" x14ac:dyDescent="0.3">
      <c r="C42" t="s">
        <v>41</v>
      </c>
      <c r="D42" t="s">
        <v>37</v>
      </c>
      <c r="E42" t="s">
        <v>24</v>
      </c>
      <c r="F42" s="4">
        <v>6398</v>
      </c>
      <c r="G42" s="5">
        <v>102</v>
      </c>
      <c r="H42" s="11">
        <f>_xlfn.XLOOKUP(data[[#This Row],[Product]],products[Product],products[Cost per unit])</f>
        <v>4.97</v>
      </c>
      <c r="I42" s="11">
        <f>data[[#This Row],[Cost per unit]]*data[[#This Row],[Units]]</f>
        <v>506.94</v>
      </c>
    </row>
    <row r="43" spans="3:15" x14ac:dyDescent="0.3">
      <c r="C43" t="s">
        <v>2</v>
      </c>
      <c r="D43" t="s">
        <v>35</v>
      </c>
      <c r="E43" t="s">
        <v>19</v>
      </c>
      <c r="F43" s="4">
        <v>553</v>
      </c>
      <c r="G43" s="5">
        <v>15</v>
      </c>
      <c r="H43" s="11">
        <f>_xlfn.XLOOKUP(data[[#This Row],[Product]],products[Product],products[Cost per unit])</f>
        <v>7.64</v>
      </c>
      <c r="I43" s="11">
        <f>data[[#This Row],[Cost per unit]]*data[[#This Row],[Units]]</f>
        <v>114.6</v>
      </c>
    </row>
    <row r="44" spans="3:15"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15" x14ac:dyDescent="0.3">
      <c r="C45" t="s">
        <v>40</v>
      </c>
      <c r="D45" t="s">
        <v>39</v>
      </c>
      <c r="E45" t="s">
        <v>22</v>
      </c>
      <c r="F45" s="4">
        <v>5817</v>
      </c>
      <c r="G45" s="5">
        <v>12</v>
      </c>
      <c r="H45" s="11">
        <f>_xlfn.XLOOKUP(data[[#This Row],[Product]],products[Product],products[Cost per unit])</f>
        <v>9.77</v>
      </c>
      <c r="I45" s="11">
        <f>data[[#This Row],[Cost per unit]]*data[[#This Row],[Units]]</f>
        <v>117.24</v>
      </c>
    </row>
    <row r="46" spans="3:15" x14ac:dyDescent="0.3">
      <c r="C46" t="s">
        <v>41</v>
      </c>
      <c r="D46" t="s">
        <v>39</v>
      </c>
      <c r="E46" t="s">
        <v>14</v>
      </c>
      <c r="F46" s="4">
        <v>3976</v>
      </c>
      <c r="G46" s="5">
        <v>72</v>
      </c>
      <c r="H46" s="11">
        <f>_xlfn.XLOOKUP(data[[#This Row],[Product]],products[Product],products[Cost per unit])</f>
        <v>11.7</v>
      </c>
      <c r="I46" s="11">
        <f>data[[#This Row],[Cost per unit]]*data[[#This Row],[Units]]</f>
        <v>842.4</v>
      </c>
    </row>
    <row r="47" spans="3:15"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15"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E4" sqref="E4"/>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8" t="s">
        <v>36</v>
      </c>
      <c r="P4" t="s">
        <v>73</v>
      </c>
      <c r="R4" t="s">
        <v>82</v>
      </c>
    </row>
    <row r="5" spans="1:18" x14ac:dyDescent="0.3">
      <c r="P5" t="s">
        <v>34</v>
      </c>
      <c r="R5" t="s">
        <v>2</v>
      </c>
    </row>
    <row r="6" spans="1:18" x14ac:dyDescent="0.3">
      <c r="C6" s="29" t="s">
        <v>75</v>
      </c>
      <c r="D6" s="29"/>
      <c r="E6" s="29"/>
      <c r="F6" s="29"/>
      <c r="H6" s="29" t="s">
        <v>81</v>
      </c>
      <c r="I6" s="29"/>
      <c r="J6" s="29"/>
      <c r="K6" s="29"/>
      <c r="L6" s="29"/>
      <c r="P6" t="s">
        <v>36</v>
      </c>
      <c r="R6" t="s">
        <v>8</v>
      </c>
    </row>
    <row r="7" spans="1:18" x14ac:dyDescent="0.3">
      <c r="P7" t="s">
        <v>35</v>
      </c>
      <c r="R7" t="s">
        <v>41</v>
      </c>
    </row>
    <row r="8" spans="1:18" x14ac:dyDescent="0.3">
      <c r="D8" s="18" t="s">
        <v>80</v>
      </c>
      <c r="E8" s="18"/>
      <c r="F8" s="18">
        <f>COUNTIFS(data[Geography],E4)</f>
        <v>50</v>
      </c>
      <c r="I8" s="31"/>
      <c r="J8" s="32" t="s">
        <v>1</v>
      </c>
      <c r="K8" s="32" t="s">
        <v>51</v>
      </c>
      <c r="L8" s="33" t="s">
        <v>83</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6" t="s">
        <v>1</v>
      </c>
      <c r="E4" s="36"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38" t="s">
        <v>1</v>
      </c>
      <c r="E5" s="38"/>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7"/>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30</v>
      </c>
      <c r="D6" s="27">
        <v>-1901.3400000000001</v>
      </c>
    </row>
    <row r="7" spans="1:4" x14ac:dyDescent="0.3">
      <c r="C7" s="23" t="s">
        <v>19</v>
      </c>
      <c r="D7" s="27">
        <v>12542.16</v>
      </c>
    </row>
    <row r="8" spans="1:4" x14ac:dyDescent="0.3">
      <c r="C8" s="23" t="s">
        <v>22</v>
      </c>
      <c r="D8" s="27">
        <v>6711.15</v>
      </c>
    </row>
    <row r="9" spans="1:4" x14ac:dyDescent="0.3">
      <c r="C9" s="23" t="s">
        <v>4</v>
      </c>
      <c r="D9" s="27">
        <v>-45.240000000000009</v>
      </c>
    </row>
    <row r="10" spans="1:4" x14ac:dyDescent="0.3">
      <c r="C10" s="23" t="s">
        <v>26</v>
      </c>
      <c r="D10" s="27">
        <v>19679.8</v>
      </c>
    </row>
    <row r="11" spans="1:4" x14ac:dyDescent="0.3">
      <c r="C11" s="23" t="s">
        <v>28</v>
      </c>
      <c r="D11" s="27">
        <v>13222.439999999999</v>
      </c>
    </row>
    <row r="12" spans="1:4" x14ac:dyDescent="0.3">
      <c r="C12" s="23" t="s">
        <v>17</v>
      </c>
      <c r="D12" s="27">
        <v>20048.82</v>
      </c>
    </row>
    <row r="13" spans="1:4" x14ac:dyDescent="0.3">
      <c r="C13" s="23" t="s">
        <v>23</v>
      </c>
      <c r="D13" s="27">
        <v>15433.08</v>
      </c>
    </row>
    <row r="14" spans="1:4" x14ac:dyDescent="0.3">
      <c r="C14" s="23" t="s">
        <v>29</v>
      </c>
      <c r="D14" s="27">
        <v>4962.68</v>
      </c>
    </row>
    <row r="15" spans="1:4" x14ac:dyDescent="0.3">
      <c r="C15" s="23" t="s">
        <v>16</v>
      </c>
      <c r="D15" s="27">
        <v>216.68000000000029</v>
      </c>
    </row>
    <row r="16" spans="1:4" x14ac:dyDescent="0.3">
      <c r="C16" s="23" t="s">
        <v>27</v>
      </c>
      <c r="D16" s="27">
        <v>7444.01</v>
      </c>
    </row>
    <row r="17" spans="3:4" x14ac:dyDescent="0.3">
      <c r="C17" s="23" t="s">
        <v>33</v>
      </c>
      <c r="D17" s="27">
        <v>9655.6200000000008</v>
      </c>
    </row>
    <row r="18" spans="3:4" x14ac:dyDescent="0.3">
      <c r="C18" s="23" t="s">
        <v>31</v>
      </c>
      <c r="D18" s="27">
        <v>1839.48</v>
      </c>
    </row>
    <row r="19" spans="3:4" x14ac:dyDescent="0.3">
      <c r="C19" s="23" t="s">
        <v>21</v>
      </c>
      <c r="D19" s="27">
        <v>6589</v>
      </c>
    </row>
    <row r="20" spans="3:4" x14ac:dyDescent="0.3">
      <c r="C20" s="23" t="s">
        <v>25</v>
      </c>
      <c r="D20" s="27">
        <v>6258.3499999999995</v>
      </c>
    </row>
    <row r="21" spans="3:4" x14ac:dyDescent="0.3">
      <c r="C21" s="23" t="s">
        <v>32</v>
      </c>
      <c r="D21" s="27">
        <v>11700.7</v>
      </c>
    </row>
    <row r="22" spans="3:4" x14ac:dyDescent="0.3">
      <c r="C22" s="23" t="s">
        <v>13</v>
      </c>
      <c r="D22" s="27">
        <v>-251.82</v>
      </c>
    </row>
    <row r="23" spans="3:4" x14ac:dyDescent="0.3">
      <c r="C23" s="23" t="s">
        <v>14</v>
      </c>
      <c r="D23" s="27">
        <v>1644.5</v>
      </c>
    </row>
    <row r="24" spans="3:4" x14ac:dyDescent="0.3">
      <c r="C24" s="23" t="s">
        <v>24</v>
      </c>
      <c r="D24" s="27">
        <v>7922.67</v>
      </c>
    </row>
    <row r="25" spans="3:4" x14ac:dyDescent="0.3">
      <c r="C25" s="23" t="s">
        <v>20</v>
      </c>
      <c r="D25" s="27">
        <v>18379.060000000001</v>
      </c>
    </row>
    <row r="26" spans="3:4" x14ac:dyDescent="0.3">
      <c r="C26" s="23" t="s">
        <v>15</v>
      </c>
      <c r="D26" s="27">
        <v>9735.7999999999993</v>
      </c>
    </row>
    <row r="27" spans="3:4" x14ac:dyDescent="0.3">
      <c r="C27" s="23" t="s">
        <v>66</v>
      </c>
      <c r="D27" s="27">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RAVI  PASWAN</cp:lastModifiedBy>
  <dcterms:created xsi:type="dcterms:W3CDTF">2021-03-14T20:21:32Z</dcterms:created>
  <dcterms:modified xsi:type="dcterms:W3CDTF">2023-10-26T05:18:48Z</dcterms:modified>
</cp:coreProperties>
</file>