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45"/>
  </bookViews>
  <sheets>
    <sheet name="vos" sheetId="1" r:id="rId1"/>
    <sheet name="Sheet3" sheetId="2" r:id="rId2"/>
    <sheet name="icon" sheetId="3" r:id="rId3"/>
  </sheets>
  <calcPr calcId="144525"/>
</workbook>
</file>

<file path=xl/sharedStrings.xml><?xml version="1.0" encoding="utf-8"?>
<sst xmlns="http://schemas.openxmlformats.org/spreadsheetml/2006/main" count="4560" uniqueCount="400">
  <si>
    <t>id</t>
  </si>
  <si>
    <t>p_id</t>
  </si>
  <si>
    <t>product</t>
  </si>
  <si>
    <t>department</t>
  </si>
  <si>
    <t>category</t>
  </si>
  <si>
    <t>sub_category</t>
  </si>
  <si>
    <t>icon</t>
  </si>
  <si>
    <t>image</t>
  </si>
  <si>
    <t>description</t>
  </si>
  <si>
    <t>dept_id</t>
  </si>
  <si>
    <t>points</t>
  </si>
  <si>
    <t>comments</t>
  </si>
  <si>
    <t>improvements</t>
  </si>
  <si>
    <t>non_purchase</t>
  </si>
  <si>
    <t>without_future</t>
  </si>
  <si>
    <t>new_suggestions</t>
  </si>
  <si>
    <t>country</t>
  </si>
  <si>
    <t>age</t>
  </si>
  <si>
    <t>size</t>
  </si>
  <si>
    <t>fabric</t>
  </si>
  <si>
    <t>colour</t>
  </si>
  <si>
    <t>evaluation</t>
  </si>
  <si>
    <t>421213 Compression High-rise Skinny Ankle Jeans</t>
  </si>
  <si>
    <t>women</t>
  </si>
  <si>
    <t>Bottoms</t>
  </si>
  <si>
    <t>Jeans</t>
  </si>
  <si>
    <t>https://image.uniqlo.com/UQ/ST3/WesternCommon/imagesgoods/418865/item/goods_68_418865.jpg?width=150</t>
  </si>
  <si>
    <t>These chic ankle-length jeans flatter your figure.</t>
  </si>
  <si>
    <t>Reviews</t>
  </si>
  <si>
    <t>32,18</t>
  </si>
  <si>
    <t>16,2</t>
  </si>
  <si>
    <t>9,7</t>
  </si>
  <si>
    <t>5,10</t>
  </si>
  <si>
    <t>0,18</t>
  </si>
  <si>
    <t>Japan</t>
  </si>
  <si>
    <t>M</t>
  </si>
  <si>
    <t>430113 Supima® Cotton Crewneck Short-sleeve T-shirt</t>
  </si>
  <si>
    <t>men</t>
  </si>
  <si>
    <t>Tops</t>
  </si>
  <si>
    <t>T-Shirts</t>
  </si>
  <si>
    <t>https://image.uniqlo.com/UQ/ST3/WesternCommon/imagesgoods/414349/item/goods_59_414349.jpg?width=150</t>
  </si>
  <si>
    <t>100% Supima® cotton. A T-shirt that’s stylish all on its own.</t>
  </si>
  <si>
    <t>31,33</t>
  </si>
  <si>
    <t>3,1</t>
  </si>
  <si>
    <t xml:space="preserve">M </t>
  </si>
  <si>
    <t>420119 Airism Seamless Long-sleeve T-shirt</t>
  </si>
  <si>
    <t>https://image.uniqlo.com/UQ/ST3/WesternCommon/imagesgoods/418439/item/goods_06_418439.jpg?width=150</t>
  </si>
  <si>
    <t>Keep feeling fresh in our incredibly comfortable, high-performance AIRism T-shirt.</t>
  </si>
  <si>
    <t>Fabric</t>
  </si>
  <si>
    <t>28,28</t>
  </si>
  <si>
    <t>20,5</t>
  </si>
  <si>
    <t>15,0</t>
  </si>
  <si>
    <t>L</t>
  </si>
  <si>
    <t>421211 High-rise Skinny Flare Ankle Jeans</t>
  </si>
  <si>
    <t>https://image.uniqlo.com/UQ/ST3/WesternCommon/imagesgoods/420408/item/goods_64_420408.jpg?width=150</t>
  </si>
  <si>
    <t>On-trend flared ankle-length jeans. High-rise style makes legs look longer.</t>
  </si>
  <si>
    <t>21,8</t>
  </si>
  <si>
    <t>6,0</t>
  </si>
  <si>
    <t>XXS</t>
  </si>
  <si>
    <t>421218 Ultra Stretch Curvy Fit Jeans</t>
  </si>
  <si>
    <t>https://image.uniqlo.com/UQ/ST3/WesternCommon/imagesgoods/418869/item/goods_09_418869.jpg?width=150</t>
  </si>
  <si>
    <t>Incredible ultra stretch material in a cut that’s perfect for curvy body types.</t>
  </si>
  <si>
    <t>Pattern, L Size</t>
  </si>
  <si>
    <t>37,20</t>
  </si>
  <si>
    <t>XS</t>
  </si>
  <si>
    <t>521215 High-rise Wide Cropped Jeans</t>
  </si>
  <si>
    <t>https://image.uniqlo.com/UQ/ST3/WesternCommon/imagesgoods/422163/item/goods_63_422163.jpg?width=150</t>
  </si>
  <si>
    <t>Our trendy wide leg cropped jeans are our favorite new denim silhouette for the season.</t>
  </si>
  <si>
    <t>USA</t>
  </si>
  <si>
    <t>XL</t>
  </si>
  <si>
    <t>431215 Ezy Jeans</t>
  </si>
  <si>
    <t>https://image.uniqlo.com/UQ/ST3/WesternCommon/imagesgoods/418913/item/goods_09_418913.jpg?width=150</t>
  </si>
  <si>
    <t>The comfort of sweats plus the stylish look of denim.</t>
  </si>
  <si>
    <t>XS Size</t>
  </si>
  <si>
    <t>421116 Ribbed Pencil Long Skirt (online Exclusive)</t>
  </si>
  <si>
    <t>Skirts</t>
  </si>
  <si>
    <t>https://image.uniqlo.com/UQ/ST3/WesternCommon/imagesgoods/421863/item/goods_56_421863.jpg?width=150</t>
  </si>
  <si>
    <t>On-trend midi-length skirt with a back slit for easy movement.</t>
  </si>
  <si>
    <t>Pocket</t>
  </si>
  <si>
    <t>530219 Easy Care Dobby Regular-fit Long-sleeve Shirt</t>
  </si>
  <si>
    <t>Dress Shirt</t>
  </si>
  <si>
    <t>https://image.uniqlo.com/UQ/ST3/WesternCommon/imagesgoods/416822/item/goods_00_416822.jpg?width=150</t>
  </si>
  <si>
    <t>Wrinkle-resistant with a beautiful, smooth texture! In a stylish Dobby weave.</t>
  </si>
  <si>
    <t>Coloured Design</t>
  </si>
  <si>
    <t>54,8</t>
  </si>
  <si>
    <t>S</t>
  </si>
  <si>
    <t>430119 Packaged Dry Crew Neck Short-sleeve T-shirt</t>
  </si>
  <si>
    <t>https://image.uniqlo.com/UQ/ST3/WesternCommon/imagesgoods/418695/item/goods_00_418695.jpg?width=150</t>
  </si>
  <si>
    <t>Smooth and comfortable T-shirt with a casual, cotton-like texture.</t>
  </si>
  <si>
    <t>Silhoute</t>
  </si>
  <si>
    <t>23,20</t>
  </si>
  <si>
    <t>430111 Waffle Crew Neck Long-sleeve T-shirt</t>
  </si>
  <si>
    <t>https://image.uniqlo.com/UQ/ST3/WesternCommon/imagesgoods/419748/item/goods_01_419748.jpg?width=150</t>
  </si>
  <si>
    <t>For an effortless, casual style.</t>
  </si>
  <si>
    <t>420217 Rayon Printed Long-sleeve Blouse</t>
  </si>
  <si>
    <t>Shirts and Blouses</t>
  </si>
  <si>
    <t>https://image.uniqlo.com/UQ/ST3/WesternCommon/imagesgoods/420845/item/goods_01_420845.jpg?width=150</t>
  </si>
  <si>
    <t>Our versatile rayon blouse is a wardrobe essential.</t>
  </si>
  <si>
    <t>431113 Light Cotton Easy Shorts (online Exclusive)</t>
  </si>
  <si>
    <t>Shorts</t>
  </si>
  <si>
    <t>https://image.uniqlo.com/UQ/ST3/WesternCommon/imagesgoods/416739/item/goods_68_416739.jpg?width=150</t>
  </si>
  <si>
    <t>Shorts in cool, light cotton poplin material featuring a Japanese pattern.</t>
  </si>
  <si>
    <t>430217 Easy Care Striped Regular-fit Long-sleeve Shirt</t>
  </si>
  <si>
    <t>https://image.uniqlo.com/UQ/ST3/WesternCommon/imagesgoods/421124/item/goods_04_421124.jpg?width=150</t>
  </si>
  <si>
    <t>Wrinkle-resistant 100% cotton. Button-down collar looks good without a tie.</t>
  </si>
  <si>
    <t>XXL</t>
  </si>
  <si>
    <t>421210 High-rise Skinny Flare Ankle Jeans</t>
  </si>
  <si>
    <t>https://image.uniqlo.com/UQ/ST3/WesternCommon/imagesgoods/420408/item/goods_08_420408.jpg?width=150</t>
  </si>
  <si>
    <t>520111 Waffle Crew Neck 3/4 Sleeve T-Shirt</t>
  </si>
  <si>
    <t>https://image.uniqlo.com/UQ/ST3/WesternCommon/imagesgoods/418234/item/goods_11_418234.jpg?width=150</t>
  </si>
  <si>
    <t>This waffle knit T-shirt is a stylish wardrobe essential.</t>
  </si>
  <si>
    <t>431116 Swim Active Shorts</t>
  </si>
  <si>
    <t>https://image.uniqlo.com/UQ/ST3/WesternCommon/imagesgoods/416660/item/goods_04_416660.jpg?width=150</t>
  </si>
  <si>
    <t>Mesh-lined wet/dry shorts for the beach or town. Packable, for easy carrying.</t>
  </si>
  <si>
    <t>421115 Gathered Skirt</t>
  </si>
  <si>
    <t>https://image.uniqlo.com/UQ/ST3/WesternCommon/imagesgoods/419718/item/goods_35_419718.jpg?width=150</t>
  </si>
  <si>
    <t>Gathered skirt with a beautiful flared silhouette.</t>
  </si>
  <si>
    <t>520210 Drape Mock Neck Half-sleeve Blouse</t>
  </si>
  <si>
    <t>https://image.uniqlo.com/UQ/ST3/WesternCommon/imagesgoods/418397/item/goods_68_418397.jpg?width=150</t>
  </si>
  <si>
    <t>Now with rolled cuffs and an updated back design.</t>
  </si>
  <si>
    <t>Length</t>
  </si>
  <si>
    <t>431115 Linen Blend Shorts</t>
  </si>
  <si>
    <t>https://image.uniqlo.com/UQ/ST3/WesternCommon/imagesgoods/414254/item/goods_35_414254.jpg?width=150</t>
  </si>
  <si>
    <t>Fresh, soft linen cotton. Gathered in back for a relaxed feel.</t>
  </si>
  <si>
    <t>531217 Stretch Selvedge Slim-fit Jeans</t>
  </si>
  <si>
    <t>https://image.uniqlo.com/UQ/ST3/WesternCommon/imagesgoods/413154/item/goods_69_413154.jpg?width=150</t>
  </si>
  <si>
    <t>Our stretch selvedge slim-fit jeans are cut straight below the knee for a flattering look.</t>
  </si>
  <si>
    <t>520113 Supima® Cotton V-neck Short-sleeve T-shirt</t>
  </si>
  <si>
    <t>https://image.uniqlo.com/UQ/ST3/WesternCommon/imagesgoods/413701/item/goods_66_413701.jpg?width=150</t>
  </si>
  <si>
    <t>Smooth material in a beautiful cut. In a flattering deep V-neck.</t>
  </si>
  <si>
    <t>33,19</t>
  </si>
  <si>
    <t>530112 Supima® Cotton Crew Neck Long-sleeve T-shirt</t>
  </si>
  <si>
    <t>https://image.uniqlo.com/UQ/ST3/WesternCommon/imagesgoods/420272/item/goods_00_420272.jpg?width=150</t>
  </si>
  <si>
    <t>An elegant T-shirt made from the finest cotton.</t>
  </si>
  <si>
    <t>420114 Drape Crew Neck Short-sleeve T-shirt</t>
  </si>
  <si>
    <t>https://image.uniqlo.com/UQ/ST3/WesternCommon/imagesgoods/413696/item/goods_70_413696.jpg?width=150</t>
  </si>
  <si>
    <t>A simple, versatile T-shirt with a beautiful, flowing drape.</t>
  </si>
  <si>
    <t>430216 Super Non-iron Slim-fit Long-sleeve Shirt</t>
  </si>
  <si>
    <t>https://image.uniqlo.com/UQ/ST3/WesternCommon/imagesgoods/421109/item/goods_64_421109.jpg?width=150</t>
  </si>
  <si>
    <t>No ironing required. The ultimate no-fuss business shirt in 100% cotton.</t>
  </si>
  <si>
    <t>530220 Easy Care Dobby Regular-fit Long-sleeve Shirt</t>
  </si>
  <si>
    <t>https://image.uniqlo.com/UQ/ST3/WesternCommon/imagesgoods/416827/item/goods_11_416827.jpg?width=150</t>
  </si>
  <si>
    <t>530218 Super Non-iron Regular-fit Long-sleeve Shirt</t>
  </si>
  <si>
    <t>https://image.uniqlo.com/UQ/ST3/WesternCommon/imagesgoods/421104/item/goods_00_421104.jpg?width=150</t>
  </si>
  <si>
    <t>A 100% cotton shirt that doesn't need ironing. The quintessential business shirt.</t>
  </si>
  <si>
    <t>521112 Stretch Skirt (online Exclusive)</t>
  </si>
  <si>
    <t>https://image.uniqlo.com/UQ/ST3/WesternCommon/imagesgoods/418885/sub/goods_418885_sub5.jpg?width=150</t>
  </si>
  <si>
    <t>A slim-cut skirt with added stretch for easy movement.</t>
  </si>
  <si>
    <t>430115 U Crew Neck Short-sleeve T-shirt</t>
  </si>
  <si>
    <t>https://image.uniqlo.com/UQ/ST3/WesternCommon/imagesgoods/419571/item/goods_24_419571.jpg?width=150</t>
  </si>
  <si>
    <t>Incredible details, material, and cut. The ultimate simple T-shirt.</t>
  </si>
  <si>
    <t>521212 Compression High-rise Skinny Ankle Jeans</t>
  </si>
  <si>
    <t>https://image.uniqlo.com/UQ/ST3/WesternCommon/imagesgoods/421379/item/goods_00_421379.jpg?width=150</t>
  </si>
  <si>
    <t>Soft compression denim fabric is woven with 140 denier stretch thread developed by top manufacturer Kaihara Inc.</t>
  </si>
  <si>
    <t>520216 Rayon Striped Long-sleeve Blouse</t>
  </si>
  <si>
    <t>https://image.uniqlo.com/UQ/ST3/WesternCommon/imagesgoods/418411/item/goods_69_418411.jpg?width=150</t>
  </si>
  <si>
    <t>Our versatile rayon blouse, now in stripes.</t>
  </si>
  <si>
    <t>421215 High-rise Wide Cropped Jeans</t>
  </si>
  <si>
    <t>421212 Compression High-rise Skinny Ankle Jeans</t>
  </si>
  <si>
    <t>420118 Dry-ex Printed Short-sleeve Crew Neck T-shirt</t>
  </si>
  <si>
    <t>https://image.uniqlo.com/UQ/ST3/WesternCommon/imagesgoods/422656/item/goods_66_422656.jpg?width=150</t>
  </si>
  <si>
    <t>This incredibly quick-drying DRY-EX t-shirt is great for active sports.</t>
  </si>
  <si>
    <t>421216 High-rise Straight Jeans</t>
  </si>
  <si>
    <t>https://image.uniqlo.com/UQ/ST3/WesternCommon/imagesgoods/418866/item/goods_63_418866.jpg?width=150</t>
  </si>
  <si>
    <t>High-rise straight jeans with added stretch for comfort.</t>
  </si>
  <si>
    <t>530115 U Crew Neck Short-sleeve T-shirt</t>
  </si>
  <si>
    <t>520112 U Crew Neck Short-Sleeve T-Shirt</t>
  </si>
  <si>
    <t>https://image.uniqlo.com/UQ/ST3/WesternCommon/imagesgoods/421301/item/goods_37_421301.jpg?width=150</t>
  </si>
  <si>
    <t>Our crew neck T-shirt features thoughtful design details for style and comfort.</t>
  </si>
  <si>
    <t>421117 Pleated High-waisted Long Skirt</t>
  </si>
  <si>
    <t>https://image.uniqlo.com/UQ/ST3/WesternCommon/imagesgoods/420358/item/goods_35_420358.jpg?width=150</t>
  </si>
  <si>
    <t>Elegant, pleated design in an on-trend, maxi length.</t>
  </si>
  <si>
    <t>431218 Ezy Skinny Fit Color Jeans</t>
  </si>
  <si>
    <t>https://image.uniqlo.com/UQ/ST3/WesternCommon/imagesgoods/413158/item/goods_69_413158.jpg?width=150</t>
  </si>
  <si>
    <t>The comfort of sweats plus the look of denim. Our revolutionary EZY jeans.</t>
  </si>
  <si>
    <t>421114 Printed Flare Skirt</t>
  </si>
  <si>
    <t>https://image.uniqlo.com/UQ/ST3/WesternCommon/imagesgoods/418877/item/goods_00_418877.jpg?width=150</t>
  </si>
  <si>
    <t>This rayon skirt has a light, silky feel.</t>
  </si>
  <si>
    <t>421219 High-rise Ultra Stretch Ankle Jeans</t>
  </si>
  <si>
    <t>https://image.uniqlo.com/UQ/ST3/WesternCommon/imagesgoods/418868/item/goods_09_418868.jpg?width=150</t>
  </si>
  <si>
    <t>Stretch material on the pockets for a slimming effect.</t>
  </si>
  <si>
    <t>430116 U Oversized Crew Neck Short-sleeve T-shirt</t>
  </si>
  <si>
    <t>https://image.uniqlo.com/UQ/ST3/WesternCommon/imagesgoods/419572/item/goods_18_419572.jpg?width=150</t>
  </si>
  <si>
    <t>Oversized Comfort</t>
  </si>
  <si>
    <t>520116 Supima® Cotton Crew Neck Short-sleeve T-shirt</t>
  </si>
  <si>
    <t>https://image.uniqlo.com/UQ/ST3/WesternCommon/imagesgoods/413674/item/goods_00_413674.jpg?width=150</t>
  </si>
  <si>
    <t>Smooth material in a beautiful cut. Our simple, versatile T-shirt.</t>
  </si>
  <si>
    <t>531211 Slim-fit Jeans</t>
  </si>
  <si>
    <t>https://image.uniqlo.com/UQ/ST3/WesternCommon/imagesgoods/420804/item/goods_67_420804.jpg?width=150</t>
  </si>
  <si>
    <t>The classic denim feel with extra comfort.</t>
  </si>
  <si>
    <t>531213 Stretch Selvedge Slim-fit Jeans</t>
  </si>
  <si>
    <t>https://image.uniqlo.com/UQ/ST3/WesternCommon/imagesgoods/409656/item/goods_00_409656.jpg?width=150</t>
  </si>
  <si>
    <t>Selvedge denim with added stretch, genuine texture and great comfort.</t>
  </si>
  <si>
    <t>530110 Waffle Henley Neck Long-sleeve T-shirt</t>
  </si>
  <si>
    <t>https://image.uniqlo.com/UQ/ST3/WesternCommon/imagesgoods/418700/item/goods_35_418700.jpg?width=150</t>
  </si>
  <si>
    <t>100% cotton waffle material. For an effortless, casual style.</t>
  </si>
  <si>
    <t>420115 1*1 Ribbed Cotton V-neck Long-sleeve T-shirt</t>
  </si>
  <si>
    <t>https://image.uniqlo.com/UQ/ST3/WesternCommon/imagesgoods/413993/item/goods_69_413993.jpg?width=150</t>
  </si>
  <si>
    <t>Ribbed knit material with excellent stretch.</t>
  </si>
  <si>
    <t>430215 Easy Care Oxford Slim-fit Long-sleeve Shirt</t>
  </si>
  <si>
    <t>https://image.uniqlo.com/UQ/ST3/WesternCommon/imagesgoods/411792/item/goods_72_411792.jpg?width=150</t>
  </si>
  <si>
    <t>Amazing material, stitching, details, and silhouette — the ultimate slim cut shirt.</t>
  </si>
  <si>
    <t>430110 Waffle Henley Neck Long-sleeve T-shirt</t>
  </si>
  <si>
    <t>521110 Stretch Satin Mini Skirt</t>
  </si>
  <si>
    <t>https://image.uniqlo.com/UQ/ST3/WesternCommon/imagesgoods/421709/item/goods_30_421709.jpg?width=150</t>
  </si>
  <si>
    <t>Now updated in softer material with a sleeker silhouette.</t>
  </si>
  <si>
    <t>420111 Waffle Crew Neck 3/4 Sleeve T-Shirt</t>
  </si>
  <si>
    <t>531216 Ultra Stretch Skinny Fit Jeans</t>
  </si>
  <si>
    <t>https://image.uniqlo.com/UQ/ST3/WesternCommon/imagesgoods/417636/item/goods_63_417636.jpg?width=150</t>
  </si>
  <si>
    <t>Our super stretchy and comfortable skinny jeans in a distressed finish.</t>
  </si>
  <si>
    <t>420113 Supima® Cotton V-neck Short-sleeve T-shirt</t>
  </si>
  <si>
    <t>531215 Ezy Jeans</t>
  </si>
  <si>
    <t>520217 Rayon Printed Long-sleeve Blouse</t>
  </si>
  <si>
    <t>531116 Swim Active Shorts</t>
  </si>
  <si>
    <t>520117 Striped Boat Neck Long-sleeve T-shirt</t>
  </si>
  <si>
    <t>https://image.uniqlo.com/UQ/ST3/WesternCommon/imagesgoods/418230/item/goods_09_418230.jpg?width=150</t>
  </si>
  <si>
    <t>Casual 100% cotton T-shirt with a versatile, basic silhouette.</t>
  </si>
  <si>
    <t>530120 Packaged Dry Crew Neck Short-sleeve T-shirt</t>
  </si>
  <si>
    <t>https://image.uniqlo.com/UQ/ST3/WesternCommon/imagesgoods/417747/item/goods_12_417747.jpg?width=150</t>
  </si>
  <si>
    <t>Wonderfully soft and smooth. Color at the neck gives it a more casual look.</t>
  </si>
  <si>
    <t>520211 Drape 3/4 Sleeve Blouse</t>
  </si>
  <si>
    <t>https://image.uniqlo.com/UQ/ST3/WesternCommon/imagesgoods/418398/item/goods_59_418398.jpg?width=150</t>
  </si>
  <si>
    <t>A graceful shape in rich fabric. Wrinkle-resistant for easy care.</t>
  </si>
  <si>
    <t>531220 Regular-fit Tapered Jeans</t>
  </si>
  <si>
    <t>https://image.uniqlo.com/UQ/ST3/WesternCommon/imagesgoods/418939/item/goods_67_418939.jpg?width=150</t>
  </si>
  <si>
    <t>Introducing our new regular fit. Roomy through the leg with a sleek hem.</t>
  </si>
  <si>
    <t>431214 Ezy Skinny Fit Color Jeans</t>
  </si>
  <si>
    <t>https://image.uniqlo.com/UQ/ST3/WesternCommon/imagesgoods/418914/item/goods_19_418914.jpg?width=150</t>
  </si>
  <si>
    <t>Our comfortable EZY Jeans in deep hues.</t>
  </si>
  <si>
    <t>530213 Easy Care Dobby Stretch Slim-fit Long-sleeve Shirt</t>
  </si>
  <si>
    <t>https://image.uniqlo.com/UQ/ST3/WesternCommon/imagesgoods/421097/item/goods_00_421097.jpg?width=150</t>
  </si>
  <si>
    <t>Excellent stretch for comfort. In a refined dobby weave.</t>
  </si>
  <si>
    <t>520215 Rayon V-neck Long-sleeve Blouse</t>
  </si>
  <si>
    <t>https://image.uniqlo.com/UQ/ST3/WesternCommon/imagesgoods/418414/item/goods_69_418414.jpg?width=150</t>
  </si>
  <si>
    <t>A stunning design with a V- neck and full sleeves.</t>
  </si>
  <si>
    <t>430211 Easy Care Striped Stretch Slim-fit Long-sleeve Shirt</t>
  </si>
  <si>
    <t>https://image.uniqlo.com/UQ/ST3/WesternCommon/imagesgoods/421147/item/goods_64_421147.jpg?width=150</t>
  </si>
  <si>
    <t>Excellent stretch for comfort. Basic collar design for versatile styling.</t>
  </si>
  <si>
    <t>530114 Supima® Cotton V-neck Short-sleeve T-shirt</t>
  </si>
  <si>
    <t>https://image.uniqlo.com/UQ/ST3/WesternCommon/imagesgoods/414350/item/goods_69_414350.jpg?width=150</t>
  </si>
  <si>
    <t>100% Supima® cotton. Now with a sleek V-neck.</t>
  </si>
  <si>
    <t>431220 Regular-fit Tapered Jeans</t>
  </si>
  <si>
    <t>430114 Supima® Cotton V-neck Short-sleeve T-shirt</t>
  </si>
  <si>
    <t>530217 Easy Care Striped Regular-fit Long-sleeve Shirt</t>
  </si>
  <si>
    <t>521211 High-rise Skinny Flare Ankle Jeans</t>
  </si>
  <si>
    <t>431110 Chino Shorts</t>
  </si>
  <si>
    <t>https://image.uniqlo.com/UQ/ST3/WesternCommon/imagesgoods/413174/item/goods_00_413174.jpg?width=150</t>
  </si>
  <si>
    <t>Rugged texture with minimal stitch work creates a casual look.</t>
  </si>
  <si>
    <t>521114 Printed Flare Skirt</t>
  </si>
  <si>
    <t>520214 Rayon Long-sleeve Blouse</t>
  </si>
  <si>
    <t>https://image.uniqlo.com/UQ/ST3/WesternCommon/imagesgoods/414138/item/goods_09_414138.jpg?width=150</t>
  </si>
  <si>
    <t>Designed with opaque material, our rayon blouse has stunning new details.</t>
  </si>
  <si>
    <t>430120 Packaged Dry Crew Neck Short-sleeve T-shirt</t>
  </si>
  <si>
    <t>420215 Rayon V-neck Long-sleeve Blouse</t>
  </si>
  <si>
    <t>520114 Drape Crew Neck Short-sleeve T-shirt</t>
  </si>
  <si>
    <t>531117 Chino Shorts</t>
  </si>
  <si>
    <t>https://image.uniqlo.com/UQ/ST3/WesternCommon/imagesgoods/414669/item/goods_56_414669.jpg?width=150</t>
  </si>
  <si>
    <t>Rugged texture, leaf print, and minimal stitch work for a casual style.</t>
  </si>
  <si>
    <t>530210 Easy Care Checked Slim-fit Long-sleeve Shirt</t>
  </si>
  <si>
    <t>https://image.uniqlo.com/UQ/ST3/WesternCommon/imagesgoods/422428/item/goods_08_422428.jpg?width=150</t>
  </si>
  <si>
    <t>Fine material, stitching, tailoring, and design! Our slim-fit check shirt.</t>
  </si>
  <si>
    <t>520110 Cotton Relax Fit Crew Neck Long-Sleeve T-Shirt</t>
  </si>
  <si>
    <t>https://image.uniqlo.com/UQ/ST3/WesternCommon/imagesgoods/419974/item/goods_11_419974.jpg?width=150</t>
  </si>
  <si>
    <t>Our new thick cotton T-shirt in this season's relaxed cut.</t>
  </si>
  <si>
    <t>430117 Washed Striped Long-sleeve T-shirt</t>
  </si>
  <si>
    <t>https://image.uniqlo.com/UQ/ST3/WesternCommon/imagesgoods/418714/item/goods_03_418714.jpg?width=150</t>
  </si>
  <si>
    <t>Thick 100% cotton T-shirt. Boat neck and stripes for a jaunty style.</t>
  </si>
  <si>
    <t>420218 Rayon Short-sleeve Blouse</t>
  </si>
  <si>
    <t>https://image.uniqlo.com/UQ/ST3/WesternCommon/imagesgoods/414141/item/goods_57_414141.jpg?width=150</t>
  </si>
  <si>
    <t>Now in smoother, more opaque material. On-trend loose silhouette.</t>
  </si>
  <si>
    <t>421111 Jacquard Knee Length Flare Skirt</t>
  </si>
  <si>
    <t>https://image.uniqlo.com/UQ/ST3/WesternCommon/imagesgoods/418254/item/goods_08_418254.jpg?width=150</t>
  </si>
  <si>
    <t>Our elegant and comfortable jacquard skirt with a perfectly flared silhouette.</t>
  </si>
  <si>
    <t>521115 Gathered Skirt</t>
  </si>
  <si>
    <t>431211 Slim-fit Jeans</t>
  </si>
  <si>
    <t>531112 Dry Stretch Easy Shorts</t>
  </si>
  <si>
    <t>https://image.uniqlo.com/UQ/ST3/WesternCommon/imagesgoods/413230/item/goods_23_413230.jpg?width=150</t>
  </si>
  <si>
    <t>Quick-drying, comfortable, and stretchy shorts with DRY technology.</t>
  </si>
  <si>
    <t>420213 Rayon Long-sleeve Blouse</t>
  </si>
  <si>
    <t>https://image.uniqlo.com/UQ/ST3/WesternCommon/imagesgoods/418394/item/goods_59_418394.jpg?width=150</t>
  </si>
  <si>
    <t>Versatile basic design.</t>
  </si>
  <si>
    <t>431210 Ultra Stretch Skinny Fit Jeans</t>
  </si>
  <si>
    <t>https://image.uniqlo.com/UQ/ST3/WesternCommon/imagesgoods/418912/item/goods_09_418912.jpg?width=150</t>
  </si>
  <si>
    <t>Our super stretchy jeans are the ultimate in style and comfort.</t>
  </si>
  <si>
    <t>431114 Kando Shorts</t>
  </si>
  <si>
    <t>https://image.uniqlo.com/UQ/ST3/WesternCommon/imagesgoods/417577/item/goods_56_417577.jpg?width=150</t>
  </si>
  <si>
    <t>Short Kando pants with amazing functionality.</t>
  </si>
  <si>
    <t>531114 Kando Shorts</t>
  </si>
  <si>
    <t>521117 Pleated High-waisted Long Skirt</t>
  </si>
  <si>
    <t>531113 Light Cotton Easy Shorts (online Exclusive)</t>
  </si>
  <si>
    <t>531218 Ezy Skinny Fit Color Jeans</t>
  </si>
  <si>
    <t>521116 Ribbed Pencil Long Skirt (online Exclusive)</t>
  </si>
  <si>
    <t>531219 Slim-fit Jeans</t>
  </si>
  <si>
    <t>https://image.uniqlo.com/UQ/ST3/WesternCommon/imagesgoods/420805/item/goods_63_420805.jpg?width=150</t>
  </si>
  <si>
    <t>The classic denim feel with extra comfort. With an authentic distressed look.</t>
  </si>
  <si>
    <t>531110 Chino Shorts</t>
  </si>
  <si>
    <t>420116 Supima® Cotton Crew Neck Short-sleeve T-shirt</t>
  </si>
  <si>
    <t>521119 Chino Front Button Long Skirt</t>
  </si>
  <si>
    <t>https://image.uniqlo.com/UQ/ST3/WesternCommon/imagesgoods/420792/item/goods_31_420792.jpg?width=150</t>
  </si>
  <si>
    <t>Casual skirt in chino fabric with metal buttons.</t>
  </si>
  <si>
    <t>420117 Striped Boat Neck Long-sleeve T-shirt</t>
  </si>
  <si>
    <t>521111 Jacquard Knee Length Flare Skirt</t>
  </si>
  <si>
    <t>431219 Slim-fit Jeans</t>
  </si>
  <si>
    <t>530215 Easy Care Oxford Slim-fit Long-sleeve Shirt</t>
  </si>
  <si>
    <t>530214 Easy Care Stretch Slim-fit Long-sleeve Shirt</t>
  </si>
  <si>
    <t>https://image.uniqlo.com/UQ/ST3/WesternCommon/imagesgoods/416851/item/goods_69_416851.jpg?width=150</t>
  </si>
  <si>
    <t>Wrinkle-resistant with a beautiful, smooth texture! A truly versatile classic shirt.</t>
  </si>
  <si>
    <t>420112 U Crew Neck Short-Sleeve T-Shirt</t>
  </si>
  <si>
    <t>431112 Dry Stretch Easy Shorts</t>
  </si>
  <si>
    <t>431120 Dry Stretch Easy Shorts</t>
  </si>
  <si>
    <t>https://image.uniqlo.com/UQ/ST3/WesternCommon/imagesgoods/414600/item/goods_07_414600.jpg?width=150</t>
  </si>
  <si>
    <t>Versatile shorts with stretch for ease of movement.</t>
  </si>
  <si>
    <t>521118 Pleated Long Skirt</t>
  </si>
  <si>
    <t>https://image.uniqlo.com/UQ/ST3/WesternCommon/imagesgoods/420532/item/goods_60_420532.jpg?width=150</t>
  </si>
  <si>
    <t>Our long skirt with flowing pleats. An on-trend wardrobe essential.</t>
  </si>
  <si>
    <t>530111 Waffle Crew Neck Long-sleeve T-shirt</t>
  </si>
  <si>
    <t>521113 Drape Circular Skirt</t>
  </si>
  <si>
    <t>https://image.uniqlo.com/UQ/ST3/WesternCommon/imagesgoods/418876/item/goods_30_418876.jpg?width=150</t>
  </si>
  <si>
    <t>Full skirt with an elegant drape and flowing silhouette.</t>
  </si>
  <si>
    <t>420211 Drape 3/4 Sleeve Blouse</t>
  </si>
  <si>
    <t>430212 Easy Care Dobby Slim-fit Long-sleeve Shirt</t>
  </si>
  <si>
    <t>https://image.uniqlo.com/UQ/ST3/WesternCommon/imagesgoods/411801/item/goods_64_411801.jpg?width=150</t>
  </si>
  <si>
    <t>A woven pattern adds an elegant accent to this wrinkle-resistant, 100% cotton shirt.</t>
  </si>
  <si>
    <t>431118 Jersey Easy Shorts</t>
  </si>
  <si>
    <t>https://image.uniqlo.com/UQ/ST3/WesternCommon/imagesgoods/413231/item/goods_03_413231.jpg?width=150</t>
  </si>
  <si>
    <t>Updated texture and cut for wearing at home or out.</t>
  </si>
  <si>
    <t>531119 Hokusai Blue Light Cotton Easy Shorts (Online Exclusive)</t>
  </si>
  <si>
    <t>https://image.uniqlo.com/UQ/ST3/WesternCommon/imagesgoods/417457/item/goods_01_417457.jpg?width=150</t>
  </si>
  <si>
    <t>Hokusai Blue</t>
  </si>
  <si>
    <t>530113 Supima® Cotton Crewneck Short-sleeve T-shirt</t>
  </si>
  <si>
    <t>520218 Rayon Short-sleeve Blouse</t>
  </si>
  <si>
    <t>421113 Drape Circular Skirt</t>
  </si>
  <si>
    <t>421119 Chino Front Button Long Skirt</t>
  </si>
  <si>
    <t>521218 Ultra Stretch Curvy Fit Jeans</t>
  </si>
  <si>
    <t>421217 Mid-rise Relaxed Tapered Ankle Jeans (online Exclusive)</t>
  </si>
  <si>
    <t>https://image.uniqlo.com/UQ/ST3/WesternCommon/imagesgoods/420679/item/goods_65_420679.jpg?width=150</t>
  </si>
  <si>
    <t>Our popular relaxed silhouette. Available in distressed and vintage designs.</t>
  </si>
  <si>
    <t>421214 U Wide-fit Curved Jeans</t>
  </si>
  <si>
    <t>https://image.uniqlo.com/UQ/ST3/WesternCommon/imagesgoods/422414/item/goods_65_422414.jpg?width=150</t>
  </si>
  <si>
    <t>Part of a collection of progressive essentials created in our Paris atelier by artistic director Christophe Lemaire and a team of international designers.</t>
  </si>
  <si>
    <t>421112 Stretch Skirt (online Exclusive)</t>
  </si>
  <si>
    <t>530212 Easy Care Dobby Slim-fit Long-sleeve Shirt</t>
  </si>
  <si>
    <t>431117 Chino Shorts</t>
  </si>
  <si>
    <t>530211 Easy Care Striped Stretch Slim-fit Long-sleeve Shirt</t>
  </si>
  <si>
    <t>520212 Drape French Sleeve Tunic</t>
  </si>
  <si>
    <t>https://image.uniqlo.com/UQ/ST3/WesternCommon/imagesgoods/420389/item/goods_01_420389.jpg?width=150</t>
  </si>
  <si>
    <t>Oversized tunic length with an on-trend straight silhouette.</t>
  </si>
  <si>
    <t>530119 Packaged Dry Crew Neck Short-sleeve T-shirt</t>
  </si>
  <si>
    <t>531111 Jersey Easy Shorts</t>
  </si>
  <si>
    <t>https://image.uniqlo.com/UQ/ST3/WesternCommon/imagesgoods/417216/item/goods_03_417216.jpg?width=150</t>
  </si>
  <si>
    <t>520119 Airism Seamless Long-sleeve T-shirt</t>
  </si>
  <si>
    <t>430112 Supima® Cotton Crew Neck Long-sleeve T-shirt</t>
  </si>
  <si>
    <t>421110 Stretch Satin Mini Skirt</t>
  </si>
  <si>
    <t>521217 Mid-rise Relaxed Tapered Ankle Jeans (online Exclusive)</t>
  </si>
  <si>
    <t>430219 Easy Care Dobby Regular-fit Long-sleeve Shirt</t>
  </si>
  <si>
    <t>521219 High-rise Ultra Stretch Ankle Jeans</t>
  </si>
  <si>
    <t>430118 Packaged Dry Ribbed Tank Top</t>
  </si>
  <si>
    <t>https://image.uniqlo.com/UQ/ST3/WesternCommon/imagesgoods/413488/item/goods_03_413488.jpg?width=150</t>
  </si>
  <si>
    <t>Soft cotton with DRY technology. A useful top that can be worn alone or layered.</t>
  </si>
  <si>
    <t>531210 Ultra Stretch Skinny Fit Jeans</t>
  </si>
  <si>
    <t>431216 Ultra Stretch Skinny Fit Jeans</t>
  </si>
  <si>
    <t>421118 Pleated Long Skirt</t>
  </si>
  <si>
    <t>431212 Regular-fit Tapered Jeans</t>
  </si>
  <si>
    <t>https://image.uniqlo.com/UQ/ST3/WesternCommon/imagesgoods/418939/item/goods_68_418939.jpg?width=150</t>
  </si>
  <si>
    <t>430214 Easy Care Stretch Slim-fit Long-sleeve Shirt</t>
  </si>
  <si>
    <t>431217 Stretch Selvedge Slim-fit Jeans</t>
  </si>
  <si>
    <t>431119 Hokusai Blue Light Cotton Easy Shorts (Online Exclusive)</t>
  </si>
  <si>
    <t>430210 Easy Care Checked Slim-fit Long-sleeve Shirt</t>
  </si>
  <si>
    <t>420212 Drape French Sleeve Tunic</t>
  </si>
  <si>
    <t>5212114 U Wide-fit Curved Jeans</t>
  </si>
  <si>
    <t>520115 1*1 Ribbed Cotton V-neck Long-sleeve T-shirt</t>
  </si>
  <si>
    <t>530117 Washed Striped Long-sleeve T-shirt</t>
  </si>
  <si>
    <t>430213 Easy Care Dobby Stretch Slim-fit Long-sleeve Shirt</t>
  </si>
  <si>
    <t>531115 Linen Blend Shorts</t>
  </si>
  <si>
    <t>531214 Ezy Skinny Fit Color Jeans</t>
  </si>
  <si>
    <t>420110 Cotton Relax Fit Crew Neck Long-Sleeve T-Shirt</t>
  </si>
  <si>
    <t>521210 High-rise Skinny Flare Ankle Jeans</t>
  </si>
  <si>
    <t>530118 Packaged Dry Ribbed Tank Top</t>
  </si>
  <si>
    <t>520219 Printed 3/4 Sleeve Blouse</t>
  </si>
  <si>
    <t>https://image.uniqlo.com/UQ/ST3/WesternCommon/imagesgoods/418421/item/goods_19_418421.jpg?width=150</t>
  </si>
  <si>
    <t>Graceful fabric with a chic pattern. Add a touch of elegance to your look.</t>
  </si>
  <si>
    <t>530216 Super Non-iron Slim-fit Long-sleeve Shirt</t>
  </si>
  <si>
    <t>420219 Printed 3/4 Sleeve Blouse</t>
  </si>
  <si>
    <t>431213 Stretch Selvedge Slim-fit Jeans</t>
  </si>
  <si>
    <t>521213 Compression High-rise Skinny Ankle Jeans</t>
  </si>
  <si>
    <t>420216 Rayon Striped Long-sleeve Blouse</t>
  </si>
  <si>
    <t>430218 Super Non-iron Regular-fit Long-sleeve Shirt</t>
  </si>
  <si>
    <t>530116 U Oversized Crew Neck Short-sleeve T-shirt</t>
  </si>
  <si>
    <t>531212 Regular-fit Tapered Jeans</t>
  </si>
  <si>
    <t>431111 Jersey Easy Shorts</t>
  </si>
  <si>
    <t>430220 Easy Care Dobby Regular-fit Long-sleeve Shirt</t>
  </si>
  <si>
    <t>531118 Jersey Easy Shorts</t>
  </si>
  <si>
    <t>420210 Drape Mock Neck Half-sleeve Blouse</t>
  </si>
  <si>
    <t>521216 High-rise Straight Jeans</t>
  </si>
  <si>
    <t>520118 Dry-ex Printed Short-sleeve Crew Neck T-shirt</t>
  </si>
  <si>
    <t>520213 Rayon Long-sleeve Blouse</t>
  </si>
  <si>
    <t>420214 Rayon Long-sleeve Blouse</t>
  </si>
  <si>
    <t>531120 Dry Stretch Easy Shorts</t>
  </si>
  <si>
    <t>tshirt</t>
  </si>
  <si>
    <t>fas fa-tshirt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</si>
</sst>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0"/>
      <color rgb="FF000000"/>
      <name val="Arial"/>
      <charset val="134"/>
    </font>
    <font>
      <sz val="10"/>
      <name val="Arial"/>
      <charset val="134"/>
    </font>
    <font>
      <u/>
      <sz val="10"/>
      <color rgb="FF0000FF"/>
      <name val="Arial"/>
      <charset val="134"/>
    </font>
    <font>
      <sz val="11"/>
      <color rgb="FF404040"/>
      <name val="Arial"/>
      <charset val="134"/>
    </font>
    <font>
      <u/>
      <sz val="11"/>
      <color rgb="FF404040"/>
      <name val="Arial"/>
      <charset val="134"/>
    </font>
    <font>
      <sz val="10"/>
      <color rgb="FF000000"/>
      <name val="Roboto"/>
      <charset val="134"/>
    </font>
    <font>
      <b/>
      <sz val="10"/>
      <name val="Arial"/>
      <charset val="134"/>
    </font>
    <font>
      <sz val="12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6" fillId="0" borderId="0" xfId="0" applyFont="1" applyAlignment="1">
      <alignment horizontal="left"/>
    </xf>
    <xf numFmtId="0" fontId="6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mage.uniqlo.com/UQ/ST3/WesternCommon/imagesgoods/416822/item/goods_00_416822.jpg?width=150" TargetMode="External"/><Relationship Id="rId84" Type="http://schemas.openxmlformats.org/officeDocument/2006/relationships/hyperlink" Target="https://image.uniqlo.com/UQ/ST3/WesternCommon/imagesgoods/418421/item/goods_19_418421.jpg?width=150" TargetMode="External"/><Relationship Id="rId83" Type="http://schemas.openxmlformats.org/officeDocument/2006/relationships/hyperlink" Target="https://image.uniqlo.com/UQ/ST3/WesternCommon/imagesgoods/418939/item/goods_68_418939.jpg?width=150" TargetMode="External"/><Relationship Id="rId82" Type="http://schemas.openxmlformats.org/officeDocument/2006/relationships/hyperlink" Target="https://image.uniqlo.com/UQ/ST3/WesternCommon/imagesgoods/413488/item/goods_03_413488.jpg?width=150" TargetMode="External"/><Relationship Id="rId81" Type="http://schemas.openxmlformats.org/officeDocument/2006/relationships/hyperlink" Target="https://image.uniqlo.com/UQ/ST3/WesternCommon/imagesgoods/417216/item/goods_03_417216.jpg?width=150" TargetMode="External"/><Relationship Id="rId80" Type="http://schemas.openxmlformats.org/officeDocument/2006/relationships/hyperlink" Target="https://image.uniqlo.com/UQ/ST3/WesternCommon/imagesgoods/420389/item/goods_01_420389.jpg?width=150" TargetMode="External"/><Relationship Id="rId8" Type="http://schemas.openxmlformats.org/officeDocument/2006/relationships/hyperlink" Target="https://image.uniqlo.com/UQ/ST3/WesternCommon/imagesgoods/421863/item/goods_56_421863.jpg?width=150" TargetMode="External"/><Relationship Id="rId79" Type="http://schemas.openxmlformats.org/officeDocument/2006/relationships/hyperlink" Target="https://image.uniqlo.com/UQ/ST3/WesternCommon/imagesgoods/422414/item/goods_65_422414.jpg?width=150" TargetMode="External"/><Relationship Id="rId78" Type="http://schemas.openxmlformats.org/officeDocument/2006/relationships/hyperlink" Target="https://image.uniqlo.com/UQ/ST3/WesternCommon/imagesgoods/420679/item/goods_65_420679.jpg?width=150" TargetMode="External"/><Relationship Id="rId77" Type="http://schemas.openxmlformats.org/officeDocument/2006/relationships/hyperlink" Target="https://image.uniqlo.com/UQ/ST3/WesternCommon/imagesgoods/417457/item/goods_01_417457.jpg?width=150" TargetMode="External"/><Relationship Id="rId76" Type="http://schemas.openxmlformats.org/officeDocument/2006/relationships/hyperlink" Target="https://image.uniqlo.com/UQ/ST3/WesternCommon/imagesgoods/413231/item/goods_03_413231.jpg?width=150" TargetMode="External"/><Relationship Id="rId75" Type="http://schemas.openxmlformats.org/officeDocument/2006/relationships/hyperlink" Target="https://image.uniqlo.com/UQ/ST3/WesternCommon/imagesgoods/411801/item/goods_64_411801.jpg?width=150" TargetMode="External"/><Relationship Id="rId74" Type="http://schemas.openxmlformats.org/officeDocument/2006/relationships/hyperlink" Target="https://image.uniqlo.com/UQ/ST3/WesternCommon/imagesgoods/418876/item/goods_30_418876.jpg?width=150" TargetMode="External"/><Relationship Id="rId73" Type="http://schemas.openxmlformats.org/officeDocument/2006/relationships/hyperlink" Target="https://image.uniqlo.com/UQ/ST3/WesternCommon/imagesgoods/420532/item/goods_60_420532.jpg?width=150" TargetMode="External"/><Relationship Id="rId72" Type="http://schemas.openxmlformats.org/officeDocument/2006/relationships/hyperlink" Target="https://image.uniqlo.com/UQ/ST3/WesternCommon/imagesgoods/414600/item/goods_07_414600.jpg?width=150" TargetMode="External"/><Relationship Id="rId71" Type="http://schemas.openxmlformats.org/officeDocument/2006/relationships/hyperlink" Target="https://image.uniqlo.com/UQ/ST3/WesternCommon/imagesgoods/416851/item/goods_69_416851.jpg?width=150" TargetMode="External"/><Relationship Id="rId70" Type="http://schemas.openxmlformats.org/officeDocument/2006/relationships/hyperlink" Target="https://image.uniqlo.com/UQ/ST3/WesternCommon/imagesgoods/420792/item/goods_31_420792.jpg?width=150" TargetMode="External"/><Relationship Id="rId7" Type="http://schemas.openxmlformats.org/officeDocument/2006/relationships/hyperlink" Target="https://image.uniqlo.com/UQ/ST3/WesternCommon/imagesgoods/418913/item/goods_09_418913.jpg?width=150" TargetMode="External"/><Relationship Id="rId69" Type="http://schemas.openxmlformats.org/officeDocument/2006/relationships/hyperlink" Target="https://image.uniqlo.com/UQ/ST3/WesternCommon/imagesgoods/420805/item/goods_63_420805.jpg?width=150" TargetMode="External"/><Relationship Id="rId68" Type="http://schemas.openxmlformats.org/officeDocument/2006/relationships/hyperlink" Target="https://image.uniqlo.com/UQ/ST3/WesternCommon/imagesgoods/417577/item/goods_56_417577.jpg?width=150" TargetMode="External"/><Relationship Id="rId67" Type="http://schemas.openxmlformats.org/officeDocument/2006/relationships/hyperlink" Target="https://image.uniqlo.com/UQ/ST3/WesternCommon/imagesgoods/418912/item/goods_09_418912.jpg?width=150" TargetMode="External"/><Relationship Id="rId66" Type="http://schemas.openxmlformats.org/officeDocument/2006/relationships/hyperlink" Target="https://image.uniqlo.com/UQ/ST3/WesternCommon/imagesgoods/418394/item/goods_59_418394.jpg?width=150" TargetMode="External"/><Relationship Id="rId65" Type="http://schemas.openxmlformats.org/officeDocument/2006/relationships/hyperlink" Target="https://image.uniqlo.com/UQ/ST3/WesternCommon/imagesgoods/413230/item/goods_23_413230.jpg?width=150" TargetMode="External"/><Relationship Id="rId64" Type="http://schemas.openxmlformats.org/officeDocument/2006/relationships/hyperlink" Target="https://image.uniqlo.com/UQ/ST3/WesternCommon/imagesgoods/418254/item/goods_08_418254.jpg?width=150" TargetMode="External"/><Relationship Id="rId63" Type="http://schemas.openxmlformats.org/officeDocument/2006/relationships/hyperlink" Target="https://image.uniqlo.com/UQ/ST3/WesternCommon/imagesgoods/414141/item/goods_57_414141.jpg?width=150" TargetMode="External"/><Relationship Id="rId62" Type="http://schemas.openxmlformats.org/officeDocument/2006/relationships/hyperlink" Target="https://image.uniqlo.com/UQ/ST3/WesternCommon/imagesgoods/418714/item/goods_03_418714.jpg?width=150" TargetMode="External"/><Relationship Id="rId61" Type="http://schemas.openxmlformats.org/officeDocument/2006/relationships/hyperlink" Target="https://image.uniqlo.com/UQ/ST3/WesternCommon/imagesgoods/419974/item/goods_11_419974.jpg?width=150" TargetMode="External"/><Relationship Id="rId60" Type="http://schemas.openxmlformats.org/officeDocument/2006/relationships/hyperlink" Target="https://image.uniqlo.com/UQ/ST3/WesternCommon/imagesgoods/422428/item/goods_08_422428.jpg?width=150" TargetMode="External"/><Relationship Id="rId6" Type="http://schemas.openxmlformats.org/officeDocument/2006/relationships/hyperlink" Target="https://image.uniqlo.com/UQ/ST3/WesternCommon/imagesgoods/422163/item/goods_63_422163.jpg?width=150" TargetMode="External"/><Relationship Id="rId59" Type="http://schemas.openxmlformats.org/officeDocument/2006/relationships/hyperlink" Target="https://image.uniqlo.com/UQ/ST3/WesternCommon/imagesgoods/414669/item/goods_56_414669.jpg?width=150" TargetMode="External"/><Relationship Id="rId58" Type="http://schemas.openxmlformats.org/officeDocument/2006/relationships/hyperlink" Target="https://image.uniqlo.com/UQ/ST3/WesternCommon/imagesgoods/414138/item/goods_09_414138.jpg?width=150" TargetMode="External"/><Relationship Id="rId57" Type="http://schemas.openxmlformats.org/officeDocument/2006/relationships/hyperlink" Target="https://image.uniqlo.com/UQ/ST3/WesternCommon/imagesgoods/413174/item/goods_00_413174.jpg?width=150" TargetMode="External"/><Relationship Id="rId56" Type="http://schemas.openxmlformats.org/officeDocument/2006/relationships/hyperlink" Target="https://image.uniqlo.com/UQ/ST3/WesternCommon/imagesgoods/414350/item/goods_69_414350.jpg?width=150" TargetMode="External"/><Relationship Id="rId55" Type="http://schemas.openxmlformats.org/officeDocument/2006/relationships/hyperlink" Target="https://image.uniqlo.com/UQ/ST3/WesternCommon/imagesgoods/421147/item/goods_64_421147.jpg?width=150" TargetMode="External"/><Relationship Id="rId54" Type="http://schemas.openxmlformats.org/officeDocument/2006/relationships/hyperlink" Target="https://image.uniqlo.com/UQ/ST3/WesternCommon/imagesgoods/418414/item/goods_69_418414.jpg?width=150" TargetMode="External"/><Relationship Id="rId53" Type="http://schemas.openxmlformats.org/officeDocument/2006/relationships/hyperlink" Target="https://image.uniqlo.com/UQ/ST3/WesternCommon/imagesgoods/421097/item/goods_00_421097.jpg?width=150" TargetMode="External"/><Relationship Id="rId52" Type="http://schemas.openxmlformats.org/officeDocument/2006/relationships/hyperlink" Target="https://image.uniqlo.com/UQ/ST3/WesternCommon/imagesgoods/418914/item/goods_19_418914.jpg?width=150" TargetMode="External"/><Relationship Id="rId51" Type="http://schemas.openxmlformats.org/officeDocument/2006/relationships/hyperlink" Target="https://image.uniqlo.com/UQ/ST3/WesternCommon/imagesgoods/418939/item/goods_67_418939.jpg?width=150" TargetMode="External"/><Relationship Id="rId50" Type="http://schemas.openxmlformats.org/officeDocument/2006/relationships/hyperlink" Target="https://image.uniqlo.com/UQ/ST3/WesternCommon/imagesgoods/418398/item/goods_59_418398.jpg?width=150" TargetMode="External"/><Relationship Id="rId5" Type="http://schemas.openxmlformats.org/officeDocument/2006/relationships/hyperlink" Target="https://image.uniqlo.com/UQ/ST3/WesternCommon/imagesgoods/418869/item/goods_09_418869.jpg?width=150" TargetMode="External"/><Relationship Id="rId49" Type="http://schemas.openxmlformats.org/officeDocument/2006/relationships/hyperlink" Target="https://image.uniqlo.com/UQ/ST3/WesternCommon/imagesgoods/417747/item/goods_12_417747.jpg?width=150" TargetMode="External"/><Relationship Id="rId48" Type="http://schemas.openxmlformats.org/officeDocument/2006/relationships/hyperlink" Target="https://image.uniqlo.com/UQ/ST3/WesternCommon/imagesgoods/418230/item/goods_09_418230.jpg?width=150" TargetMode="External"/><Relationship Id="rId47" Type="http://schemas.openxmlformats.org/officeDocument/2006/relationships/hyperlink" Target="https://image.uniqlo.com/UQ/ST3/WesternCommon/imagesgoods/417636/item/goods_63_417636.jpg?width=150" TargetMode="External"/><Relationship Id="rId46" Type="http://schemas.openxmlformats.org/officeDocument/2006/relationships/hyperlink" Target="https://image.uniqlo.com/UQ/ST3/WesternCommon/imagesgoods/421709/item/goods_30_421709.jpg?width=150" TargetMode="External"/><Relationship Id="rId45" Type="http://schemas.openxmlformats.org/officeDocument/2006/relationships/hyperlink" Target="https://image.uniqlo.com/UQ/ST3/WesternCommon/imagesgoods/411792/item/goods_72_411792.jpg?width=150" TargetMode="External"/><Relationship Id="rId44" Type="http://schemas.openxmlformats.org/officeDocument/2006/relationships/hyperlink" Target="https://image.uniqlo.com/UQ/ST3/WesternCommon/imagesgoods/413993/item/goods_69_413993.jpg?width=150" TargetMode="External"/><Relationship Id="rId43" Type="http://schemas.openxmlformats.org/officeDocument/2006/relationships/hyperlink" Target="https://image.uniqlo.com/UQ/ST3/WesternCommon/imagesgoods/418700/item/goods_35_418700.jpg?width=150" TargetMode="External"/><Relationship Id="rId42" Type="http://schemas.openxmlformats.org/officeDocument/2006/relationships/hyperlink" Target="https://image.uniqlo.com/UQ/ST3/WesternCommon/imagesgoods/409656/item/goods_00_409656.jpg?width=150" TargetMode="External"/><Relationship Id="rId41" Type="http://schemas.openxmlformats.org/officeDocument/2006/relationships/hyperlink" Target="https://image.uniqlo.com/UQ/ST3/WesternCommon/imagesgoods/420804/item/goods_67_420804.jpg?width=150" TargetMode="External"/><Relationship Id="rId40" Type="http://schemas.openxmlformats.org/officeDocument/2006/relationships/hyperlink" Target="https://image.uniqlo.com/UQ/ST3/WesternCommon/imagesgoods/413674/item/goods_00_413674.jpg?width=150" TargetMode="External"/><Relationship Id="rId4" Type="http://schemas.openxmlformats.org/officeDocument/2006/relationships/hyperlink" Target="https://image.uniqlo.com/UQ/ST3/WesternCommon/imagesgoods/420408/item/goods_64_420408.jpg?width=150" TargetMode="External"/><Relationship Id="rId39" Type="http://schemas.openxmlformats.org/officeDocument/2006/relationships/hyperlink" Target="https://image.uniqlo.com/UQ/ST3/WesternCommon/imagesgoods/419572/item/goods_18_419572.jpg?width=150" TargetMode="External"/><Relationship Id="rId38" Type="http://schemas.openxmlformats.org/officeDocument/2006/relationships/hyperlink" Target="https://image.uniqlo.com/UQ/ST3/WesternCommon/imagesgoods/418868/item/goods_09_418868.jpg?width=150" TargetMode="External"/><Relationship Id="rId37" Type="http://schemas.openxmlformats.org/officeDocument/2006/relationships/hyperlink" Target="https://image.uniqlo.com/UQ/ST3/WesternCommon/imagesgoods/418877/item/goods_00_418877.jpg?width=150" TargetMode="External"/><Relationship Id="rId36" Type="http://schemas.openxmlformats.org/officeDocument/2006/relationships/hyperlink" Target="https://image.uniqlo.com/UQ/ST3/WesternCommon/imagesgoods/413158/item/goods_69_413158.jpg?width=150" TargetMode="External"/><Relationship Id="rId35" Type="http://schemas.openxmlformats.org/officeDocument/2006/relationships/hyperlink" Target="https://image.uniqlo.com/UQ/ST3/WesternCommon/imagesgoods/420358/item/goods_35_420358.jpg?width=150" TargetMode="External"/><Relationship Id="rId34" Type="http://schemas.openxmlformats.org/officeDocument/2006/relationships/hyperlink" Target="https://image.uniqlo.com/UQ/ST3/WesternCommon/imagesgoods/421301/item/goods_37_421301.jpg?width=150" TargetMode="External"/><Relationship Id="rId33" Type="http://schemas.openxmlformats.org/officeDocument/2006/relationships/hyperlink" Target="https://image.uniqlo.com/UQ/ST3/WesternCommon/imagesgoods/418866/item/goods_63_418866.jpg?width=150" TargetMode="External"/><Relationship Id="rId32" Type="http://schemas.openxmlformats.org/officeDocument/2006/relationships/hyperlink" Target="https://image.uniqlo.com/UQ/ST3/WesternCommon/imagesgoods/422656/item/goods_66_422656.jpg?width=150" TargetMode="External"/><Relationship Id="rId31" Type="http://schemas.openxmlformats.org/officeDocument/2006/relationships/hyperlink" Target="https://image.uniqlo.com/UQ/ST3/WesternCommon/imagesgoods/418411/item/goods_69_418411.jpg?width=150" TargetMode="External"/><Relationship Id="rId30" Type="http://schemas.openxmlformats.org/officeDocument/2006/relationships/hyperlink" Target="https://image.uniqlo.com/UQ/ST3/WesternCommon/imagesgoods/421379/item/goods_00_421379.jpg?width=150" TargetMode="External"/><Relationship Id="rId3" Type="http://schemas.openxmlformats.org/officeDocument/2006/relationships/hyperlink" Target="https://image.uniqlo.com/UQ/ST3/WesternCommon/imagesgoods/418439/item/goods_06_418439.jpg?width=150" TargetMode="External"/><Relationship Id="rId29" Type="http://schemas.openxmlformats.org/officeDocument/2006/relationships/hyperlink" Target="https://image.uniqlo.com/UQ/ST3/WesternCommon/imagesgoods/419571/item/goods_24_419571.jpg?width=150" TargetMode="External"/><Relationship Id="rId28" Type="http://schemas.openxmlformats.org/officeDocument/2006/relationships/hyperlink" Target="https://image.uniqlo.com/UQ/ST3/WesternCommon/imagesgoods/418885/sub/goods_418885_sub5.jpg?width=150" TargetMode="External"/><Relationship Id="rId27" Type="http://schemas.openxmlformats.org/officeDocument/2006/relationships/hyperlink" Target="https://image.uniqlo.com/UQ/ST3/WesternCommon/imagesgoods/421104/item/goods_00_421104.jpg?width=150" TargetMode="External"/><Relationship Id="rId26" Type="http://schemas.openxmlformats.org/officeDocument/2006/relationships/hyperlink" Target="https://image.uniqlo.com/UQ/ST3/WesternCommon/imagesgoods/416827/item/goods_11_416827.jpg?width=150" TargetMode="External"/><Relationship Id="rId25" Type="http://schemas.openxmlformats.org/officeDocument/2006/relationships/hyperlink" Target="https://image.uniqlo.com/UQ/ST3/WesternCommon/imagesgoods/421109/item/goods_64_421109.jpg?width=150" TargetMode="External"/><Relationship Id="rId24" Type="http://schemas.openxmlformats.org/officeDocument/2006/relationships/hyperlink" Target="https://image.uniqlo.com/UQ/ST3/WesternCommon/imagesgoods/413696/item/goods_70_413696.jpg?width=150" TargetMode="External"/><Relationship Id="rId23" Type="http://schemas.openxmlformats.org/officeDocument/2006/relationships/hyperlink" Target="https://image.uniqlo.com/UQ/ST3/WesternCommon/imagesgoods/420272/item/goods_00_420272.jpg?width=150" TargetMode="External"/><Relationship Id="rId22" Type="http://schemas.openxmlformats.org/officeDocument/2006/relationships/hyperlink" Target="https://image.uniqlo.com/UQ/ST3/WesternCommon/imagesgoods/413701/item/goods_66_413701.jpg?width=150" TargetMode="External"/><Relationship Id="rId21" Type="http://schemas.openxmlformats.org/officeDocument/2006/relationships/hyperlink" Target="https://image.uniqlo.com/UQ/ST3/WesternCommon/imagesgoods/413154/item/goods_69_413154.jpg?width=150" TargetMode="External"/><Relationship Id="rId20" Type="http://schemas.openxmlformats.org/officeDocument/2006/relationships/hyperlink" Target="https://image.uniqlo.com/UQ/ST3/WesternCommon/imagesgoods/414254/item/goods_35_414254.jpg?width=150" TargetMode="External"/><Relationship Id="rId2" Type="http://schemas.openxmlformats.org/officeDocument/2006/relationships/hyperlink" Target="https://image.uniqlo.com/UQ/ST3/WesternCommon/imagesgoods/414349/item/goods_59_414349.jpg?width=150" TargetMode="External"/><Relationship Id="rId19" Type="http://schemas.openxmlformats.org/officeDocument/2006/relationships/hyperlink" Target="https://image.uniqlo.com/UQ/ST3/WesternCommon/imagesgoods/418397/item/goods_68_418397.jpg?width=150" TargetMode="External"/><Relationship Id="rId18" Type="http://schemas.openxmlformats.org/officeDocument/2006/relationships/hyperlink" Target="https://image.uniqlo.com/UQ/ST3/WesternCommon/imagesgoods/419718/item/goods_35_419718.jpg?width=150" TargetMode="External"/><Relationship Id="rId17" Type="http://schemas.openxmlformats.org/officeDocument/2006/relationships/hyperlink" Target="https://image.uniqlo.com/UQ/ST3/WesternCommon/imagesgoods/416660/item/goods_04_416660.jpg?width=150" TargetMode="External"/><Relationship Id="rId16" Type="http://schemas.openxmlformats.org/officeDocument/2006/relationships/hyperlink" Target="https://image.uniqlo.com/UQ/ST3/WesternCommon/imagesgoods/418234/item/goods_11_418234.jpg?width=150" TargetMode="External"/><Relationship Id="rId15" Type="http://schemas.openxmlformats.org/officeDocument/2006/relationships/hyperlink" Target="https://image.uniqlo.com/UQ/ST3/WesternCommon/imagesgoods/420408/item/goods_08_420408.jpg?width=150" TargetMode="External"/><Relationship Id="rId14" Type="http://schemas.openxmlformats.org/officeDocument/2006/relationships/hyperlink" Target="https://image.uniqlo.com/UQ/ST3/WesternCommon/imagesgoods/421124/item/goods_04_421124.jpg?width=150" TargetMode="External"/><Relationship Id="rId13" Type="http://schemas.openxmlformats.org/officeDocument/2006/relationships/hyperlink" Target="https://image.uniqlo.com/UQ/ST3/WesternCommon/imagesgoods/416739/item/goods_68_416739.jpg?width=150" TargetMode="External"/><Relationship Id="rId12" Type="http://schemas.openxmlformats.org/officeDocument/2006/relationships/hyperlink" Target="https://image.uniqlo.com/UQ/ST3/WesternCommon/imagesgoods/420845/item/goods_01_420845.jpg?width=150" TargetMode="External"/><Relationship Id="rId11" Type="http://schemas.openxmlformats.org/officeDocument/2006/relationships/hyperlink" Target="https://image.uniqlo.com/UQ/ST3/WesternCommon/imagesgoods/419748/item/goods_01_419748.jpg?width=150" TargetMode="External"/><Relationship Id="rId10" Type="http://schemas.openxmlformats.org/officeDocument/2006/relationships/hyperlink" Target="https://image.uniqlo.com/UQ/ST3/WesternCommon/imagesgoods/418695/item/goods_00_418695.jpg?width=150" TargetMode="External"/><Relationship Id="rId1" Type="http://schemas.openxmlformats.org/officeDocument/2006/relationships/hyperlink" Target="https://image.uniqlo.com/UQ/ST3/WesternCommon/imagesgoods/418865/item/goods_68_418865.jpg?width=150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image.uniqlo.com/UQ/ST3/WesternCommon/imagesgoods/421301/item/goods_37_421301.jpg?width=150" TargetMode="External"/><Relationship Id="rId84" Type="http://schemas.openxmlformats.org/officeDocument/2006/relationships/hyperlink" Target="https://image.uniqlo.com/UQ/ST3/WesternCommon/imagesgoods/418939/item/goods_67_418939.jpg?width=150" TargetMode="External"/><Relationship Id="rId83" Type="http://schemas.openxmlformats.org/officeDocument/2006/relationships/hyperlink" Target="https://image.uniqlo.com/UQ/ST3/WesternCommon/imagesgoods/414600/item/goods_07_414600.jpg?width=150" TargetMode="External"/><Relationship Id="rId82" Type="http://schemas.openxmlformats.org/officeDocument/2006/relationships/hyperlink" Target="https://image.uniqlo.com/UQ/ST3/WesternCommon/imagesgoods/416827/item/goods_11_416827.jpg?width=150" TargetMode="External"/><Relationship Id="rId81" Type="http://schemas.openxmlformats.org/officeDocument/2006/relationships/hyperlink" Target="https://image.uniqlo.com/UQ/ST3/WesternCommon/imagesgoods/417747/item/goods_12_417747.jpg?width=150" TargetMode="External"/><Relationship Id="rId80" Type="http://schemas.openxmlformats.org/officeDocument/2006/relationships/hyperlink" Target="https://image.uniqlo.com/UQ/ST3/WesternCommon/imagesgoods/420805/item/goods_63_420805.jpg?width=150" TargetMode="External"/><Relationship Id="rId8" Type="http://schemas.openxmlformats.org/officeDocument/2006/relationships/hyperlink" Target="https://image.uniqlo.com/UQ/ST3/WesternCommon/imagesgoods/420408/item/goods_64_420408.jpg?width=150" TargetMode="External"/><Relationship Id="rId79" Type="http://schemas.openxmlformats.org/officeDocument/2006/relationships/hyperlink" Target="https://image.uniqlo.com/UQ/ST3/WesternCommon/imagesgoods/417457/item/goods_01_417457.jpg?width=150" TargetMode="External"/><Relationship Id="rId78" Type="http://schemas.openxmlformats.org/officeDocument/2006/relationships/hyperlink" Target="https://image.uniqlo.com/UQ/ST3/WesternCommon/imagesgoods/416822/item/goods_00_416822.jpg?width=150" TargetMode="External"/><Relationship Id="rId77" Type="http://schemas.openxmlformats.org/officeDocument/2006/relationships/hyperlink" Target="https://image.uniqlo.com/UQ/ST3/WesternCommon/imagesgoods/418695/item/goods_00_418695.jpg?width=150" TargetMode="External"/><Relationship Id="rId76" Type="http://schemas.openxmlformats.org/officeDocument/2006/relationships/hyperlink" Target="https://image.uniqlo.com/UQ/ST3/WesternCommon/imagesgoods/413158/item/goods_69_413158.jpg?width=150" TargetMode="External"/><Relationship Id="rId75" Type="http://schemas.openxmlformats.org/officeDocument/2006/relationships/hyperlink" Target="https://image.uniqlo.com/UQ/ST3/WesternCommon/imagesgoods/413231/item/goods_03_413231.jpg?width=150" TargetMode="External"/><Relationship Id="rId74" Type="http://schemas.openxmlformats.org/officeDocument/2006/relationships/hyperlink" Target="https://image.uniqlo.com/UQ/ST3/WesternCommon/imagesgoods/421104/item/goods_00_421104.jpg?width=150" TargetMode="External"/><Relationship Id="rId73" Type="http://schemas.openxmlformats.org/officeDocument/2006/relationships/hyperlink" Target="https://image.uniqlo.com/UQ/ST3/WesternCommon/imagesgoods/413488/item/goods_03_413488.jpg?width=150" TargetMode="External"/><Relationship Id="rId72" Type="http://schemas.openxmlformats.org/officeDocument/2006/relationships/hyperlink" Target="https://image.uniqlo.com/UQ/ST3/WesternCommon/imagesgoods/413154/item/goods_69_413154.jpg?width=150" TargetMode="External"/><Relationship Id="rId71" Type="http://schemas.openxmlformats.org/officeDocument/2006/relationships/hyperlink" Target="https://image.uniqlo.com/UQ/ST3/WesternCommon/imagesgoods/414669/item/goods_56_414669.jpg?width=150" TargetMode="External"/><Relationship Id="rId70" Type="http://schemas.openxmlformats.org/officeDocument/2006/relationships/hyperlink" Target="https://image.uniqlo.com/UQ/ST3/WesternCommon/imagesgoods/421124/item/goods_04_421124.jpg?width=150" TargetMode="External"/><Relationship Id="rId7" Type="http://schemas.openxmlformats.org/officeDocument/2006/relationships/hyperlink" Target="https://image.uniqlo.com/UQ/ST3/WesternCommon/imagesgoods/418254/item/goods_08_418254.jpg?width=150" TargetMode="External"/><Relationship Id="rId69" Type="http://schemas.openxmlformats.org/officeDocument/2006/relationships/hyperlink" Target="https://image.uniqlo.com/UQ/ST3/WesternCommon/imagesgoods/418714/item/goods_03_418714.jpg?width=150" TargetMode="External"/><Relationship Id="rId68" Type="http://schemas.openxmlformats.org/officeDocument/2006/relationships/hyperlink" Target="https://image.uniqlo.com/UQ/ST3/WesternCommon/imagesgoods/417636/item/goods_63_417636.jpg?width=150" TargetMode="External"/><Relationship Id="rId67" Type="http://schemas.openxmlformats.org/officeDocument/2006/relationships/hyperlink" Target="https://image.uniqlo.com/UQ/ST3/WesternCommon/imagesgoods/416660/item/goods_04_416660.jpg?width=150" TargetMode="External"/><Relationship Id="rId66" Type="http://schemas.openxmlformats.org/officeDocument/2006/relationships/hyperlink" Target="https://image.uniqlo.com/UQ/ST3/WesternCommon/imagesgoods/421109/item/goods_64_421109.jpg?width=150" TargetMode="External"/><Relationship Id="rId65" Type="http://schemas.openxmlformats.org/officeDocument/2006/relationships/hyperlink" Target="https://image.uniqlo.com/UQ/ST3/WesternCommon/imagesgoods/419572/item/goods_18_419572.jpg?width=150" TargetMode="External"/><Relationship Id="rId64" Type="http://schemas.openxmlformats.org/officeDocument/2006/relationships/hyperlink" Target="https://image.uniqlo.com/UQ/ST3/WesternCommon/imagesgoods/418913/item/goods_09_418913.jpg?width=150" TargetMode="External"/><Relationship Id="rId63" Type="http://schemas.openxmlformats.org/officeDocument/2006/relationships/hyperlink" Target="https://image.uniqlo.com/UQ/ST3/WesternCommon/imagesgoods/414254/item/goods_35_414254.jpg?width=150" TargetMode="External"/><Relationship Id="rId62" Type="http://schemas.openxmlformats.org/officeDocument/2006/relationships/hyperlink" Target="https://image.uniqlo.com/UQ/ST3/WesternCommon/imagesgoods/411792/item/goods_72_411792.jpg?width=150" TargetMode="External"/><Relationship Id="rId61" Type="http://schemas.openxmlformats.org/officeDocument/2006/relationships/hyperlink" Target="https://image.uniqlo.com/UQ/ST3/WesternCommon/imagesgoods/419571/item/goods_24_419571.jpg?width=150" TargetMode="External"/><Relationship Id="rId60" Type="http://schemas.openxmlformats.org/officeDocument/2006/relationships/hyperlink" Target="https://image.uniqlo.com/UQ/ST3/WesternCommon/imagesgoods/418914/item/goods_19_418914.jpg?width=150" TargetMode="External"/><Relationship Id="rId6" Type="http://schemas.openxmlformats.org/officeDocument/2006/relationships/hyperlink" Target="https://image.uniqlo.com/UQ/ST3/WesternCommon/imagesgoods/418398/item/goods_59_418398.jpg?width=150" TargetMode="External"/><Relationship Id="rId59" Type="http://schemas.openxmlformats.org/officeDocument/2006/relationships/hyperlink" Target="https://image.uniqlo.com/UQ/ST3/WesternCommon/imagesgoods/417577/item/goods_56_417577.jpg?width=150" TargetMode="External"/><Relationship Id="rId58" Type="http://schemas.openxmlformats.org/officeDocument/2006/relationships/hyperlink" Target="https://image.uniqlo.com/UQ/ST3/WesternCommon/imagesgoods/416851/item/goods_69_416851.jpg?width=150" TargetMode="External"/><Relationship Id="rId57" Type="http://schemas.openxmlformats.org/officeDocument/2006/relationships/hyperlink" Target="https://image.uniqlo.com/UQ/ST3/WesternCommon/imagesgoods/414350/item/goods_69_414350.jpg?width=150" TargetMode="External"/><Relationship Id="rId56" Type="http://schemas.openxmlformats.org/officeDocument/2006/relationships/hyperlink" Target="https://image.uniqlo.com/UQ/ST3/WesternCommon/imagesgoods/409656/item/goods_00_409656.jpg?width=150" TargetMode="External"/><Relationship Id="rId55" Type="http://schemas.openxmlformats.org/officeDocument/2006/relationships/hyperlink" Target="https://image.uniqlo.com/UQ/ST3/WesternCommon/imagesgoods/416739/item/goods_68_416739.jpg?width=150" TargetMode="External"/><Relationship Id="rId54" Type="http://schemas.openxmlformats.org/officeDocument/2006/relationships/hyperlink" Target="https://image.uniqlo.com/UQ/ST3/WesternCommon/imagesgoods/421097/item/goods_00_421097.jpg?width=150" TargetMode="External"/><Relationship Id="rId53" Type="http://schemas.openxmlformats.org/officeDocument/2006/relationships/hyperlink" Target="https://image.uniqlo.com/UQ/ST3/WesternCommon/imagesgoods/414349/item/goods_59_414349.jpg?width=150" TargetMode="External"/><Relationship Id="rId52" Type="http://schemas.openxmlformats.org/officeDocument/2006/relationships/hyperlink" Target="https://image.uniqlo.com/UQ/ST3/WesternCommon/imagesgoods/418939/item/goods_68_418939.jpg?width=150" TargetMode="External"/><Relationship Id="rId51" Type="http://schemas.openxmlformats.org/officeDocument/2006/relationships/hyperlink" Target="https://image.uniqlo.com/UQ/ST3/WesternCommon/imagesgoods/413230/item/goods_23_413230.jpg?width=150" TargetMode="External"/><Relationship Id="rId50" Type="http://schemas.openxmlformats.org/officeDocument/2006/relationships/hyperlink" Target="https://image.uniqlo.com/UQ/ST3/WesternCommon/imagesgoods/411801/item/goods_64_411801.jpg?width=150" TargetMode="External"/><Relationship Id="rId5" Type="http://schemas.openxmlformats.org/officeDocument/2006/relationships/hyperlink" Target="https://image.uniqlo.com/UQ/ST3/WesternCommon/imagesgoods/418234/item/goods_11_418234.jpg?width=150" TargetMode="External"/><Relationship Id="rId49" Type="http://schemas.openxmlformats.org/officeDocument/2006/relationships/hyperlink" Target="https://image.uniqlo.com/UQ/ST3/WesternCommon/imagesgoods/420272/item/goods_00_420272.jpg?width=150" TargetMode="External"/><Relationship Id="rId48" Type="http://schemas.openxmlformats.org/officeDocument/2006/relationships/hyperlink" Target="https://image.uniqlo.com/UQ/ST3/WesternCommon/imagesgoods/420804/item/goods_67_420804.jpg?width=150" TargetMode="External"/><Relationship Id="rId47" Type="http://schemas.openxmlformats.org/officeDocument/2006/relationships/hyperlink" Target="https://image.uniqlo.com/UQ/ST3/WesternCommon/imagesgoods/417216/item/goods_03_417216.jpg?width=150" TargetMode="External"/><Relationship Id="rId46" Type="http://schemas.openxmlformats.org/officeDocument/2006/relationships/hyperlink" Target="https://image.uniqlo.com/UQ/ST3/WesternCommon/imagesgoods/421147/item/goods_64_421147.jpg?width=150" TargetMode="External"/><Relationship Id="rId45" Type="http://schemas.openxmlformats.org/officeDocument/2006/relationships/hyperlink" Target="https://image.uniqlo.com/UQ/ST3/WesternCommon/imagesgoods/419748/item/goods_01_419748.jpg?width=150" TargetMode="External"/><Relationship Id="rId44" Type="http://schemas.openxmlformats.org/officeDocument/2006/relationships/hyperlink" Target="https://image.uniqlo.com/UQ/ST3/WesternCommon/imagesgoods/418912/item/goods_09_418912.jpg?width=150" TargetMode="External"/><Relationship Id="rId43" Type="http://schemas.openxmlformats.org/officeDocument/2006/relationships/hyperlink" Target="https://image.uniqlo.com/UQ/ST3/WesternCommon/imagesgoods/413174/item/goods_00_413174.jpg?width=150" TargetMode="External"/><Relationship Id="rId42" Type="http://schemas.openxmlformats.org/officeDocument/2006/relationships/hyperlink" Target="https://image.uniqlo.com/UQ/ST3/WesternCommon/imagesgoods/422428/item/goods_08_422428.jpg?width=150" TargetMode="External"/><Relationship Id="rId41" Type="http://schemas.openxmlformats.org/officeDocument/2006/relationships/hyperlink" Target="https://image.uniqlo.com/UQ/ST3/WesternCommon/imagesgoods/418700/item/goods_35_418700.jpg?width=150" TargetMode="External"/><Relationship Id="rId40" Type="http://schemas.openxmlformats.org/officeDocument/2006/relationships/hyperlink" Target="https://image.uniqlo.com/UQ/ST3/WesternCommon/imagesgoods/418868/item/goods_09_418868.jpg?width=150" TargetMode="External"/><Relationship Id="rId4" Type="http://schemas.openxmlformats.org/officeDocument/2006/relationships/hyperlink" Target="https://image.uniqlo.com/UQ/ST3/WesternCommon/imagesgoods/420408/item/goods_08_420408.jpg?width=150" TargetMode="External"/><Relationship Id="rId39" Type="http://schemas.openxmlformats.org/officeDocument/2006/relationships/hyperlink" Target="https://image.uniqlo.com/UQ/ST3/WesternCommon/imagesgoods/420792/item/goods_31_420792.jpg?width=150" TargetMode="External"/><Relationship Id="rId38" Type="http://schemas.openxmlformats.org/officeDocument/2006/relationships/hyperlink" Target="https://image.uniqlo.com/UQ/ST3/WesternCommon/imagesgoods/418421/item/goods_19_418421.jpg?width=150" TargetMode="External"/><Relationship Id="rId37" Type="http://schemas.openxmlformats.org/officeDocument/2006/relationships/hyperlink" Target="https://image.uniqlo.com/UQ/ST3/WesternCommon/imagesgoods/418439/item/goods_06_418439.jpg?width=150" TargetMode="External"/><Relationship Id="rId36" Type="http://schemas.openxmlformats.org/officeDocument/2006/relationships/hyperlink" Target="https://image.uniqlo.com/UQ/ST3/WesternCommon/imagesgoods/418869/item/goods_09_418869.jpg?width=150" TargetMode="External"/><Relationship Id="rId35" Type="http://schemas.openxmlformats.org/officeDocument/2006/relationships/hyperlink" Target="https://image.uniqlo.com/UQ/ST3/WesternCommon/imagesgoods/420532/item/goods_60_420532.jpg?width=150" TargetMode="External"/><Relationship Id="rId34" Type="http://schemas.openxmlformats.org/officeDocument/2006/relationships/hyperlink" Target="https://image.uniqlo.com/UQ/ST3/WesternCommon/imagesgoods/414141/item/goods_57_414141.jpg?width=150" TargetMode="External"/><Relationship Id="rId33" Type="http://schemas.openxmlformats.org/officeDocument/2006/relationships/hyperlink" Target="https://image.uniqlo.com/UQ/ST3/WesternCommon/imagesgoods/422656/item/goods_66_422656.jpg?width=150" TargetMode="External"/><Relationship Id="rId32" Type="http://schemas.openxmlformats.org/officeDocument/2006/relationships/hyperlink" Target="https://image.uniqlo.com/UQ/ST3/WesternCommon/imagesgoods/420679/item/goods_65_420679.jpg?width=150" TargetMode="External"/><Relationship Id="rId31" Type="http://schemas.openxmlformats.org/officeDocument/2006/relationships/hyperlink" Target="https://image.uniqlo.com/UQ/ST3/WesternCommon/imagesgoods/420358/item/goods_35_420358.jpg?width=150" TargetMode="External"/><Relationship Id="rId30" Type="http://schemas.openxmlformats.org/officeDocument/2006/relationships/hyperlink" Target="https://image.uniqlo.com/UQ/ST3/WesternCommon/imagesgoods/420845/item/goods_01_420845.jpg?width=150" TargetMode="External"/><Relationship Id="rId3" Type="http://schemas.openxmlformats.org/officeDocument/2006/relationships/hyperlink" Target="https://image.uniqlo.com/UQ/ST3/WesternCommon/imagesgoods/421709/item/goods_30_421709.jpg?width=150" TargetMode="External"/><Relationship Id="rId29" Type="http://schemas.openxmlformats.org/officeDocument/2006/relationships/hyperlink" Target="https://image.uniqlo.com/UQ/ST3/WesternCommon/imagesgoods/418230/item/goods_09_418230.jpg?width=150" TargetMode="External"/><Relationship Id="rId28" Type="http://schemas.openxmlformats.org/officeDocument/2006/relationships/hyperlink" Target="https://image.uniqlo.com/UQ/ST3/WesternCommon/imagesgoods/418866/item/goods_63_418866.jpg?width=150" TargetMode="External"/><Relationship Id="rId27" Type="http://schemas.openxmlformats.org/officeDocument/2006/relationships/hyperlink" Target="https://image.uniqlo.com/UQ/ST3/WesternCommon/imagesgoods/421863/item/goods_56_421863.jpg?width=150" TargetMode="External"/><Relationship Id="rId26" Type="http://schemas.openxmlformats.org/officeDocument/2006/relationships/hyperlink" Target="https://image.uniqlo.com/UQ/ST3/WesternCommon/imagesgoods/418411/item/goods_69_418411.jpg?width=150" TargetMode="External"/><Relationship Id="rId25" Type="http://schemas.openxmlformats.org/officeDocument/2006/relationships/hyperlink" Target="https://image.uniqlo.com/UQ/ST3/WesternCommon/imagesgoods/413674/item/goods_00_413674.jpg?width=150" TargetMode="External"/><Relationship Id="rId24" Type="http://schemas.openxmlformats.org/officeDocument/2006/relationships/hyperlink" Target="https://image.uniqlo.com/UQ/ST3/WesternCommon/imagesgoods/422163/item/goods_63_422163.jpg?width=150" TargetMode="External"/><Relationship Id="rId23" Type="http://schemas.openxmlformats.org/officeDocument/2006/relationships/hyperlink" Target="https://image.uniqlo.com/UQ/ST3/WesternCommon/imagesgoods/419718/item/goods_35_419718.jpg?width=150" TargetMode="External"/><Relationship Id="rId22" Type="http://schemas.openxmlformats.org/officeDocument/2006/relationships/hyperlink" Target="https://image.uniqlo.com/UQ/ST3/WesternCommon/imagesgoods/418414/item/goods_69_418414.jpg?width=150" TargetMode="External"/><Relationship Id="rId21" Type="http://schemas.openxmlformats.org/officeDocument/2006/relationships/hyperlink" Target="https://image.uniqlo.com/UQ/ST3/WesternCommon/imagesgoods/413993/item/goods_69_413993.jpg?width=150" TargetMode="External"/><Relationship Id="rId20" Type="http://schemas.openxmlformats.org/officeDocument/2006/relationships/hyperlink" Target="https://image.uniqlo.com/UQ/ST3/WesternCommon/imagesgoods/422414/item/goods_65_422414.jpg?width=150" TargetMode="External"/><Relationship Id="rId2" Type="http://schemas.openxmlformats.org/officeDocument/2006/relationships/hyperlink" Target="https://image.uniqlo.com/UQ/ST3/WesternCommon/imagesgoods/418397/item/goods_68_418397.jpg?width=150" TargetMode="External"/><Relationship Id="rId19" Type="http://schemas.openxmlformats.org/officeDocument/2006/relationships/hyperlink" Target="https://image.uniqlo.com/UQ/ST3/WesternCommon/imagesgoods/418877/item/goods_00_418877.jpg?width=150" TargetMode="External"/><Relationship Id="rId18" Type="http://schemas.openxmlformats.org/officeDocument/2006/relationships/hyperlink" Target="https://image.uniqlo.com/UQ/ST3/WesternCommon/imagesgoods/414138/item/goods_09_414138.jpg?width=150" TargetMode="External"/><Relationship Id="rId17" Type="http://schemas.openxmlformats.org/officeDocument/2006/relationships/hyperlink" Target="https://image.uniqlo.com/UQ/ST3/WesternCommon/imagesgoods/413696/item/goods_70_413696.jpg?width=150" TargetMode="External"/><Relationship Id="rId16" Type="http://schemas.openxmlformats.org/officeDocument/2006/relationships/hyperlink" Target="https://image.uniqlo.com/UQ/ST3/WesternCommon/imagesgoods/418865/item/goods_68_418865.jpg?width=150" TargetMode="External"/><Relationship Id="rId15" Type="http://schemas.openxmlformats.org/officeDocument/2006/relationships/hyperlink" Target="https://image.uniqlo.com/UQ/ST3/WesternCommon/imagesgoods/418876/item/goods_30_418876.jpg?width=150" TargetMode="External"/><Relationship Id="rId14" Type="http://schemas.openxmlformats.org/officeDocument/2006/relationships/hyperlink" Target="https://image.uniqlo.com/UQ/ST3/WesternCommon/imagesgoods/418394/item/goods_59_418394.jpg?width=150" TargetMode="External"/><Relationship Id="rId13" Type="http://schemas.openxmlformats.org/officeDocument/2006/relationships/hyperlink" Target="https://image.uniqlo.com/UQ/ST3/WesternCommon/imagesgoods/413701/item/goods_66_413701.jpg?width=150" TargetMode="External"/><Relationship Id="rId12" Type="http://schemas.openxmlformats.org/officeDocument/2006/relationships/hyperlink" Target="https://image.uniqlo.com/UQ/ST3/WesternCommon/imagesgoods/421379/item/goods_00_421379.jpg?width=150" TargetMode="External"/><Relationship Id="rId11" Type="http://schemas.openxmlformats.org/officeDocument/2006/relationships/hyperlink" Target="https://image.uniqlo.com/UQ/ST3/WesternCommon/imagesgoods/418885/sub/goods_418885_sub5.jpg?width=150" TargetMode="External"/><Relationship Id="rId10" Type="http://schemas.openxmlformats.org/officeDocument/2006/relationships/hyperlink" Target="https://image.uniqlo.com/UQ/ST3/WesternCommon/imagesgoods/420389/item/goods_01_420389.jpg?width=150" TargetMode="External"/><Relationship Id="rId1" Type="http://schemas.openxmlformats.org/officeDocument/2006/relationships/hyperlink" Target="https://image.uniqlo.com/UQ/ST3/WesternCommon/imagesgoods/419974/item/goods_11_419974.jpg?width=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956"/>
  <sheetViews>
    <sheetView tabSelected="1" topLeftCell="J148" workbookViewId="0">
      <selection activeCell="V170" sqref="V170"/>
    </sheetView>
  </sheetViews>
  <sheetFormatPr defaultColWidth="14.4285714285714" defaultRowHeight="15.75" customHeight="1"/>
  <cols>
    <col min="1" max="1" width="9.71428571428571" customWidth="1"/>
    <col min="2" max="2" width="7.14285714285714" customWidth="1"/>
    <col min="3" max="3" width="54.7142857142857" customWidth="1"/>
    <col min="4" max="4" width="11.2857142857143" customWidth="1"/>
    <col min="5" max="5" width="8.85714285714286" customWidth="1"/>
    <col min="6" max="6" width="16.5714285714286" customWidth="1"/>
    <col min="8" max="8" width="96.7142857142857" customWidth="1"/>
    <col min="10" max="10" width="7.71428571428571" customWidth="1"/>
    <col min="12" max="12" width="10.4285714285714" customWidth="1"/>
    <col min="16" max="16" width="15.4285714285714" customWidth="1"/>
  </cols>
  <sheetData>
    <row r="1" spans="1:31">
      <c r="A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/>
      <c r="X1" s="8"/>
      <c r="Y1" s="8"/>
      <c r="Z1" s="8"/>
      <c r="AA1" s="8"/>
      <c r="AB1" s="8"/>
      <c r="AC1" s="8"/>
      <c r="AD1" s="8"/>
      <c r="AE1" s="8"/>
    </row>
    <row r="2" ht="14.25" spans="1:22">
      <c r="A2">
        <v>1</v>
      </c>
      <c r="B2" s="2">
        <v>421213</v>
      </c>
      <c r="C2" s="2" t="s">
        <v>22</v>
      </c>
      <c r="D2" s="2" t="s">
        <v>23</v>
      </c>
      <c r="E2" s="2" t="s">
        <v>24</v>
      </c>
      <c r="F2" s="2" t="s">
        <v>25</v>
      </c>
      <c r="G2" s="2"/>
      <c r="H2" s="3" t="s">
        <v>26</v>
      </c>
      <c r="I2" s="4" t="s">
        <v>27</v>
      </c>
      <c r="J2" s="2">
        <v>21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/>
      <c r="S2" s="2" t="s">
        <v>35</v>
      </c>
      <c r="T2" s="2"/>
      <c r="U2" s="2"/>
      <c r="V2">
        <v>20</v>
      </c>
    </row>
    <row r="3" ht="14.25" spans="1:22">
      <c r="A3">
        <v>2</v>
      </c>
      <c r="B3" s="2">
        <v>430113</v>
      </c>
      <c r="C3" s="2" t="s">
        <v>36</v>
      </c>
      <c r="D3" s="2" t="s">
        <v>37</v>
      </c>
      <c r="E3" s="2" t="s">
        <v>38</v>
      </c>
      <c r="F3" s="2" t="s">
        <v>39</v>
      </c>
      <c r="G3" s="2"/>
      <c r="H3" s="3" t="s">
        <v>40</v>
      </c>
      <c r="I3" s="4" t="s">
        <v>41</v>
      </c>
      <c r="J3" s="2">
        <v>30</v>
      </c>
      <c r="K3" s="2" t="s">
        <v>28</v>
      </c>
      <c r="L3" s="2" t="s">
        <v>42</v>
      </c>
      <c r="M3" s="2" t="s">
        <v>33</v>
      </c>
      <c r="N3" s="2" t="s">
        <v>30</v>
      </c>
      <c r="O3" s="2" t="s">
        <v>43</v>
      </c>
      <c r="P3" s="2" t="s">
        <v>31</v>
      </c>
      <c r="Q3" s="2" t="s">
        <v>34</v>
      </c>
      <c r="R3" s="2"/>
      <c r="S3" s="2" t="s">
        <v>44</v>
      </c>
      <c r="T3" s="2"/>
      <c r="U3" s="2"/>
      <c r="V3">
        <v>50</v>
      </c>
    </row>
    <row r="4" ht="14.25" spans="1:22">
      <c r="A4">
        <v>3</v>
      </c>
      <c r="B4" s="2">
        <v>420119</v>
      </c>
      <c r="C4" s="2" t="s">
        <v>45</v>
      </c>
      <c r="D4" s="2" t="s">
        <v>23</v>
      </c>
      <c r="E4" s="2" t="s">
        <v>38</v>
      </c>
      <c r="F4" s="2" t="s">
        <v>39</v>
      </c>
      <c r="G4" s="2"/>
      <c r="H4" s="3" t="s">
        <v>46</v>
      </c>
      <c r="I4" s="4" t="s">
        <v>47</v>
      </c>
      <c r="J4" s="2">
        <v>20</v>
      </c>
      <c r="K4" s="2" t="s">
        <v>48</v>
      </c>
      <c r="L4" s="2" t="s">
        <v>49</v>
      </c>
      <c r="M4" s="2" t="s">
        <v>50</v>
      </c>
      <c r="N4" s="2" t="s">
        <v>51</v>
      </c>
      <c r="O4" s="2" t="s">
        <v>30</v>
      </c>
      <c r="P4" s="2" t="s">
        <v>43</v>
      </c>
      <c r="Q4" s="2" t="s">
        <v>34</v>
      </c>
      <c r="R4" s="2"/>
      <c r="S4" s="2" t="s">
        <v>52</v>
      </c>
      <c r="T4" s="2"/>
      <c r="U4" s="2"/>
      <c r="V4">
        <v>34</v>
      </c>
    </row>
    <row r="5" ht="14.25" spans="1:22">
      <c r="A5">
        <v>4</v>
      </c>
      <c r="B5" s="2">
        <v>421211</v>
      </c>
      <c r="C5" s="2" t="s">
        <v>53</v>
      </c>
      <c r="D5" s="2" t="s">
        <v>23</v>
      </c>
      <c r="E5" s="2" t="s">
        <v>24</v>
      </c>
      <c r="F5" s="2" t="s">
        <v>25</v>
      </c>
      <c r="G5" s="2"/>
      <c r="H5" s="3" t="s">
        <v>54</v>
      </c>
      <c r="I5" s="4" t="s">
        <v>55</v>
      </c>
      <c r="J5" s="2">
        <v>21</v>
      </c>
      <c r="K5" s="2" t="s">
        <v>28</v>
      </c>
      <c r="L5" s="2" t="s">
        <v>42</v>
      </c>
      <c r="M5" s="2" t="s">
        <v>31</v>
      </c>
      <c r="N5" s="2" t="s">
        <v>56</v>
      </c>
      <c r="O5" s="2" t="s">
        <v>57</v>
      </c>
      <c r="P5" s="2" t="s">
        <v>32</v>
      </c>
      <c r="Q5" s="2" t="s">
        <v>34</v>
      </c>
      <c r="R5" s="2"/>
      <c r="S5" s="2" t="s">
        <v>58</v>
      </c>
      <c r="T5" s="2"/>
      <c r="U5" s="2"/>
      <c r="V5">
        <v>67</v>
      </c>
    </row>
    <row r="6" ht="14.25" spans="1:22">
      <c r="A6">
        <v>5</v>
      </c>
      <c r="B6" s="2">
        <v>421218</v>
      </c>
      <c r="C6" s="2" t="s">
        <v>59</v>
      </c>
      <c r="D6" s="2" t="s">
        <v>23</v>
      </c>
      <c r="E6" s="2" t="s">
        <v>24</v>
      </c>
      <c r="F6" s="2" t="s">
        <v>25</v>
      </c>
      <c r="G6" s="2"/>
      <c r="H6" s="3" t="s">
        <v>60</v>
      </c>
      <c r="I6" s="4" t="s">
        <v>61</v>
      </c>
      <c r="J6" s="2">
        <v>21</v>
      </c>
      <c r="K6" s="2" t="s">
        <v>62</v>
      </c>
      <c r="L6" s="2" t="s">
        <v>63</v>
      </c>
      <c r="M6" s="2" t="s">
        <v>56</v>
      </c>
      <c r="N6" s="2" t="s">
        <v>50</v>
      </c>
      <c r="O6" s="2" t="s">
        <v>33</v>
      </c>
      <c r="P6" s="2" t="s">
        <v>31</v>
      </c>
      <c r="Q6" s="2" t="s">
        <v>34</v>
      </c>
      <c r="R6" s="2"/>
      <c r="S6" s="2" t="s">
        <v>64</v>
      </c>
      <c r="T6" s="2"/>
      <c r="U6" s="2"/>
      <c r="V6">
        <v>90</v>
      </c>
    </row>
    <row r="7" ht="14.25" spans="1:22">
      <c r="A7">
        <v>6</v>
      </c>
      <c r="B7" s="2">
        <f>IFERROR(__xludf.DUMMYFUNCTION("query(SPLIT(B7, "" ""), ""SELECT Col1"")"),521215)</f>
        <v>521215</v>
      </c>
      <c r="C7" s="2" t="s">
        <v>65</v>
      </c>
      <c r="D7" s="2" t="s">
        <v>23</v>
      </c>
      <c r="E7" s="2" t="s">
        <v>24</v>
      </c>
      <c r="F7" s="2" t="s">
        <v>25</v>
      </c>
      <c r="G7" s="2"/>
      <c r="H7" s="3" t="s">
        <v>66</v>
      </c>
      <c r="I7" s="4" t="s">
        <v>67</v>
      </c>
      <c r="J7" s="2">
        <v>21</v>
      </c>
      <c r="K7" s="2" t="s">
        <v>28</v>
      </c>
      <c r="L7" s="2" t="s">
        <v>42</v>
      </c>
      <c r="M7" s="2" t="s">
        <v>33</v>
      </c>
      <c r="N7" s="2" t="s">
        <v>30</v>
      </c>
      <c r="O7" s="2" t="s">
        <v>43</v>
      </c>
      <c r="P7" s="2" t="s">
        <v>31</v>
      </c>
      <c r="Q7" s="2" t="s">
        <v>68</v>
      </c>
      <c r="R7" s="2"/>
      <c r="S7" s="2" t="s">
        <v>69</v>
      </c>
      <c r="T7" s="2"/>
      <c r="U7" s="2"/>
      <c r="V7">
        <v>34</v>
      </c>
    </row>
    <row r="8" ht="14.25" spans="1:22">
      <c r="A8">
        <v>7</v>
      </c>
      <c r="B8" s="2">
        <v>431215</v>
      </c>
      <c r="C8" s="2" t="s">
        <v>70</v>
      </c>
      <c r="D8" s="2" t="s">
        <v>37</v>
      </c>
      <c r="E8" s="2" t="s">
        <v>24</v>
      </c>
      <c r="F8" s="2" t="s">
        <v>25</v>
      </c>
      <c r="G8" s="2"/>
      <c r="H8" s="3" t="s">
        <v>71</v>
      </c>
      <c r="I8" s="4" t="s">
        <v>72</v>
      </c>
      <c r="J8" s="2">
        <v>31</v>
      </c>
      <c r="K8" s="2" t="s">
        <v>73</v>
      </c>
      <c r="L8" s="2" t="s">
        <v>63</v>
      </c>
      <c r="M8" s="2" t="s">
        <v>30</v>
      </c>
      <c r="N8" s="2" t="s">
        <v>31</v>
      </c>
      <c r="O8" s="2" t="s">
        <v>32</v>
      </c>
      <c r="P8" s="2" t="s">
        <v>43</v>
      </c>
      <c r="Q8" s="2" t="s">
        <v>34</v>
      </c>
      <c r="R8" s="2"/>
      <c r="S8" s="2" t="s">
        <v>52</v>
      </c>
      <c r="T8" s="2"/>
      <c r="U8" s="2"/>
      <c r="V8">
        <v>43</v>
      </c>
    </row>
    <row r="9" ht="14.25" spans="1:22">
      <c r="A9">
        <v>8</v>
      </c>
      <c r="B9" s="2">
        <v>421116</v>
      </c>
      <c r="C9" s="2" t="s">
        <v>74</v>
      </c>
      <c r="D9" s="2" t="s">
        <v>23</v>
      </c>
      <c r="E9" s="2" t="s">
        <v>24</v>
      </c>
      <c r="F9" s="2" t="s">
        <v>75</v>
      </c>
      <c r="G9" s="2"/>
      <c r="H9" s="3" t="s">
        <v>76</v>
      </c>
      <c r="I9" s="4" t="s">
        <v>77</v>
      </c>
      <c r="J9" s="2">
        <v>21</v>
      </c>
      <c r="K9" s="2" t="s">
        <v>78</v>
      </c>
      <c r="L9" s="2" t="s">
        <v>42</v>
      </c>
      <c r="M9" s="2" t="s">
        <v>56</v>
      </c>
      <c r="N9" s="2" t="s">
        <v>50</v>
      </c>
      <c r="O9" s="2" t="s">
        <v>33</v>
      </c>
      <c r="P9" s="2" t="s">
        <v>57</v>
      </c>
      <c r="Q9" s="2" t="s">
        <v>34</v>
      </c>
      <c r="R9" s="2"/>
      <c r="S9" s="2" t="s">
        <v>35</v>
      </c>
      <c r="T9" s="2"/>
      <c r="U9" s="2"/>
      <c r="V9">
        <v>67</v>
      </c>
    </row>
    <row r="10" ht="14.25" spans="1:22">
      <c r="A10">
        <v>9</v>
      </c>
      <c r="B10" s="2">
        <v>530219</v>
      </c>
      <c r="C10" s="2" t="s">
        <v>79</v>
      </c>
      <c r="D10" s="2" t="s">
        <v>37</v>
      </c>
      <c r="E10" s="2" t="s">
        <v>38</v>
      </c>
      <c r="F10" s="2" t="s">
        <v>80</v>
      </c>
      <c r="G10" s="2"/>
      <c r="H10" s="3" t="s">
        <v>81</v>
      </c>
      <c r="I10" s="4" t="s">
        <v>82</v>
      </c>
      <c r="J10" s="2">
        <v>30</v>
      </c>
      <c r="K10" s="2" t="s">
        <v>83</v>
      </c>
      <c r="L10" s="2" t="s">
        <v>84</v>
      </c>
      <c r="M10" s="2" t="s">
        <v>30</v>
      </c>
      <c r="N10" s="2" t="s">
        <v>31</v>
      </c>
      <c r="O10" s="2" t="s">
        <v>32</v>
      </c>
      <c r="P10" s="2" t="s">
        <v>43</v>
      </c>
      <c r="Q10" s="2" t="s">
        <v>68</v>
      </c>
      <c r="R10" s="2"/>
      <c r="S10" s="2" t="s">
        <v>85</v>
      </c>
      <c r="T10" s="2"/>
      <c r="U10" s="2"/>
      <c r="V10">
        <v>86</v>
      </c>
    </row>
    <row r="11" ht="14.25" spans="1:22">
      <c r="A11">
        <v>10</v>
      </c>
      <c r="B11" s="2">
        <v>430119</v>
      </c>
      <c r="C11" s="2" t="s">
        <v>86</v>
      </c>
      <c r="D11" s="2" t="s">
        <v>37</v>
      </c>
      <c r="E11" s="2" t="s">
        <v>38</v>
      </c>
      <c r="F11" s="2" t="s">
        <v>39</v>
      </c>
      <c r="G11" s="2"/>
      <c r="H11" s="3" t="s">
        <v>87</v>
      </c>
      <c r="I11" s="4" t="s">
        <v>88</v>
      </c>
      <c r="J11" s="2">
        <v>30</v>
      </c>
      <c r="K11" s="2" t="s">
        <v>89</v>
      </c>
      <c r="L11" s="2" t="s">
        <v>90</v>
      </c>
      <c r="M11" s="2" t="s">
        <v>43</v>
      </c>
      <c r="N11" s="2" t="s">
        <v>32</v>
      </c>
      <c r="O11" s="2" t="s">
        <v>56</v>
      </c>
      <c r="P11" s="2" t="s">
        <v>31</v>
      </c>
      <c r="Q11" s="2" t="s">
        <v>34</v>
      </c>
      <c r="R11" s="2"/>
      <c r="S11" s="2" t="s">
        <v>85</v>
      </c>
      <c r="T11" s="2"/>
      <c r="U11" s="2"/>
      <c r="V11">
        <v>45</v>
      </c>
    </row>
    <row r="12" ht="14.25" spans="1:22">
      <c r="A12">
        <v>11</v>
      </c>
      <c r="B12" s="2">
        <v>430111</v>
      </c>
      <c r="C12" s="2" t="s">
        <v>91</v>
      </c>
      <c r="D12" s="2" t="s">
        <v>37</v>
      </c>
      <c r="E12" s="2" t="s">
        <v>38</v>
      </c>
      <c r="F12" s="2" t="s">
        <v>39</v>
      </c>
      <c r="G12" s="2"/>
      <c r="H12" s="3" t="s">
        <v>92</v>
      </c>
      <c r="I12" s="4" t="s">
        <v>93</v>
      </c>
      <c r="J12" s="2">
        <v>30</v>
      </c>
      <c r="K12" s="2" t="s">
        <v>48</v>
      </c>
      <c r="L12" s="2" t="s">
        <v>63</v>
      </c>
      <c r="M12" s="2" t="s">
        <v>50</v>
      </c>
      <c r="N12" s="2" t="s">
        <v>51</v>
      </c>
      <c r="O12" s="2" t="s">
        <v>30</v>
      </c>
      <c r="P12" s="2" t="s">
        <v>43</v>
      </c>
      <c r="Q12" s="2" t="s">
        <v>34</v>
      </c>
      <c r="R12" s="2"/>
      <c r="S12" s="2" t="s">
        <v>85</v>
      </c>
      <c r="T12" s="2"/>
      <c r="U12" s="2"/>
      <c r="V12">
        <v>45</v>
      </c>
    </row>
    <row r="13" ht="14.25" spans="1:22">
      <c r="A13">
        <v>12</v>
      </c>
      <c r="B13" s="2">
        <v>420217</v>
      </c>
      <c r="C13" s="2" t="s">
        <v>94</v>
      </c>
      <c r="D13" s="2" t="s">
        <v>23</v>
      </c>
      <c r="E13" s="2" t="s">
        <v>38</v>
      </c>
      <c r="F13" s="2" t="s">
        <v>95</v>
      </c>
      <c r="G13" s="2"/>
      <c r="H13" s="3" t="s">
        <v>96</v>
      </c>
      <c r="I13" s="4" t="s">
        <v>97</v>
      </c>
      <c r="J13" s="2">
        <v>20</v>
      </c>
      <c r="K13" s="2" t="s">
        <v>89</v>
      </c>
      <c r="L13" s="2" t="s">
        <v>90</v>
      </c>
      <c r="M13" s="2" t="s">
        <v>43</v>
      </c>
      <c r="N13" s="2" t="s">
        <v>32</v>
      </c>
      <c r="O13" s="2" t="s">
        <v>56</v>
      </c>
      <c r="P13" s="2" t="s">
        <v>31</v>
      </c>
      <c r="Q13" s="2" t="s">
        <v>34</v>
      </c>
      <c r="R13" s="2"/>
      <c r="S13" s="2" t="s">
        <v>35</v>
      </c>
      <c r="T13" s="2"/>
      <c r="U13" s="2"/>
      <c r="V13">
        <v>78</v>
      </c>
    </row>
    <row r="14" ht="14.25" spans="1:22">
      <c r="A14">
        <v>13</v>
      </c>
      <c r="B14" s="2">
        <v>431113</v>
      </c>
      <c r="C14" s="2" t="s">
        <v>98</v>
      </c>
      <c r="D14" s="2" t="s">
        <v>37</v>
      </c>
      <c r="E14" s="2" t="s">
        <v>24</v>
      </c>
      <c r="F14" s="2" t="s">
        <v>99</v>
      </c>
      <c r="G14" s="2"/>
      <c r="H14" s="3" t="s">
        <v>100</v>
      </c>
      <c r="I14" s="4" t="s">
        <v>101</v>
      </c>
      <c r="J14" s="2">
        <v>31</v>
      </c>
      <c r="K14" s="2" t="s">
        <v>83</v>
      </c>
      <c r="L14" s="2" t="s">
        <v>63</v>
      </c>
      <c r="M14" s="2" t="s">
        <v>43</v>
      </c>
      <c r="N14" s="2" t="s">
        <v>32</v>
      </c>
      <c r="O14" s="2" t="s">
        <v>56</v>
      </c>
      <c r="P14" s="2" t="s">
        <v>57</v>
      </c>
      <c r="Q14" s="2" t="s">
        <v>34</v>
      </c>
      <c r="R14" s="2"/>
      <c r="S14" s="2" t="s">
        <v>58</v>
      </c>
      <c r="T14" s="2"/>
      <c r="U14" s="2"/>
      <c r="V14">
        <v>45</v>
      </c>
    </row>
    <row r="15" ht="14.25" spans="1:22">
      <c r="A15">
        <v>14</v>
      </c>
      <c r="B15" s="2">
        <v>430217</v>
      </c>
      <c r="C15" s="2" t="s">
        <v>102</v>
      </c>
      <c r="D15" s="2" t="s">
        <v>37</v>
      </c>
      <c r="E15" s="2" t="s">
        <v>38</v>
      </c>
      <c r="F15" s="2" t="s">
        <v>80</v>
      </c>
      <c r="G15" s="2"/>
      <c r="H15" s="3" t="s">
        <v>103</v>
      </c>
      <c r="I15" s="4" t="s">
        <v>104</v>
      </c>
      <c r="J15" s="2">
        <v>30</v>
      </c>
      <c r="K15" s="2" t="s">
        <v>83</v>
      </c>
      <c r="L15" s="2" t="s">
        <v>63</v>
      </c>
      <c r="M15" s="2" t="s">
        <v>33</v>
      </c>
      <c r="N15" s="2" t="s">
        <v>30</v>
      </c>
      <c r="O15" s="2" t="s">
        <v>43</v>
      </c>
      <c r="P15" s="2" t="s">
        <v>57</v>
      </c>
      <c r="Q15" s="2" t="s">
        <v>34</v>
      </c>
      <c r="R15" s="2"/>
      <c r="S15" s="2" t="s">
        <v>105</v>
      </c>
      <c r="T15" s="2"/>
      <c r="U15" s="2"/>
      <c r="V15">
        <v>98</v>
      </c>
    </row>
    <row r="16" ht="14.25" spans="1:22">
      <c r="A16">
        <v>15</v>
      </c>
      <c r="B16" s="2">
        <v>421210</v>
      </c>
      <c r="C16" s="2" t="s">
        <v>106</v>
      </c>
      <c r="D16" s="2" t="s">
        <v>23</v>
      </c>
      <c r="E16" s="2" t="s">
        <v>24</v>
      </c>
      <c r="F16" s="2" t="s">
        <v>25</v>
      </c>
      <c r="G16" s="2"/>
      <c r="H16" s="3" t="s">
        <v>107</v>
      </c>
      <c r="I16" s="4" t="s">
        <v>55</v>
      </c>
      <c r="J16" s="2">
        <v>21</v>
      </c>
      <c r="K16" s="2" t="s">
        <v>62</v>
      </c>
      <c r="L16" s="2" t="s">
        <v>42</v>
      </c>
      <c r="M16" s="2" t="s">
        <v>32</v>
      </c>
      <c r="N16" s="2" t="s">
        <v>57</v>
      </c>
      <c r="O16" s="2" t="s">
        <v>50</v>
      </c>
      <c r="P16" s="2" t="s">
        <v>33</v>
      </c>
      <c r="Q16" s="2" t="s">
        <v>34</v>
      </c>
      <c r="R16" s="2"/>
      <c r="S16" s="2" t="s">
        <v>35</v>
      </c>
      <c r="T16" s="2"/>
      <c r="U16" s="2"/>
      <c r="V16">
        <v>23</v>
      </c>
    </row>
    <row r="17" ht="14.25" spans="1:22">
      <c r="A17">
        <v>16</v>
      </c>
      <c r="B17" s="2">
        <f>IFERROR(__xludf.DUMMYFUNCTION("query(SPLIT(B17, "" ""), ""SELECT Col1"")"),520111)</f>
        <v>520111</v>
      </c>
      <c r="C17" s="2" t="s">
        <v>108</v>
      </c>
      <c r="D17" s="2" t="s">
        <v>23</v>
      </c>
      <c r="E17" s="2" t="s">
        <v>38</v>
      </c>
      <c r="F17" s="2" t="s">
        <v>39</v>
      </c>
      <c r="G17" s="2"/>
      <c r="H17" s="3" t="s">
        <v>109</v>
      </c>
      <c r="I17" s="4" t="s">
        <v>110</v>
      </c>
      <c r="J17" s="2">
        <v>20</v>
      </c>
      <c r="K17" s="2" t="s">
        <v>48</v>
      </c>
      <c r="L17" s="2" t="s">
        <v>63</v>
      </c>
      <c r="M17" s="2" t="s">
        <v>57</v>
      </c>
      <c r="N17" s="2" t="s">
        <v>33</v>
      </c>
      <c r="O17" s="2" t="s">
        <v>51</v>
      </c>
      <c r="P17" s="2" t="s">
        <v>30</v>
      </c>
      <c r="Q17" s="2" t="s">
        <v>68</v>
      </c>
      <c r="R17" s="2"/>
      <c r="S17" s="2" t="s">
        <v>52</v>
      </c>
      <c r="T17" s="2"/>
      <c r="U17" s="2"/>
      <c r="V17">
        <v>33</v>
      </c>
    </row>
    <row r="18" ht="14.25" spans="1:22">
      <c r="A18">
        <v>17</v>
      </c>
      <c r="B18" s="2">
        <v>431116</v>
      </c>
      <c r="C18" s="2" t="s">
        <v>111</v>
      </c>
      <c r="D18" s="2" t="s">
        <v>37</v>
      </c>
      <c r="E18" s="2" t="s">
        <v>24</v>
      </c>
      <c r="F18" s="2" t="s">
        <v>99</v>
      </c>
      <c r="G18" s="2"/>
      <c r="H18" s="3" t="s">
        <v>112</v>
      </c>
      <c r="I18" s="4" t="s">
        <v>113</v>
      </c>
      <c r="J18" s="2">
        <v>31</v>
      </c>
      <c r="K18" s="2" t="s">
        <v>62</v>
      </c>
      <c r="L18" s="2" t="s">
        <v>29</v>
      </c>
      <c r="M18" s="2" t="s">
        <v>43</v>
      </c>
      <c r="N18" s="2" t="s">
        <v>32</v>
      </c>
      <c r="O18" s="2" t="s">
        <v>56</v>
      </c>
      <c r="P18" s="2" t="s">
        <v>31</v>
      </c>
      <c r="Q18" s="2" t="s">
        <v>34</v>
      </c>
      <c r="R18" s="2"/>
      <c r="S18" s="2" t="s">
        <v>64</v>
      </c>
      <c r="T18" s="2"/>
      <c r="U18" s="2"/>
      <c r="V18">
        <v>99</v>
      </c>
    </row>
    <row r="19" ht="14.25" spans="1:22">
      <c r="A19">
        <v>18</v>
      </c>
      <c r="B19" s="2">
        <v>421115</v>
      </c>
      <c r="C19" s="2" t="s">
        <v>114</v>
      </c>
      <c r="D19" s="2" t="s">
        <v>23</v>
      </c>
      <c r="E19" s="2" t="s">
        <v>24</v>
      </c>
      <c r="F19" s="2" t="s">
        <v>75</v>
      </c>
      <c r="G19" s="2"/>
      <c r="H19" s="3" t="s">
        <v>115</v>
      </c>
      <c r="I19" s="4" t="s">
        <v>116</v>
      </c>
      <c r="J19" s="2">
        <v>21</v>
      </c>
      <c r="K19" s="2" t="s">
        <v>83</v>
      </c>
      <c r="L19" s="2" t="s">
        <v>63</v>
      </c>
      <c r="M19" s="2" t="s">
        <v>57</v>
      </c>
      <c r="N19" s="2" t="s">
        <v>33</v>
      </c>
      <c r="O19" s="2" t="s">
        <v>51</v>
      </c>
      <c r="P19" s="2" t="s">
        <v>30</v>
      </c>
      <c r="Q19" s="2" t="s">
        <v>34</v>
      </c>
      <c r="R19" s="2"/>
      <c r="S19" s="2" t="s">
        <v>85</v>
      </c>
      <c r="T19" s="2"/>
      <c r="U19" s="2"/>
      <c r="V19">
        <v>34</v>
      </c>
    </row>
    <row r="20" ht="14.25" spans="1:22">
      <c r="A20">
        <v>19</v>
      </c>
      <c r="B20" s="2">
        <f>IFERROR(__xludf.DUMMYFUNCTION("query(SPLIT(B20, "" ""), ""SELECT Col1"")"),520210)</f>
        <v>520210</v>
      </c>
      <c r="C20" s="2" t="s">
        <v>117</v>
      </c>
      <c r="D20" s="2" t="s">
        <v>23</v>
      </c>
      <c r="E20" s="2" t="s">
        <v>38</v>
      </c>
      <c r="F20" s="2" t="s">
        <v>95</v>
      </c>
      <c r="G20" s="2"/>
      <c r="H20" s="3" t="s">
        <v>118</v>
      </c>
      <c r="I20" s="4" t="s">
        <v>119</v>
      </c>
      <c r="J20" s="2">
        <v>20</v>
      </c>
      <c r="K20" s="2" t="s">
        <v>120</v>
      </c>
      <c r="L20" s="2" t="s">
        <v>49</v>
      </c>
      <c r="M20" s="2" t="s">
        <v>51</v>
      </c>
      <c r="N20" s="2" t="s">
        <v>43</v>
      </c>
      <c r="O20" s="2" t="s">
        <v>31</v>
      </c>
      <c r="P20" s="2" t="s">
        <v>32</v>
      </c>
      <c r="Q20" s="2" t="s">
        <v>68</v>
      </c>
      <c r="R20" s="2"/>
      <c r="S20" s="2" t="s">
        <v>85</v>
      </c>
      <c r="T20" s="2"/>
      <c r="U20" s="2"/>
      <c r="V20">
        <v>43</v>
      </c>
    </row>
    <row r="21" ht="14.25" spans="1:22">
      <c r="A21">
        <v>20</v>
      </c>
      <c r="B21" s="2">
        <v>431115</v>
      </c>
      <c r="C21" s="2" t="s">
        <v>121</v>
      </c>
      <c r="D21" s="2" t="s">
        <v>37</v>
      </c>
      <c r="E21" s="2" t="s">
        <v>24</v>
      </c>
      <c r="F21" s="2" t="s">
        <v>99</v>
      </c>
      <c r="G21" s="2"/>
      <c r="H21" s="3" t="s">
        <v>122</v>
      </c>
      <c r="I21" s="4" t="s">
        <v>123</v>
      </c>
      <c r="J21" s="2">
        <v>31</v>
      </c>
      <c r="K21" s="2" t="s">
        <v>48</v>
      </c>
      <c r="L21" s="2" t="s">
        <v>63</v>
      </c>
      <c r="M21" s="2" t="s">
        <v>57</v>
      </c>
      <c r="N21" s="2" t="s">
        <v>33</v>
      </c>
      <c r="O21" s="2" t="s">
        <v>51</v>
      </c>
      <c r="P21" s="2" t="s">
        <v>30</v>
      </c>
      <c r="Q21" s="2" t="s">
        <v>34</v>
      </c>
      <c r="R21" s="2"/>
      <c r="S21" s="2" t="s">
        <v>85</v>
      </c>
      <c r="T21" s="2"/>
      <c r="U21" s="2"/>
      <c r="V21">
        <v>67</v>
      </c>
    </row>
    <row r="22" ht="14.25" spans="1:22">
      <c r="A22">
        <v>21</v>
      </c>
      <c r="B22" s="2">
        <v>531217</v>
      </c>
      <c r="C22" s="2" t="s">
        <v>124</v>
      </c>
      <c r="D22" s="2" t="s">
        <v>37</v>
      </c>
      <c r="E22" s="2" t="s">
        <v>24</v>
      </c>
      <c r="F22" s="2" t="s">
        <v>25</v>
      </c>
      <c r="G22" s="2"/>
      <c r="H22" s="3" t="s">
        <v>125</v>
      </c>
      <c r="I22" s="4" t="s">
        <v>126</v>
      </c>
      <c r="J22" s="2">
        <v>31</v>
      </c>
      <c r="K22" s="2" t="s">
        <v>78</v>
      </c>
      <c r="L22" s="2" t="s">
        <v>42</v>
      </c>
      <c r="M22" s="2" t="s">
        <v>31</v>
      </c>
      <c r="N22" s="2" t="s">
        <v>56</v>
      </c>
      <c r="O22" s="2" t="s">
        <v>57</v>
      </c>
      <c r="P22" s="2" t="s">
        <v>30</v>
      </c>
      <c r="Q22" s="2" t="s">
        <v>68</v>
      </c>
      <c r="R22" s="2"/>
      <c r="S22" s="2" t="s">
        <v>35</v>
      </c>
      <c r="T22" s="2"/>
      <c r="U22" s="2"/>
      <c r="V22">
        <v>45</v>
      </c>
    </row>
    <row r="23" ht="14.25" spans="1:22">
      <c r="A23">
        <v>22</v>
      </c>
      <c r="B23" s="2">
        <f>IFERROR(__xludf.DUMMYFUNCTION("query(SPLIT(B23, "" ""), ""SELECT Col1"")"),520113)</f>
        <v>520113</v>
      </c>
      <c r="C23" s="2" t="s">
        <v>127</v>
      </c>
      <c r="D23" s="2" t="s">
        <v>23</v>
      </c>
      <c r="E23" s="2" t="s">
        <v>38</v>
      </c>
      <c r="F23" s="2" t="s">
        <v>39</v>
      </c>
      <c r="G23" s="2"/>
      <c r="H23" s="3" t="s">
        <v>128</v>
      </c>
      <c r="I23" s="4" t="s">
        <v>129</v>
      </c>
      <c r="J23" s="2">
        <v>20</v>
      </c>
      <c r="K23" s="2" t="s">
        <v>48</v>
      </c>
      <c r="L23" s="2" t="s">
        <v>130</v>
      </c>
      <c r="M23" s="2" t="s">
        <v>32</v>
      </c>
      <c r="N23" s="2" t="s">
        <v>57</v>
      </c>
      <c r="O23" s="2" t="s">
        <v>50</v>
      </c>
      <c r="P23" s="2" t="s">
        <v>43</v>
      </c>
      <c r="Q23" s="2" t="s">
        <v>68</v>
      </c>
      <c r="R23" s="2"/>
      <c r="S23" s="2" t="s">
        <v>69</v>
      </c>
      <c r="T23" s="2"/>
      <c r="U23" s="2"/>
      <c r="V23">
        <v>54</v>
      </c>
    </row>
    <row r="24" ht="14.25" spans="1:22">
      <c r="A24">
        <v>23</v>
      </c>
      <c r="B24" s="2">
        <v>530112</v>
      </c>
      <c r="C24" s="2" t="s">
        <v>131</v>
      </c>
      <c r="D24" s="2" t="s">
        <v>37</v>
      </c>
      <c r="E24" s="2" t="s">
        <v>38</v>
      </c>
      <c r="F24" s="2" t="s">
        <v>39</v>
      </c>
      <c r="G24" s="2"/>
      <c r="H24" s="3" t="s">
        <v>132</v>
      </c>
      <c r="I24" s="4" t="s">
        <v>133</v>
      </c>
      <c r="J24" s="2">
        <v>30</v>
      </c>
      <c r="K24" s="2" t="s">
        <v>62</v>
      </c>
      <c r="L24" s="2" t="s">
        <v>130</v>
      </c>
      <c r="M24" s="2" t="s">
        <v>32</v>
      </c>
      <c r="N24" s="2" t="s">
        <v>57</v>
      </c>
      <c r="O24" s="2" t="s">
        <v>50</v>
      </c>
      <c r="P24" s="2" t="s">
        <v>33</v>
      </c>
      <c r="Q24" s="2" t="s">
        <v>68</v>
      </c>
      <c r="R24" s="2"/>
      <c r="S24" s="2" t="s">
        <v>105</v>
      </c>
      <c r="T24" s="2"/>
      <c r="U24" s="2"/>
      <c r="V24">
        <v>34</v>
      </c>
    </row>
    <row r="25" ht="14.25" spans="1:22">
      <c r="A25">
        <v>24</v>
      </c>
      <c r="B25" s="2">
        <v>420114</v>
      </c>
      <c r="C25" s="2" t="s">
        <v>134</v>
      </c>
      <c r="D25" s="2" t="s">
        <v>23</v>
      </c>
      <c r="E25" s="2" t="s">
        <v>38</v>
      </c>
      <c r="F25" s="2" t="s">
        <v>39</v>
      </c>
      <c r="G25" s="2"/>
      <c r="H25" s="3" t="s">
        <v>135</v>
      </c>
      <c r="I25" s="4" t="s">
        <v>136</v>
      </c>
      <c r="J25" s="2">
        <v>20</v>
      </c>
      <c r="K25" s="2" t="s">
        <v>73</v>
      </c>
      <c r="L25" s="2" t="s">
        <v>130</v>
      </c>
      <c r="M25" s="2" t="s">
        <v>31</v>
      </c>
      <c r="N25" s="2" t="s">
        <v>56</v>
      </c>
      <c r="O25" s="2" t="s">
        <v>57</v>
      </c>
      <c r="P25" s="2" t="s">
        <v>30</v>
      </c>
      <c r="Q25" s="2" t="s">
        <v>34</v>
      </c>
      <c r="R25" s="2"/>
      <c r="S25" s="2" t="s">
        <v>52</v>
      </c>
      <c r="T25" s="2"/>
      <c r="U25" s="2"/>
      <c r="V25">
        <v>89</v>
      </c>
    </row>
    <row r="26" ht="14.25" spans="1:22">
      <c r="A26">
        <v>25</v>
      </c>
      <c r="B26" s="2">
        <v>430216</v>
      </c>
      <c r="C26" s="2" t="s">
        <v>137</v>
      </c>
      <c r="D26" s="2" t="s">
        <v>37</v>
      </c>
      <c r="E26" s="2" t="s">
        <v>38</v>
      </c>
      <c r="F26" s="2" t="s">
        <v>80</v>
      </c>
      <c r="G26" s="2"/>
      <c r="H26" s="3" t="s">
        <v>138</v>
      </c>
      <c r="I26" s="4" t="s">
        <v>139</v>
      </c>
      <c r="J26" s="2">
        <v>30</v>
      </c>
      <c r="K26" s="2" t="s">
        <v>83</v>
      </c>
      <c r="L26" s="2" t="s">
        <v>130</v>
      </c>
      <c r="M26" s="2" t="s">
        <v>57</v>
      </c>
      <c r="N26" s="2" t="s">
        <v>33</v>
      </c>
      <c r="O26" s="2" t="s">
        <v>51</v>
      </c>
      <c r="P26" s="2" t="s">
        <v>30</v>
      </c>
      <c r="Q26" s="2" t="s">
        <v>34</v>
      </c>
      <c r="R26" s="2"/>
      <c r="S26" s="2" t="s">
        <v>64</v>
      </c>
      <c r="T26" s="2"/>
      <c r="U26" s="2"/>
      <c r="V26">
        <v>23</v>
      </c>
    </row>
    <row r="27" ht="14.25" spans="1:22">
      <c r="A27">
        <v>26</v>
      </c>
      <c r="B27" s="2">
        <v>530220</v>
      </c>
      <c r="C27" s="2" t="s">
        <v>140</v>
      </c>
      <c r="D27" s="2" t="s">
        <v>37</v>
      </c>
      <c r="E27" s="2" t="s">
        <v>38</v>
      </c>
      <c r="F27" s="2" t="s">
        <v>80</v>
      </c>
      <c r="G27" s="2"/>
      <c r="H27" s="3" t="s">
        <v>141</v>
      </c>
      <c r="I27" s="4" t="s">
        <v>82</v>
      </c>
      <c r="J27" s="2">
        <v>30</v>
      </c>
      <c r="K27" s="2" t="s">
        <v>120</v>
      </c>
      <c r="L27" s="2" t="s">
        <v>84</v>
      </c>
      <c r="M27" s="2" t="s">
        <v>56</v>
      </c>
      <c r="N27" s="2" t="s">
        <v>50</v>
      </c>
      <c r="O27" s="2" t="s">
        <v>33</v>
      </c>
      <c r="P27" s="2" t="s">
        <v>31</v>
      </c>
      <c r="Q27" s="2" t="s">
        <v>68</v>
      </c>
      <c r="R27" s="2"/>
      <c r="S27" s="2" t="s">
        <v>35</v>
      </c>
      <c r="T27" s="2"/>
      <c r="U27" s="2"/>
      <c r="V27">
        <v>12</v>
      </c>
    </row>
    <row r="28" ht="14.25" spans="1:22">
      <c r="A28">
        <v>27</v>
      </c>
      <c r="B28" s="2">
        <v>530218</v>
      </c>
      <c r="C28" s="2" t="s">
        <v>142</v>
      </c>
      <c r="D28" s="2" t="s">
        <v>37</v>
      </c>
      <c r="E28" s="2" t="s">
        <v>38</v>
      </c>
      <c r="F28" s="2" t="s">
        <v>80</v>
      </c>
      <c r="G28" s="2"/>
      <c r="H28" s="3" t="s">
        <v>143</v>
      </c>
      <c r="I28" s="4" t="s">
        <v>144</v>
      </c>
      <c r="J28" s="2">
        <v>30</v>
      </c>
      <c r="K28" s="2" t="s">
        <v>120</v>
      </c>
      <c r="L28" s="2" t="s">
        <v>49</v>
      </c>
      <c r="M28" s="2" t="s">
        <v>51</v>
      </c>
      <c r="N28" s="2" t="s">
        <v>43</v>
      </c>
      <c r="O28" s="2" t="s">
        <v>31</v>
      </c>
      <c r="P28" s="2" t="s">
        <v>32</v>
      </c>
      <c r="Q28" s="2" t="s">
        <v>68</v>
      </c>
      <c r="R28" s="2"/>
      <c r="S28" s="2" t="s">
        <v>52</v>
      </c>
      <c r="T28" s="2"/>
      <c r="U28" s="2"/>
      <c r="V28">
        <v>34</v>
      </c>
    </row>
    <row r="29" ht="14.25" spans="1:22">
      <c r="A29">
        <v>28</v>
      </c>
      <c r="B29" s="2">
        <f>IFERROR(__xludf.DUMMYFUNCTION("query(SPLIT(B29, "" ""), ""SELECT Col1"")"),521112)</f>
        <v>521112</v>
      </c>
      <c r="C29" s="2" t="s">
        <v>145</v>
      </c>
      <c r="D29" s="2" t="s">
        <v>23</v>
      </c>
      <c r="E29" s="2" t="s">
        <v>24</v>
      </c>
      <c r="F29" s="2" t="s">
        <v>75</v>
      </c>
      <c r="G29" s="2"/>
      <c r="H29" s="3" t="s">
        <v>146</v>
      </c>
      <c r="I29" s="4" t="s">
        <v>147</v>
      </c>
      <c r="J29" s="2">
        <v>21</v>
      </c>
      <c r="K29" s="2" t="s">
        <v>78</v>
      </c>
      <c r="L29" s="2" t="s">
        <v>42</v>
      </c>
      <c r="M29" s="2" t="s">
        <v>51</v>
      </c>
      <c r="N29" s="2" t="s">
        <v>43</v>
      </c>
      <c r="O29" s="2" t="s">
        <v>31</v>
      </c>
      <c r="P29" s="2" t="s">
        <v>30</v>
      </c>
      <c r="Q29" s="2" t="s">
        <v>68</v>
      </c>
      <c r="R29" s="2"/>
      <c r="S29" s="2" t="s">
        <v>35</v>
      </c>
      <c r="T29" s="2"/>
      <c r="U29" s="2"/>
      <c r="V29">
        <v>43</v>
      </c>
    </row>
    <row r="30" ht="14.25" spans="1:22">
      <c r="A30">
        <v>29</v>
      </c>
      <c r="B30" s="2">
        <v>430115</v>
      </c>
      <c r="C30" s="2" t="s">
        <v>148</v>
      </c>
      <c r="D30" s="2" t="s">
        <v>37</v>
      </c>
      <c r="E30" s="2" t="s">
        <v>38</v>
      </c>
      <c r="F30" s="2" t="s">
        <v>39</v>
      </c>
      <c r="G30" s="2"/>
      <c r="H30" s="3" t="s">
        <v>149</v>
      </c>
      <c r="I30" s="4" t="s">
        <v>150</v>
      </c>
      <c r="J30" s="2">
        <v>30</v>
      </c>
      <c r="K30" s="2" t="s">
        <v>48</v>
      </c>
      <c r="L30" s="2" t="s">
        <v>49</v>
      </c>
      <c r="M30" s="2" t="s">
        <v>51</v>
      </c>
      <c r="N30" s="2" t="s">
        <v>43</v>
      </c>
      <c r="O30" s="2" t="s">
        <v>31</v>
      </c>
      <c r="P30" s="2" t="s">
        <v>30</v>
      </c>
      <c r="Q30" s="2" t="s">
        <v>34</v>
      </c>
      <c r="R30" s="2"/>
      <c r="S30" s="2" t="s">
        <v>85</v>
      </c>
      <c r="T30" s="2"/>
      <c r="U30" s="2"/>
      <c r="V30">
        <v>33</v>
      </c>
    </row>
    <row r="31" ht="14.25" spans="1:22">
      <c r="A31">
        <v>30</v>
      </c>
      <c r="B31" s="2">
        <f>IFERROR(__xludf.DUMMYFUNCTION("query(SPLIT(B31, "" ""), ""SELECT Col1"")"),521212)</f>
        <v>521212</v>
      </c>
      <c r="C31" s="2" t="s">
        <v>151</v>
      </c>
      <c r="D31" s="2" t="s">
        <v>23</v>
      </c>
      <c r="E31" s="2" t="s">
        <v>24</v>
      </c>
      <c r="F31" s="2" t="s">
        <v>25</v>
      </c>
      <c r="G31" s="2"/>
      <c r="H31" s="3" t="s">
        <v>152</v>
      </c>
      <c r="I31" s="4" t="s">
        <v>153</v>
      </c>
      <c r="J31" s="2">
        <v>21</v>
      </c>
      <c r="K31" s="2" t="s">
        <v>62</v>
      </c>
      <c r="L31" s="2" t="s">
        <v>29</v>
      </c>
      <c r="M31" s="2" t="s">
        <v>43</v>
      </c>
      <c r="N31" s="2" t="s">
        <v>32</v>
      </c>
      <c r="O31" s="2" t="s">
        <v>56</v>
      </c>
      <c r="P31" s="2" t="s">
        <v>31</v>
      </c>
      <c r="Q31" s="2" t="s">
        <v>68</v>
      </c>
      <c r="R31" s="2"/>
      <c r="S31" s="2" t="s">
        <v>52</v>
      </c>
      <c r="T31" s="2"/>
      <c r="U31" s="2"/>
      <c r="V31">
        <v>55</v>
      </c>
    </row>
    <row r="32" ht="14.25" spans="1:22">
      <c r="A32">
        <v>31</v>
      </c>
      <c r="B32" s="2">
        <f>IFERROR(__xludf.DUMMYFUNCTION("query(SPLIT(B31, "" ""), ""SELECT Col1"")"),521212)</f>
        <v>521212</v>
      </c>
      <c r="C32" s="2" t="s">
        <v>154</v>
      </c>
      <c r="D32" s="2" t="s">
        <v>23</v>
      </c>
      <c r="E32" s="2" t="s">
        <v>38</v>
      </c>
      <c r="F32" s="2" t="s">
        <v>95</v>
      </c>
      <c r="G32" s="2"/>
      <c r="H32" s="3" t="s">
        <v>155</v>
      </c>
      <c r="I32" s="4" t="s">
        <v>156</v>
      </c>
      <c r="J32" s="2">
        <v>20</v>
      </c>
      <c r="K32" s="2" t="s">
        <v>120</v>
      </c>
      <c r="L32" s="2" t="s">
        <v>42</v>
      </c>
      <c r="M32" s="2" t="s">
        <v>31</v>
      </c>
      <c r="N32" s="2" t="s">
        <v>56</v>
      </c>
      <c r="O32" s="2" t="s">
        <v>57</v>
      </c>
      <c r="P32" s="2" t="s">
        <v>32</v>
      </c>
      <c r="Q32" s="2" t="s">
        <v>68</v>
      </c>
      <c r="R32" s="2"/>
      <c r="S32" s="2" t="s">
        <v>52</v>
      </c>
      <c r="T32" s="2"/>
      <c r="U32" s="2"/>
      <c r="V32">
        <v>50</v>
      </c>
    </row>
    <row r="33" ht="14.25" spans="1:22">
      <c r="A33">
        <v>32</v>
      </c>
      <c r="B33" s="2">
        <v>421215</v>
      </c>
      <c r="C33" s="2" t="s">
        <v>157</v>
      </c>
      <c r="D33" s="2" t="s">
        <v>23</v>
      </c>
      <c r="E33" s="2" t="s">
        <v>24</v>
      </c>
      <c r="F33" s="2" t="s">
        <v>25</v>
      </c>
      <c r="G33" s="2"/>
      <c r="H33" s="3" t="s">
        <v>66</v>
      </c>
      <c r="I33" s="4" t="s">
        <v>67</v>
      </c>
      <c r="J33" s="2">
        <v>21</v>
      </c>
      <c r="K33" s="2" t="s">
        <v>28</v>
      </c>
      <c r="L33" s="2" t="s">
        <v>49</v>
      </c>
      <c r="M33" s="2" t="s">
        <v>33</v>
      </c>
      <c r="N33" s="2" t="s">
        <v>30</v>
      </c>
      <c r="O33" s="2" t="s">
        <v>43</v>
      </c>
      <c r="P33" s="2" t="s">
        <v>31</v>
      </c>
      <c r="Q33" s="2" t="s">
        <v>34</v>
      </c>
      <c r="R33" s="2"/>
      <c r="S33" s="2" t="s">
        <v>35</v>
      </c>
      <c r="T33" s="2"/>
      <c r="U33" s="2"/>
      <c r="V33">
        <v>51</v>
      </c>
    </row>
    <row r="34" ht="14.25" spans="1:22">
      <c r="A34">
        <v>33</v>
      </c>
      <c r="B34" s="2">
        <v>421212</v>
      </c>
      <c r="C34" s="2" t="s">
        <v>158</v>
      </c>
      <c r="D34" s="2" t="s">
        <v>23</v>
      </c>
      <c r="E34" s="2" t="s">
        <v>24</v>
      </c>
      <c r="F34" s="2" t="s">
        <v>25</v>
      </c>
      <c r="G34" s="2"/>
      <c r="H34" s="3" t="s">
        <v>152</v>
      </c>
      <c r="I34" s="4" t="s">
        <v>153</v>
      </c>
      <c r="J34" s="2">
        <v>21</v>
      </c>
      <c r="K34" s="2" t="s">
        <v>62</v>
      </c>
      <c r="L34" s="2" t="s">
        <v>130</v>
      </c>
      <c r="M34" s="2" t="s">
        <v>43</v>
      </c>
      <c r="N34" s="2" t="s">
        <v>32</v>
      </c>
      <c r="O34" s="2" t="s">
        <v>56</v>
      </c>
      <c r="P34" s="2" t="s">
        <v>31</v>
      </c>
      <c r="Q34" s="2" t="s">
        <v>34</v>
      </c>
      <c r="R34" s="2"/>
      <c r="S34" s="2" t="s">
        <v>35</v>
      </c>
      <c r="T34" s="2"/>
      <c r="U34" s="2"/>
      <c r="V34">
        <v>33</v>
      </c>
    </row>
    <row r="35" ht="14.25" spans="1:22">
      <c r="A35">
        <v>34</v>
      </c>
      <c r="B35" s="2">
        <v>420118</v>
      </c>
      <c r="C35" s="2" t="s">
        <v>159</v>
      </c>
      <c r="D35" s="2" t="s">
        <v>23</v>
      </c>
      <c r="E35" s="2" t="s">
        <v>38</v>
      </c>
      <c r="F35" s="2" t="s">
        <v>39</v>
      </c>
      <c r="G35" s="2"/>
      <c r="H35" s="3" t="s">
        <v>160</v>
      </c>
      <c r="I35" s="4" t="s">
        <v>161</v>
      </c>
      <c r="J35" s="2">
        <v>20</v>
      </c>
      <c r="K35" s="2" t="s">
        <v>73</v>
      </c>
      <c r="L35" s="2" t="s">
        <v>49</v>
      </c>
      <c r="M35" s="2" t="s">
        <v>33</v>
      </c>
      <c r="N35" s="2" t="s">
        <v>30</v>
      </c>
      <c r="O35" s="2" t="s">
        <v>43</v>
      </c>
      <c r="P35" s="2" t="s">
        <v>57</v>
      </c>
      <c r="Q35" s="2" t="s">
        <v>34</v>
      </c>
      <c r="R35" s="2"/>
      <c r="S35" s="2" t="s">
        <v>64</v>
      </c>
      <c r="T35" s="2"/>
      <c r="U35" s="2"/>
      <c r="V35">
        <v>45</v>
      </c>
    </row>
    <row r="36" ht="14.25" spans="1:22">
      <c r="A36">
        <v>35</v>
      </c>
      <c r="B36" s="2">
        <v>421216</v>
      </c>
      <c r="C36" s="2" t="s">
        <v>162</v>
      </c>
      <c r="D36" s="2" t="s">
        <v>23</v>
      </c>
      <c r="E36" s="2" t="s">
        <v>24</v>
      </c>
      <c r="F36" s="2" t="s">
        <v>25</v>
      </c>
      <c r="G36" s="2"/>
      <c r="H36" s="3" t="s">
        <v>163</v>
      </c>
      <c r="I36" s="4" t="s">
        <v>164</v>
      </c>
      <c r="J36" s="2">
        <v>21</v>
      </c>
      <c r="K36" s="2" t="s">
        <v>62</v>
      </c>
      <c r="L36" s="2" t="s">
        <v>63</v>
      </c>
      <c r="M36" s="2" t="s">
        <v>50</v>
      </c>
      <c r="N36" s="2" t="s">
        <v>51</v>
      </c>
      <c r="O36" s="2" t="s">
        <v>30</v>
      </c>
      <c r="P36" s="2" t="s">
        <v>33</v>
      </c>
      <c r="Q36" s="2" t="s">
        <v>34</v>
      </c>
      <c r="R36" s="2"/>
      <c r="S36" s="2" t="s">
        <v>85</v>
      </c>
      <c r="T36" s="2"/>
      <c r="U36" s="2"/>
      <c r="V36">
        <v>33</v>
      </c>
    </row>
    <row r="37" ht="14.25" spans="1:22">
      <c r="A37">
        <v>36</v>
      </c>
      <c r="B37" s="2">
        <v>530115</v>
      </c>
      <c r="C37" s="2" t="s">
        <v>165</v>
      </c>
      <c r="D37" s="2" t="s">
        <v>37</v>
      </c>
      <c r="E37" s="2" t="s">
        <v>38</v>
      </c>
      <c r="F37" s="2" t="s">
        <v>39</v>
      </c>
      <c r="G37" s="2"/>
      <c r="H37" s="3" t="s">
        <v>149</v>
      </c>
      <c r="I37" s="4" t="s">
        <v>150</v>
      </c>
      <c r="J37" s="2">
        <v>30</v>
      </c>
      <c r="K37" s="2" t="s">
        <v>120</v>
      </c>
      <c r="L37" s="2" t="s">
        <v>84</v>
      </c>
      <c r="M37" s="2" t="s">
        <v>56</v>
      </c>
      <c r="N37" s="2" t="s">
        <v>50</v>
      </c>
      <c r="O37" s="2" t="s">
        <v>33</v>
      </c>
      <c r="P37" s="2" t="s">
        <v>31</v>
      </c>
      <c r="Q37" s="2" t="s">
        <v>68</v>
      </c>
      <c r="R37" s="2"/>
      <c r="S37" s="2" t="s">
        <v>35</v>
      </c>
      <c r="T37" s="2"/>
      <c r="U37" s="2"/>
      <c r="V37">
        <v>65</v>
      </c>
    </row>
    <row r="38" ht="14.25" spans="1:22">
      <c r="A38">
        <v>37</v>
      </c>
      <c r="B38" s="2">
        <f>IFERROR(__xludf.DUMMYFUNCTION("query(SPLIT(B38, "" ""), ""SELECT Col1"")"),520112)</f>
        <v>520112</v>
      </c>
      <c r="C38" s="2" t="s">
        <v>166</v>
      </c>
      <c r="D38" s="2" t="s">
        <v>23</v>
      </c>
      <c r="E38" s="2" t="s">
        <v>38</v>
      </c>
      <c r="F38" s="2" t="s">
        <v>39</v>
      </c>
      <c r="G38" s="2"/>
      <c r="H38" s="3" t="s">
        <v>167</v>
      </c>
      <c r="I38" s="4" t="s">
        <v>168</v>
      </c>
      <c r="J38" s="2">
        <v>20</v>
      </c>
      <c r="K38" s="2" t="s">
        <v>73</v>
      </c>
      <c r="L38" s="2" t="s">
        <v>130</v>
      </c>
      <c r="M38" s="2" t="s">
        <v>56</v>
      </c>
      <c r="N38" s="2" t="s">
        <v>50</v>
      </c>
      <c r="O38" s="2" t="s">
        <v>33</v>
      </c>
      <c r="P38" s="2" t="s">
        <v>57</v>
      </c>
      <c r="Q38" s="2" t="s">
        <v>68</v>
      </c>
      <c r="R38" s="2"/>
      <c r="S38" s="2" t="s">
        <v>35</v>
      </c>
      <c r="T38" s="2"/>
      <c r="U38" s="2"/>
      <c r="V38">
        <v>43</v>
      </c>
    </row>
    <row r="39" ht="14.25" spans="1:22">
      <c r="A39">
        <v>38</v>
      </c>
      <c r="B39" s="2">
        <v>421117</v>
      </c>
      <c r="C39" s="2" t="s">
        <v>169</v>
      </c>
      <c r="D39" s="2" t="s">
        <v>23</v>
      </c>
      <c r="E39" s="2" t="s">
        <v>24</v>
      </c>
      <c r="F39" s="2" t="s">
        <v>75</v>
      </c>
      <c r="G39" s="2"/>
      <c r="H39" s="3" t="s">
        <v>170</v>
      </c>
      <c r="I39" s="4" t="s">
        <v>171</v>
      </c>
      <c r="J39" s="2">
        <v>21</v>
      </c>
      <c r="K39" s="2" t="s">
        <v>83</v>
      </c>
      <c r="L39" s="2" t="s">
        <v>42</v>
      </c>
      <c r="M39" s="2" t="s">
        <v>32</v>
      </c>
      <c r="N39" s="2" t="s">
        <v>57</v>
      </c>
      <c r="O39" s="2" t="s">
        <v>50</v>
      </c>
      <c r="P39" s="2" t="s">
        <v>43</v>
      </c>
      <c r="Q39" s="2" t="s">
        <v>34</v>
      </c>
      <c r="R39" s="2"/>
      <c r="S39" s="2" t="s">
        <v>105</v>
      </c>
      <c r="T39" s="2"/>
      <c r="U39" s="2"/>
      <c r="V39">
        <v>31</v>
      </c>
    </row>
    <row r="40" ht="14.25" spans="1:22">
      <c r="A40">
        <v>39</v>
      </c>
      <c r="B40" s="2">
        <v>431218</v>
      </c>
      <c r="C40" s="2" t="s">
        <v>172</v>
      </c>
      <c r="D40" s="2" t="s">
        <v>37</v>
      </c>
      <c r="E40" s="2" t="s">
        <v>24</v>
      </c>
      <c r="F40" s="2" t="s">
        <v>25</v>
      </c>
      <c r="G40" s="2"/>
      <c r="H40" s="3" t="s">
        <v>173</v>
      </c>
      <c r="I40" s="4" t="s">
        <v>174</v>
      </c>
      <c r="J40" s="2">
        <v>31</v>
      </c>
      <c r="K40" s="2" t="s">
        <v>120</v>
      </c>
      <c r="L40" s="2" t="s">
        <v>84</v>
      </c>
      <c r="M40" s="2" t="s">
        <v>56</v>
      </c>
      <c r="N40" s="2" t="s">
        <v>50</v>
      </c>
      <c r="O40" s="2" t="s">
        <v>33</v>
      </c>
      <c r="P40" s="2" t="s">
        <v>31</v>
      </c>
      <c r="Q40" s="2" t="s">
        <v>34</v>
      </c>
      <c r="R40" s="2"/>
      <c r="S40" s="2" t="s">
        <v>35</v>
      </c>
      <c r="T40" s="2"/>
      <c r="U40" s="2"/>
      <c r="V40">
        <v>61</v>
      </c>
    </row>
    <row r="41" ht="14.25" spans="1:22">
      <c r="A41">
        <v>40</v>
      </c>
      <c r="B41" s="2">
        <v>421114</v>
      </c>
      <c r="C41" s="2" t="s">
        <v>175</v>
      </c>
      <c r="D41" s="2" t="s">
        <v>23</v>
      </c>
      <c r="E41" s="2" t="s">
        <v>24</v>
      </c>
      <c r="F41" s="2" t="s">
        <v>75</v>
      </c>
      <c r="G41" s="2"/>
      <c r="H41" s="3" t="s">
        <v>176</v>
      </c>
      <c r="I41" s="4" t="s">
        <v>177</v>
      </c>
      <c r="J41" s="2">
        <v>21</v>
      </c>
      <c r="K41" s="2" t="s">
        <v>78</v>
      </c>
      <c r="L41" s="2" t="s">
        <v>63</v>
      </c>
      <c r="M41" s="2" t="s">
        <v>50</v>
      </c>
      <c r="N41" s="2" t="s">
        <v>51</v>
      </c>
      <c r="O41" s="2" t="s">
        <v>30</v>
      </c>
      <c r="P41" s="2" t="s">
        <v>43</v>
      </c>
      <c r="Q41" s="2" t="s">
        <v>34</v>
      </c>
      <c r="R41" s="2"/>
      <c r="S41" s="2" t="s">
        <v>85</v>
      </c>
      <c r="T41" s="2"/>
      <c r="U41" s="2"/>
      <c r="V41">
        <v>45</v>
      </c>
    </row>
    <row r="42" ht="14.25" spans="1:22">
      <c r="A42">
        <v>41</v>
      </c>
      <c r="B42" s="2">
        <v>421219</v>
      </c>
      <c r="C42" s="2" t="s">
        <v>178</v>
      </c>
      <c r="D42" s="2" t="s">
        <v>23</v>
      </c>
      <c r="E42" s="2" t="s">
        <v>24</v>
      </c>
      <c r="F42" s="2" t="s">
        <v>25</v>
      </c>
      <c r="G42" s="2"/>
      <c r="H42" s="3" t="s">
        <v>179</v>
      </c>
      <c r="I42" s="4" t="s">
        <v>180</v>
      </c>
      <c r="J42" s="2">
        <v>21</v>
      </c>
      <c r="K42" s="2" t="s">
        <v>28</v>
      </c>
      <c r="L42" s="2" t="s">
        <v>90</v>
      </c>
      <c r="M42" s="2" t="s">
        <v>32</v>
      </c>
      <c r="N42" s="2" t="s">
        <v>57</v>
      </c>
      <c r="O42" s="2" t="s">
        <v>50</v>
      </c>
      <c r="P42" s="2" t="s">
        <v>33</v>
      </c>
      <c r="Q42" s="2" t="s">
        <v>34</v>
      </c>
      <c r="R42" s="2"/>
      <c r="S42" s="2" t="s">
        <v>64</v>
      </c>
      <c r="T42" s="2"/>
      <c r="U42" s="2"/>
      <c r="V42">
        <v>54</v>
      </c>
    </row>
    <row r="43" ht="14.25" spans="1:22">
      <c r="A43">
        <v>42</v>
      </c>
      <c r="B43" s="2">
        <v>430116</v>
      </c>
      <c r="C43" s="2" t="s">
        <v>181</v>
      </c>
      <c r="D43" s="2" t="s">
        <v>37</v>
      </c>
      <c r="E43" s="2" t="s">
        <v>38</v>
      </c>
      <c r="F43" s="2" t="s">
        <v>39</v>
      </c>
      <c r="G43" s="2"/>
      <c r="H43" s="3" t="s">
        <v>182</v>
      </c>
      <c r="I43" s="4" t="s">
        <v>183</v>
      </c>
      <c r="J43" s="2">
        <v>30</v>
      </c>
      <c r="K43" s="2" t="s">
        <v>73</v>
      </c>
      <c r="L43" s="2" t="s">
        <v>63</v>
      </c>
      <c r="M43" s="2" t="s">
        <v>33</v>
      </c>
      <c r="N43" s="2" t="s">
        <v>30</v>
      </c>
      <c r="O43" s="2" t="s">
        <v>43</v>
      </c>
      <c r="P43" s="2" t="s">
        <v>57</v>
      </c>
      <c r="Q43" s="2" t="s">
        <v>34</v>
      </c>
      <c r="R43" s="2"/>
      <c r="S43" s="2" t="s">
        <v>85</v>
      </c>
      <c r="T43" s="2"/>
      <c r="U43" s="2"/>
      <c r="V43">
        <v>66</v>
      </c>
    </row>
    <row r="44" ht="14.25" spans="1:22">
      <c r="A44">
        <v>43</v>
      </c>
      <c r="B44" s="2">
        <f>IFERROR(__xludf.DUMMYFUNCTION("query(SPLIT(B44, "" ""), ""SELECT Col1"")"),520116)</f>
        <v>520116</v>
      </c>
      <c r="C44" s="2" t="s">
        <v>184</v>
      </c>
      <c r="D44" s="2" t="s">
        <v>23</v>
      </c>
      <c r="E44" s="2" t="s">
        <v>38</v>
      </c>
      <c r="F44" s="2" t="s">
        <v>39</v>
      </c>
      <c r="G44" s="2"/>
      <c r="H44" s="3" t="s">
        <v>185</v>
      </c>
      <c r="I44" s="4" t="s">
        <v>186</v>
      </c>
      <c r="J44" s="2">
        <v>20</v>
      </c>
      <c r="K44" s="2" t="s">
        <v>73</v>
      </c>
      <c r="L44" s="2" t="s">
        <v>63</v>
      </c>
      <c r="M44" s="2" t="s">
        <v>30</v>
      </c>
      <c r="N44" s="2" t="s">
        <v>31</v>
      </c>
      <c r="O44" s="2" t="s">
        <v>32</v>
      </c>
      <c r="P44" s="2" t="s">
        <v>43</v>
      </c>
      <c r="Q44" s="2" t="s">
        <v>68</v>
      </c>
      <c r="R44" s="2"/>
      <c r="S44" s="2" t="s">
        <v>64</v>
      </c>
      <c r="T44" s="2"/>
      <c r="U44" s="2"/>
      <c r="V44">
        <v>77</v>
      </c>
    </row>
    <row r="45" ht="14.25" spans="1:22">
      <c r="A45">
        <v>44</v>
      </c>
      <c r="B45" s="2">
        <v>531211</v>
      </c>
      <c r="C45" s="2" t="s">
        <v>187</v>
      </c>
      <c r="D45" s="2" t="s">
        <v>37</v>
      </c>
      <c r="E45" s="2" t="s">
        <v>24</v>
      </c>
      <c r="F45" s="2" t="s">
        <v>25</v>
      </c>
      <c r="G45" s="2"/>
      <c r="H45" s="3" t="s">
        <v>188</v>
      </c>
      <c r="I45" s="4" t="s">
        <v>189</v>
      </c>
      <c r="J45" s="2">
        <v>31</v>
      </c>
      <c r="K45" s="2" t="s">
        <v>62</v>
      </c>
      <c r="L45" s="2" t="s">
        <v>130</v>
      </c>
      <c r="M45" s="2" t="s">
        <v>51</v>
      </c>
      <c r="N45" s="2" t="s">
        <v>43</v>
      </c>
      <c r="O45" s="2" t="s">
        <v>31</v>
      </c>
      <c r="P45" s="2" t="s">
        <v>32</v>
      </c>
      <c r="Q45" s="2" t="s">
        <v>68</v>
      </c>
      <c r="R45" s="2"/>
      <c r="S45" s="2" t="s">
        <v>69</v>
      </c>
      <c r="T45" s="2"/>
      <c r="U45" s="2"/>
      <c r="V45">
        <v>74</v>
      </c>
    </row>
    <row r="46" ht="14.25" spans="1:22">
      <c r="A46">
        <v>45</v>
      </c>
      <c r="B46" s="2">
        <v>531213</v>
      </c>
      <c r="C46" s="2" t="s">
        <v>190</v>
      </c>
      <c r="D46" s="2" t="s">
        <v>37</v>
      </c>
      <c r="E46" s="2" t="s">
        <v>24</v>
      </c>
      <c r="F46" s="2" t="s">
        <v>25</v>
      </c>
      <c r="G46" s="2"/>
      <c r="H46" s="3" t="s">
        <v>191</v>
      </c>
      <c r="I46" s="4" t="s">
        <v>192</v>
      </c>
      <c r="J46" s="2">
        <v>31</v>
      </c>
      <c r="K46" s="2" t="s">
        <v>28</v>
      </c>
      <c r="L46" s="2" t="s">
        <v>49</v>
      </c>
      <c r="M46" s="2" t="s">
        <v>30</v>
      </c>
      <c r="N46" s="2" t="s">
        <v>31</v>
      </c>
      <c r="O46" s="2" t="s">
        <v>32</v>
      </c>
      <c r="P46" s="2" t="s">
        <v>33</v>
      </c>
      <c r="Q46" s="2" t="s">
        <v>68</v>
      </c>
      <c r="R46" s="2"/>
      <c r="S46" s="2" t="s">
        <v>58</v>
      </c>
      <c r="T46" s="2"/>
      <c r="U46" s="2"/>
      <c r="V46">
        <v>34</v>
      </c>
    </row>
    <row r="47" ht="14.25" spans="1:22">
      <c r="A47">
        <v>46</v>
      </c>
      <c r="B47" s="2">
        <v>530110</v>
      </c>
      <c r="C47" s="2" t="s">
        <v>193</v>
      </c>
      <c r="D47" s="2" t="s">
        <v>37</v>
      </c>
      <c r="E47" s="2" t="s">
        <v>38</v>
      </c>
      <c r="F47" s="2" t="s">
        <v>39</v>
      </c>
      <c r="G47" s="2"/>
      <c r="H47" s="3" t="s">
        <v>194</v>
      </c>
      <c r="I47" s="4" t="s">
        <v>195</v>
      </c>
      <c r="J47" s="2">
        <v>30</v>
      </c>
      <c r="K47" s="2" t="s">
        <v>48</v>
      </c>
      <c r="L47" s="2" t="s">
        <v>49</v>
      </c>
      <c r="M47" s="2" t="s">
        <v>51</v>
      </c>
      <c r="N47" s="2" t="s">
        <v>43</v>
      </c>
      <c r="O47" s="2" t="s">
        <v>31</v>
      </c>
      <c r="P47" s="2" t="s">
        <v>30</v>
      </c>
      <c r="Q47" s="2" t="s">
        <v>68</v>
      </c>
      <c r="R47" s="2"/>
      <c r="S47" s="2" t="s">
        <v>85</v>
      </c>
      <c r="T47" s="2"/>
      <c r="U47" s="2"/>
      <c r="V47">
        <v>33</v>
      </c>
    </row>
    <row r="48" ht="14.25" spans="1:22">
      <c r="A48">
        <v>47</v>
      </c>
      <c r="B48" s="2">
        <v>420115</v>
      </c>
      <c r="C48" s="2" t="s">
        <v>196</v>
      </c>
      <c r="D48" s="2" t="s">
        <v>23</v>
      </c>
      <c r="E48" s="2" t="s">
        <v>38</v>
      </c>
      <c r="F48" s="2" t="s">
        <v>39</v>
      </c>
      <c r="G48" s="2"/>
      <c r="H48" s="3" t="s">
        <v>197</v>
      </c>
      <c r="I48" s="4" t="s">
        <v>198</v>
      </c>
      <c r="J48" s="2">
        <v>20</v>
      </c>
      <c r="K48" s="2" t="s">
        <v>48</v>
      </c>
      <c r="L48" s="2" t="s">
        <v>90</v>
      </c>
      <c r="M48" s="2" t="s">
        <v>43</v>
      </c>
      <c r="N48" s="2" t="s">
        <v>32</v>
      </c>
      <c r="O48" s="2" t="s">
        <v>56</v>
      </c>
      <c r="P48" s="2" t="s">
        <v>57</v>
      </c>
      <c r="Q48" s="2" t="s">
        <v>34</v>
      </c>
      <c r="R48" s="2"/>
      <c r="S48" s="2" t="s">
        <v>52</v>
      </c>
      <c r="T48" s="2"/>
      <c r="U48" s="2"/>
      <c r="V48">
        <v>8</v>
      </c>
    </row>
    <row r="49" ht="14.25" spans="1:22">
      <c r="A49">
        <v>48</v>
      </c>
      <c r="B49" s="2">
        <v>430215</v>
      </c>
      <c r="C49" s="2" t="s">
        <v>199</v>
      </c>
      <c r="D49" s="2" t="s">
        <v>37</v>
      </c>
      <c r="E49" s="2" t="s">
        <v>38</v>
      </c>
      <c r="F49" s="2" t="s">
        <v>80</v>
      </c>
      <c r="G49" s="2"/>
      <c r="H49" s="3" t="s">
        <v>200</v>
      </c>
      <c r="I49" s="4" t="s">
        <v>201</v>
      </c>
      <c r="J49" s="2">
        <v>30</v>
      </c>
      <c r="K49" s="2" t="s">
        <v>73</v>
      </c>
      <c r="L49" s="2" t="s">
        <v>90</v>
      </c>
      <c r="M49" s="2" t="s">
        <v>31</v>
      </c>
      <c r="N49" s="2" t="s">
        <v>56</v>
      </c>
      <c r="O49" s="2" t="s">
        <v>57</v>
      </c>
      <c r="P49" s="2" t="s">
        <v>30</v>
      </c>
      <c r="Q49" s="2" t="s">
        <v>34</v>
      </c>
      <c r="R49" s="2"/>
      <c r="S49" s="2" t="s">
        <v>35</v>
      </c>
      <c r="T49" s="2"/>
      <c r="U49" s="2"/>
      <c r="V49">
        <v>34</v>
      </c>
    </row>
    <row r="50" ht="14.25" spans="1:22">
      <c r="A50">
        <v>49</v>
      </c>
      <c r="B50" s="2">
        <v>430110</v>
      </c>
      <c r="C50" s="2" t="s">
        <v>202</v>
      </c>
      <c r="D50" s="2" t="s">
        <v>37</v>
      </c>
      <c r="E50" s="2" t="s">
        <v>38</v>
      </c>
      <c r="F50" s="2" t="s">
        <v>39</v>
      </c>
      <c r="G50" s="2"/>
      <c r="H50" s="3" t="s">
        <v>194</v>
      </c>
      <c r="I50" s="4" t="s">
        <v>195</v>
      </c>
      <c r="J50" s="2">
        <v>30</v>
      </c>
      <c r="K50" s="2" t="s">
        <v>62</v>
      </c>
      <c r="L50" s="2" t="s">
        <v>130</v>
      </c>
      <c r="M50" s="2" t="s">
        <v>32</v>
      </c>
      <c r="N50" s="2" t="s">
        <v>57</v>
      </c>
      <c r="O50" s="2" t="s">
        <v>50</v>
      </c>
      <c r="P50" s="2" t="s">
        <v>33</v>
      </c>
      <c r="Q50" s="2" t="s">
        <v>34</v>
      </c>
      <c r="R50" s="2"/>
      <c r="S50" s="2" t="s">
        <v>35</v>
      </c>
      <c r="T50" s="2"/>
      <c r="U50" s="2"/>
      <c r="V50">
        <v>78</v>
      </c>
    </row>
    <row r="51" ht="14.25" spans="1:22">
      <c r="A51">
        <v>50</v>
      </c>
      <c r="B51" s="2">
        <f>IFERROR(__xludf.DUMMYFUNCTION("query(SPLIT(B51, "" ""), ""SELECT Col1"")"),521110)</f>
        <v>521110</v>
      </c>
      <c r="C51" s="2" t="s">
        <v>203</v>
      </c>
      <c r="D51" s="2" t="s">
        <v>23</v>
      </c>
      <c r="E51" s="2" t="s">
        <v>24</v>
      </c>
      <c r="F51" s="2" t="s">
        <v>75</v>
      </c>
      <c r="G51" s="2"/>
      <c r="H51" s="3" t="s">
        <v>204</v>
      </c>
      <c r="I51" s="4" t="s">
        <v>205</v>
      </c>
      <c r="J51" s="2">
        <v>21</v>
      </c>
      <c r="K51" s="2" t="s">
        <v>78</v>
      </c>
      <c r="L51" s="2" t="s">
        <v>29</v>
      </c>
      <c r="M51" s="2" t="s">
        <v>43</v>
      </c>
      <c r="N51" s="2" t="s">
        <v>32</v>
      </c>
      <c r="O51" s="2" t="s">
        <v>56</v>
      </c>
      <c r="P51" s="2" t="s">
        <v>57</v>
      </c>
      <c r="Q51" s="2" t="s">
        <v>68</v>
      </c>
      <c r="R51" s="2"/>
      <c r="S51" s="2" t="s">
        <v>64</v>
      </c>
      <c r="T51" s="2"/>
      <c r="U51" s="2"/>
      <c r="V51">
        <v>98</v>
      </c>
    </row>
    <row r="52" ht="14.25" spans="1:22">
      <c r="A52">
        <v>51</v>
      </c>
      <c r="B52" s="2">
        <v>420111</v>
      </c>
      <c r="C52" s="2" t="s">
        <v>206</v>
      </c>
      <c r="D52" s="2" t="s">
        <v>23</v>
      </c>
      <c r="E52" s="2" t="s">
        <v>38</v>
      </c>
      <c r="F52" s="2" t="s">
        <v>39</v>
      </c>
      <c r="G52" s="2"/>
      <c r="H52" s="3" t="s">
        <v>109</v>
      </c>
      <c r="I52" s="4" t="s">
        <v>110</v>
      </c>
      <c r="J52" s="2">
        <v>20</v>
      </c>
      <c r="K52" s="2" t="s">
        <v>48</v>
      </c>
      <c r="L52" s="2" t="s">
        <v>63</v>
      </c>
      <c r="M52" s="2" t="s">
        <v>57</v>
      </c>
      <c r="N52" s="2" t="s">
        <v>33</v>
      </c>
      <c r="O52" s="2" t="s">
        <v>51</v>
      </c>
      <c r="P52" s="2" t="s">
        <v>30</v>
      </c>
      <c r="Q52" s="2" t="s">
        <v>34</v>
      </c>
      <c r="R52" s="2"/>
      <c r="S52" s="2" t="s">
        <v>35</v>
      </c>
      <c r="T52" s="2"/>
      <c r="U52" s="2"/>
      <c r="V52">
        <v>23</v>
      </c>
    </row>
    <row r="53" ht="14.25" spans="1:22">
      <c r="A53">
        <v>52</v>
      </c>
      <c r="B53" s="2">
        <v>531216</v>
      </c>
      <c r="C53" s="2" t="s">
        <v>207</v>
      </c>
      <c r="D53" s="2" t="s">
        <v>37</v>
      </c>
      <c r="E53" s="2" t="s">
        <v>24</v>
      </c>
      <c r="F53" s="2" t="s">
        <v>25</v>
      </c>
      <c r="G53" s="2"/>
      <c r="H53" s="5" t="s">
        <v>208</v>
      </c>
      <c r="I53" s="6" t="s">
        <v>209</v>
      </c>
      <c r="J53" s="2">
        <v>31</v>
      </c>
      <c r="K53" s="2" t="s">
        <v>73</v>
      </c>
      <c r="L53" s="2" t="s">
        <v>63</v>
      </c>
      <c r="M53" s="2" t="s">
        <v>33</v>
      </c>
      <c r="N53" s="2" t="s">
        <v>30</v>
      </c>
      <c r="O53" s="2" t="s">
        <v>43</v>
      </c>
      <c r="P53" s="2" t="s">
        <v>57</v>
      </c>
      <c r="Q53" s="2" t="s">
        <v>68</v>
      </c>
      <c r="R53" s="2"/>
      <c r="S53" s="2" t="s">
        <v>69</v>
      </c>
      <c r="T53" s="2"/>
      <c r="U53" s="2"/>
      <c r="V53">
        <v>34</v>
      </c>
    </row>
    <row r="54" ht="14.25" spans="1:22">
      <c r="A54">
        <v>53</v>
      </c>
      <c r="B54" s="2">
        <v>420113</v>
      </c>
      <c r="C54" s="2" t="s">
        <v>210</v>
      </c>
      <c r="D54" s="2" t="s">
        <v>23</v>
      </c>
      <c r="E54" s="2" t="s">
        <v>38</v>
      </c>
      <c r="F54" s="2" t="s">
        <v>39</v>
      </c>
      <c r="G54" s="2"/>
      <c r="H54" s="3" t="s">
        <v>128</v>
      </c>
      <c r="I54" s="4" t="s">
        <v>129</v>
      </c>
      <c r="J54" s="2">
        <v>20</v>
      </c>
      <c r="K54" s="2" t="s">
        <v>48</v>
      </c>
      <c r="L54" s="2" t="s">
        <v>42</v>
      </c>
      <c r="M54" s="2" t="s">
        <v>32</v>
      </c>
      <c r="N54" s="2" t="s">
        <v>57</v>
      </c>
      <c r="O54" s="2" t="s">
        <v>50</v>
      </c>
      <c r="P54" s="2" t="s">
        <v>43</v>
      </c>
      <c r="Q54" s="2" t="s">
        <v>34</v>
      </c>
      <c r="R54" s="2"/>
      <c r="S54" s="2" t="s">
        <v>64</v>
      </c>
      <c r="T54" s="2"/>
      <c r="U54" s="2"/>
      <c r="V54">
        <v>55</v>
      </c>
    </row>
    <row r="55" ht="14.25" spans="1:22">
      <c r="A55">
        <v>54</v>
      </c>
      <c r="B55" s="2">
        <v>531215</v>
      </c>
      <c r="C55" s="2" t="s">
        <v>211</v>
      </c>
      <c r="D55" s="2" t="s">
        <v>37</v>
      </c>
      <c r="E55" s="2" t="s">
        <v>24</v>
      </c>
      <c r="F55" s="2" t="s">
        <v>25</v>
      </c>
      <c r="G55" s="2"/>
      <c r="H55" s="3" t="s">
        <v>71</v>
      </c>
      <c r="I55" s="4" t="s">
        <v>72</v>
      </c>
      <c r="J55" s="2">
        <v>31</v>
      </c>
      <c r="K55" s="2" t="s">
        <v>78</v>
      </c>
      <c r="L55" s="2" t="s">
        <v>29</v>
      </c>
      <c r="M55" s="2" t="s">
        <v>43</v>
      </c>
      <c r="N55" s="2" t="s">
        <v>32</v>
      </c>
      <c r="O55" s="2" t="s">
        <v>56</v>
      </c>
      <c r="P55" s="2" t="s">
        <v>57</v>
      </c>
      <c r="Q55" s="2" t="s">
        <v>68</v>
      </c>
      <c r="R55" s="2"/>
      <c r="S55" s="2" t="s">
        <v>105</v>
      </c>
      <c r="T55" s="2"/>
      <c r="U55" s="2"/>
      <c r="V55">
        <v>66</v>
      </c>
    </row>
    <row r="56" ht="14.25" spans="1:22">
      <c r="A56">
        <v>55</v>
      </c>
      <c r="B56" s="2">
        <f>IFERROR(__xludf.DUMMYFUNCTION("query(SPLIT(B56, "" ""), ""SELECT Col1"")"),520217)</f>
        <v>520217</v>
      </c>
      <c r="C56" s="2" t="s">
        <v>212</v>
      </c>
      <c r="D56" s="2" t="s">
        <v>23</v>
      </c>
      <c r="E56" s="2" t="s">
        <v>38</v>
      </c>
      <c r="F56" s="2" t="s">
        <v>95</v>
      </c>
      <c r="G56" s="2"/>
      <c r="H56" s="3" t="s">
        <v>96</v>
      </c>
      <c r="I56" s="4" t="s">
        <v>97</v>
      </c>
      <c r="J56" s="2">
        <v>20</v>
      </c>
      <c r="K56" s="2" t="s">
        <v>89</v>
      </c>
      <c r="L56" s="2" t="s">
        <v>90</v>
      </c>
      <c r="M56" s="2" t="s">
        <v>43</v>
      </c>
      <c r="N56" s="2" t="s">
        <v>32</v>
      </c>
      <c r="O56" s="2" t="s">
        <v>56</v>
      </c>
      <c r="P56" s="2" t="s">
        <v>31</v>
      </c>
      <c r="Q56" s="2" t="s">
        <v>68</v>
      </c>
      <c r="R56" s="2"/>
      <c r="S56" s="2" t="s">
        <v>58</v>
      </c>
      <c r="T56" s="2"/>
      <c r="U56" s="2"/>
      <c r="V56">
        <v>78</v>
      </c>
    </row>
    <row r="57" ht="14.25" spans="1:22">
      <c r="A57">
        <v>56</v>
      </c>
      <c r="B57" s="2">
        <v>531116</v>
      </c>
      <c r="C57" s="2" t="s">
        <v>213</v>
      </c>
      <c r="D57" s="2" t="s">
        <v>37</v>
      </c>
      <c r="E57" s="2" t="s">
        <v>24</v>
      </c>
      <c r="F57" s="2" t="s">
        <v>99</v>
      </c>
      <c r="G57" s="2"/>
      <c r="H57" s="3" t="s">
        <v>112</v>
      </c>
      <c r="I57" s="4" t="s">
        <v>113</v>
      </c>
      <c r="J57" s="2">
        <v>31</v>
      </c>
      <c r="K57" s="2" t="s">
        <v>62</v>
      </c>
      <c r="L57" s="2" t="s">
        <v>42</v>
      </c>
      <c r="M57" s="2" t="s">
        <v>56</v>
      </c>
      <c r="N57" s="2" t="s">
        <v>50</v>
      </c>
      <c r="O57" s="2" t="s">
        <v>33</v>
      </c>
      <c r="P57" s="2" t="s">
        <v>31</v>
      </c>
      <c r="Q57" s="2" t="s">
        <v>68</v>
      </c>
      <c r="R57" s="2"/>
      <c r="S57" s="2" t="s">
        <v>35</v>
      </c>
      <c r="T57" s="2"/>
      <c r="U57" s="2"/>
      <c r="V57">
        <v>23</v>
      </c>
    </row>
    <row r="58" ht="14.25" spans="1:22">
      <c r="A58">
        <v>57</v>
      </c>
      <c r="B58" s="2">
        <f>IFERROR(__xludf.DUMMYFUNCTION("query(SPLIT(B58, "" ""), ""SELECT Col1"")"),520117)</f>
        <v>520117</v>
      </c>
      <c r="C58" s="2" t="s">
        <v>214</v>
      </c>
      <c r="D58" s="2" t="s">
        <v>23</v>
      </c>
      <c r="E58" s="2" t="s">
        <v>38</v>
      </c>
      <c r="F58" s="2" t="s">
        <v>39</v>
      </c>
      <c r="G58" s="2"/>
      <c r="H58" s="3" t="s">
        <v>215</v>
      </c>
      <c r="I58" s="4" t="s">
        <v>216</v>
      </c>
      <c r="J58" s="2">
        <v>20</v>
      </c>
      <c r="K58" s="2" t="s">
        <v>48</v>
      </c>
      <c r="L58" s="2" t="s">
        <v>49</v>
      </c>
      <c r="M58" s="2" t="s">
        <v>51</v>
      </c>
      <c r="N58" s="2" t="s">
        <v>43</v>
      </c>
      <c r="O58" s="2" t="s">
        <v>31</v>
      </c>
      <c r="P58" s="2" t="s">
        <v>30</v>
      </c>
      <c r="Q58" s="2" t="s">
        <v>68</v>
      </c>
      <c r="R58" s="2"/>
      <c r="S58" s="2" t="s">
        <v>35</v>
      </c>
      <c r="T58" s="2"/>
      <c r="U58" s="2"/>
      <c r="V58">
        <v>34</v>
      </c>
    </row>
    <row r="59" ht="14.25" spans="1:22">
      <c r="A59">
        <v>58</v>
      </c>
      <c r="B59" s="2">
        <v>530120</v>
      </c>
      <c r="C59" s="2" t="s">
        <v>217</v>
      </c>
      <c r="D59" s="2" t="s">
        <v>37</v>
      </c>
      <c r="E59" s="2" t="s">
        <v>38</v>
      </c>
      <c r="F59" s="2" t="s">
        <v>39</v>
      </c>
      <c r="G59" s="2"/>
      <c r="H59" s="3" t="s">
        <v>218</v>
      </c>
      <c r="I59" s="4" t="s">
        <v>219</v>
      </c>
      <c r="J59" s="2">
        <v>30</v>
      </c>
      <c r="K59" s="2" t="s">
        <v>89</v>
      </c>
      <c r="L59" s="2" t="s">
        <v>42</v>
      </c>
      <c r="M59" s="2" t="s">
        <v>51</v>
      </c>
      <c r="N59" s="2" t="s">
        <v>43</v>
      </c>
      <c r="O59" s="2" t="s">
        <v>31</v>
      </c>
      <c r="P59" s="2" t="s">
        <v>32</v>
      </c>
      <c r="Q59" s="2" t="s">
        <v>68</v>
      </c>
      <c r="R59" s="2"/>
      <c r="S59" s="2" t="s">
        <v>35</v>
      </c>
      <c r="T59" s="2"/>
      <c r="U59" s="2"/>
      <c r="V59">
        <v>23</v>
      </c>
    </row>
    <row r="60" ht="14.25" spans="1:22">
      <c r="A60">
        <v>59</v>
      </c>
      <c r="B60" s="2">
        <f>IFERROR(__xludf.DUMMYFUNCTION("query(SPLIT(B60, "" ""), ""SELECT Col1"")"),520211)</f>
        <v>520211</v>
      </c>
      <c r="C60" s="2" t="s">
        <v>220</v>
      </c>
      <c r="D60" s="2" t="s">
        <v>23</v>
      </c>
      <c r="E60" s="2" t="s">
        <v>38</v>
      </c>
      <c r="F60" s="2" t="s">
        <v>95</v>
      </c>
      <c r="G60" s="2"/>
      <c r="H60" s="3" t="s">
        <v>221</v>
      </c>
      <c r="I60" s="4" t="s">
        <v>222</v>
      </c>
      <c r="J60" s="2">
        <v>20</v>
      </c>
      <c r="K60" s="2" t="s">
        <v>89</v>
      </c>
      <c r="L60" s="2" t="s">
        <v>49</v>
      </c>
      <c r="M60" s="2" t="s">
        <v>33</v>
      </c>
      <c r="N60" s="2" t="s">
        <v>30</v>
      </c>
      <c r="O60" s="2" t="s">
        <v>43</v>
      </c>
      <c r="P60" s="2" t="s">
        <v>31</v>
      </c>
      <c r="Q60" s="2" t="s">
        <v>68</v>
      </c>
      <c r="R60" s="2"/>
      <c r="S60" s="2" t="s">
        <v>69</v>
      </c>
      <c r="T60" s="2"/>
      <c r="U60" s="2"/>
      <c r="V60">
        <v>65</v>
      </c>
    </row>
    <row r="61" ht="14.25" spans="1:22">
      <c r="A61">
        <v>60</v>
      </c>
      <c r="B61" s="2">
        <v>531220</v>
      </c>
      <c r="C61" s="2" t="s">
        <v>223</v>
      </c>
      <c r="D61" s="2" t="s">
        <v>37</v>
      </c>
      <c r="E61" s="2" t="s">
        <v>24</v>
      </c>
      <c r="F61" s="2" t="s">
        <v>25</v>
      </c>
      <c r="G61" s="2"/>
      <c r="H61" s="3" t="s">
        <v>224</v>
      </c>
      <c r="I61" s="4" t="s">
        <v>225</v>
      </c>
      <c r="J61" s="2">
        <v>31</v>
      </c>
      <c r="K61" s="2" t="s">
        <v>28</v>
      </c>
      <c r="L61" s="2" t="s">
        <v>42</v>
      </c>
      <c r="M61" s="2" t="s">
        <v>57</v>
      </c>
      <c r="N61" s="2" t="s">
        <v>33</v>
      </c>
      <c r="O61" s="2" t="s">
        <v>51</v>
      </c>
      <c r="P61" s="2" t="s">
        <v>32</v>
      </c>
      <c r="Q61" s="2" t="s">
        <v>68</v>
      </c>
      <c r="R61" s="2"/>
      <c r="S61" s="2" t="s">
        <v>64</v>
      </c>
      <c r="T61" s="2"/>
      <c r="U61" s="2"/>
      <c r="V61">
        <v>43</v>
      </c>
    </row>
    <row r="62" ht="14.25" spans="1:22">
      <c r="A62">
        <v>61</v>
      </c>
      <c r="B62" s="2">
        <v>431214</v>
      </c>
      <c r="C62" s="2" t="s">
        <v>226</v>
      </c>
      <c r="D62" s="2" t="s">
        <v>37</v>
      </c>
      <c r="E62" s="2" t="s">
        <v>24</v>
      </c>
      <c r="F62" s="2" t="s">
        <v>25</v>
      </c>
      <c r="G62" s="2"/>
      <c r="H62" s="3" t="s">
        <v>227</v>
      </c>
      <c r="I62" s="4" t="s">
        <v>228</v>
      </c>
      <c r="J62" s="2">
        <v>31</v>
      </c>
      <c r="K62" s="2" t="s">
        <v>120</v>
      </c>
      <c r="L62" s="2" t="s">
        <v>84</v>
      </c>
      <c r="M62" s="2" t="s">
        <v>50</v>
      </c>
      <c r="N62" s="2" t="s">
        <v>51</v>
      </c>
      <c r="O62" s="2" t="s">
        <v>30</v>
      </c>
      <c r="P62" s="2" t="s">
        <v>33</v>
      </c>
      <c r="Q62" s="2" t="s">
        <v>34</v>
      </c>
      <c r="R62" s="2"/>
      <c r="S62" s="2" t="s">
        <v>105</v>
      </c>
      <c r="T62" s="2"/>
      <c r="U62" s="2"/>
      <c r="V62">
        <v>67</v>
      </c>
    </row>
    <row r="63" ht="14.25" spans="1:22">
      <c r="A63">
        <v>62</v>
      </c>
      <c r="B63" s="2">
        <v>530213</v>
      </c>
      <c r="C63" s="2" t="s">
        <v>229</v>
      </c>
      <c r="D63" s="2" t="s">
        <v>37</v>
      </c>
      <c r="E63" s="2" t="s">
        <v>38</v>
      </c>
      <c r="F63" s="2" t="s">
        <v>80</v>
      </c>
      <c r="G63" s="2"/>
      <c r="H63" s="3" t="s">
        <v>230</v>
      </c>
      <c r="I63" s="4" t="s">
        <v>231</v>
      </c>
      <c r="J63" s="2">
        <v>30</v>
      </c>
      <c r="K63" s="2" t="s">
        <v>78</v>
      </c>
      <c r="L63" s="2" t="s">
        <v>42</v>
      </c>
      <c r="M63" s="2" t="s">
        <v>31</v>
      </c>
      <c r="N63" s="2" t="s">
        <v>56</v>
      </c>
      <c r="O63" s="2" t="s">
        <v>57</v>
      </c>
      <c r="P63" s="2" t="s">
        <v>30</v>
      </c>
      <c r="Q63" s="2" t="s">
        <v>68</v>
      </c>
      <c r="R63" s="2"/>
      <c r="S63" s="2" t="s">
        <v>64</v>
      </c>
      <c r="T63" s="2"/>
      <c r="U63" s="2"/>
      <c r="V63">
        <v>34</v>
      </c>
    </row>
    <row r="64" ht="14.25" spans="1:22">
      <c r="A64">
        <v>63</v>
      </c>
      <c r="B64" s="2">
        <f>IFERROR(__xludf.DUMMYFUNCTION("query(SPLIT(B64, "" ""), ""SELECT Col1"")"),520215)</f>
        <v>520215</v>
      </c>
      <c r="C64" s="2" t="s">
        <v>232</v>
      </c>
      <c r="D64" s="2" t="s">
        <v>23</v>
      </c>
      <c r="E64" s="2" t="s">
        <v>38</v>
      </c>
      <c r="F64" s="2" t="s">
        <v>95</v>
      </c>
      <c r="G64" s="2"/>
      <c r="H64" s="3" t="s">
        <v>233</v>
      </c>
      <c r="I64" s="4" t="s">
        <v>234</v>
      </c>
      <c r="J64" s="2">
        <v>20</v>
      </c>
      <c r="K64" s="2" t="s">
        <v>89</v>
      </c>
      <c r="L64" s="2" t="s">
        <v>29</v>
      </c>
      <c r="M64" s="2" t="s">
        <v>32</v>
      </c>
      <c r="N64" s="2" t="s">
        <v>57</v>
      </c>
      <c r="O64" s="2" t="s">
        <v>50</v>
      </c>
      <c r="P64" s="2" t="s">
        <v>33</v>
      </c>
      <c r="Q64" s="2" t="s">
        <v>68</v>
      </c>
      <c r="R64" s="2"/>
      <c r="S64" s="2" t="s">
        <v>35</v>
      </c>
      <c r="T64" s="2"/>
      <c r="U64" s="2"/>
      <c r="V64">
        <v>23</v>
      </c>
    </row>
    <row r="65" ht="14.25" spans="1:22">
      <c r="A65">
        <v>64</v>
      </c>
      <c r="B65" s="2">
        <v>430211</v>
      </c>
      <c r="C65" s="2" t="s">
        <v>235</v>
      </c>
      <c r="D65" s="2" t="s">
        <v>37</v>
      </c>
      <c r="E65" s="2" t="s">
        <v>38</v>
      </c>
      <c r="F65" s="2" t="s">
        <v>80</v>
      </c>
      <c r="G65" s="2"/>
      <c r="H65" s="3" t="s">
        <v>236</v>
      </c>
      <c r="I65" s="4" t="s">
        <v>237</v>
      </c>
      <c r="J65" s="2">
        <v>30</v>
      </c>
      <c r="K65" s="2" t="s">
        <v>28</v>
      </c>
      <c r="L65" s="2" t="s">
        <v>49</v>
      </c>
      <c r="M65" s="2" t="s">
        <v>30</v>
      </c>
      <c r="N65" s="2" t="s">
        <v>31</v>
      </c>
      <c r="O65" s="2" t="s">
        <v>32</v>
      </c>
      <c r="P65" s="2" t="s">
        <v>33</v>
      </c>
      <c r="Q65" s="2" t="s">
        <v>34</v>
      </c>
      <c r="R65" s="2"/>
      <c r="S65" s="2" t="s">
        <v>35</v>
      </c>
      <c r="T65" s="2"/>
      <c r="U65" s="2"/>
      <c r="V65">
        <v>65</v>
      </c>
    </row>
    <row r="66" ht="14.25" spans="1:22">
      <c r="A66">
        <v>65</v>
      </c>
      <c r="B66" s="2">
        <v>530114</v>
      </c>
      <c r="C66" s="2" t="s">
        <v>238</v>
      </c>
      <c r="D66" s="2" t="s">
        <v>37</v>
      </c>
      <c r="E66" s="2" t="s">
        <v>38</v>
      </c>
      <c r="F66" s="2" t="s">
        <v>39</v>
      </c>
      <c r="G66" s="2"/>
      <c r="H66" s="3" t="s">
        <v>239</v>
      </c>
      <c r="I66" s="4" t="s">
        <v>240</v>
      </c>
      <c r="J66" s="2">
        <v>30</v>
      </c>
      <c r="K66" s="2" t="s">
        <v>48</v>
      </c>
      <c r="L66" s="2" t="s">
        <v>130</v>
      </c>
      <c r="M66" s="2" t="s">
        <v>32</v>
      </c>
      <c r="N66" s="2" t="s">
        <v>57</v>
      </c>
      <c r="O66" s="2" t="s">
        <v>50</v>
      </c>
      <c r="P66" s="2" t="s">
        <v>43</v>
      </c>
      <c r="Q66" s="2" t="s">
        <v>68</v>
      </c>
      <c r="R66" s="2"/>
      <c r="S66" s="2" t="s">
        <v>69</v>
      </c>
      <c r="T66" s="2"/>
      <c r="U66" s="2"/>
      <c r="V66">
        <v>34</v>
      </c>
    </row>
    <row r="67" ht="14.25" spans="1:22">
      <c r="A67">
        <v>66</v>
      </c>
      <c r="B67" s="2">
        <v>431220</v>
      </c>
      <c r="C67" s="2" t="s">
        <v>241</v>
      </c>
      <c r="D67" s="2" t="s">
        <v>37</v>
      </c>
      <c r="E67" s="2" t="s">
        <v>24</v>
      </c>
      <c r="F67" s="2" t="s">
        <v>25</v>
      </c>
      <c r="G67" s="2"/>
      <c r="H67" s="3" t="s">
        <v>224</v>
      </c>
      <c r="I67" s="4" t="s">
        <v>225</v>
      </c>
      <c r="J67" s="2">
        <v>31</v>
      </c>
      <c r="K67" s="2" t="s">
        <v>120</v>
      </c>
      <c r="L67" s="2" t="s">
        <v>84</v>
      </c>
      <c r="M67" s="2" t="s">
        <v>56</v>
      </c>
      <c r="N67" s="2" t="s">
        <v>50</v>
      </c>
      <c r="O67" s="2" t="s">
        <v>33</v>
      </c>
      <c r="P67" s="2" t="s">
        <v>31</v>
      </c>
      <c r="Q67" s="2" t="s">
        <v>34</v>
      </c>
      <c r="R67" s="2"/>
      <c r="S67" s="2" t="s">
        <v>64</v>
      </c>
      <c r="T67" s="2"/>
      <c r="U67" s="2"/>
      <c r="V67">
        <v>66</v>
      </c>
    </row>
    <row r="68" ht="14.25" spans="1:22">
      <c r="A68">
        <v>67</v>
      </c>
      <c r="B68" s="2">
        <v>430114</v>
      </c>
      <c r="C68" s="2" t="s">
        <v>242</v>
      </c>
      <c r="D68" s="2" t="s">
        <v>37</v>
      </c>
      <c r="E68" s="2" t="s">
        <v>38</v>
      </c>
      <c r="F68" s="2" t="s">
        <v>39</v>
      </c>
      <c r="G68" s="2"/>
      <c r="H68" s="3" t="s">
        <v>239</v>
      </c>
      <c r="I68" s="4" t="s">
        <v>240</v>
      </c>
      <c r="J68" s="2">
        <v>30</v>
      </c>
      <c r="K68" s="2" t="s">
        <v>78</v>
      </c>
      <c r="L68" s="2" t="s">
        <v>29</v>
      </c>
      <c r="M68" s="2" t="s">
        <v>43</v>
      </c>
      <c r="N68" s="2" t="s">
        <v>32</v>
      </c>
      <c r="O68" s="2" t="s">
        <v>56</v>
      </c>
      <c r="P68" s="2" t="s">
        <v>57</v>
      </c>
      <c r="Q68" s="2" t="s">
        <v>34</v>
      </c>
      <c r="R68" s="2"/>
      <c r="S68" s="2" t="s">
        <v>64</v>
      </c>
      <c r="T68" s="2"/>
      <c r="U68" s="2"/>
      <c r="V68">
        <v>70</v>
      </c>
    </row>
    <row r="69" ht="14.25" spans="1:22">
      <c r="A69">
        <v>68</v>
      </c>
      <c r="B69" s="2">
        <v>530217</v>
      </c>
      <c r="C69" s="2" t="s">
        <v>243</v>
      </c>
      <c r="D69" s="2" t="s">
        <v>37</v>
      </c>
      <c r="E69" s="2" t="s">
        <v>38</v>
      </c>
      <c r="F69" s="2" t="s">
        <v>80</v>
      </c>
      <c r="G69" s="2"/>
      <c r="H69" s="3" t="s">
        <v>103</v>
      </c>
      <c r="I69" s="4" t="s">
        <v>104</v>
      </c>
      <c r="J69" s="2">
        <v>30</v>
      </c>
      <c r="K69" s="2" t="s">
        <v>73</v>
      </c>
      <c r="L69" s="2" t="s">
        <v>90</v>
      </c>
      <c r="M69" s="2" t="s">
        <v>31</v>
      </c>
      <c r="N69" s="2" t="s">
        <v>56</v>
      </c>
      <c r="O69" s="2" t="s">
        <v>57</v>
      </c>
      <c r="P69" s="2" t="s">
        <v>30</v>
      </c>
      <c r="Q69" s="2" t="s">
        <v>68</v>
      </c>
      <c r="R69" s="2"/>
      <c r="S69" s="2" t="s">
        <v>35</v>
      </c>
      <c r="T69" s="2"/>
      <c r="U69" s="2"/>
      <c r="V69">
        <v>50</v>
      </c>
    </row>
    <row r="70" ht="14.25" spans="1:22">
      <c r="A70">
        <v>69</v>
      </c>
      <c r="B70" s="2">
        <f>IFERROR(__xludf.DUMMYFUNCTION("query(SPLIT(B70, "" ""), ""SELECT Col1"")"),521211)</f>
        <v>521211</v>
      </c>
      <c r="C70" s="2" t="s">
        <v>244</v>
      </c>
      <c r="D70" s="2" t="s">
        <v>23</v>
      </c>
      <c r="E70" s="2" t="s">
        <v>24</v>
      </c>
      <c r="F70" s="2" t="s">
        <v>25</v>
      </c>
      <c r="G70" s="2"/>
      <c r="H70" s="3" t="s">
        <v>54</v>
      </c>
      <c r="I70" s="4" t="s">
        <v>55</v>
      </c>
      <c r="J70" s="2">
        <v>21</v>
      </c>
      <c r="K70" s="2" t="s">
        <v>28</v>
      </c>
      <c r="L70" s="2" t="s">
        <v>29</v>
      </c>
      <c r="M70" s="2" t="s">
        <v>31</v>
      </c>
      <c r="N70" s="2" t="s">
        <v>56</v>
      </c>
      <c r="O70" s="2" t="s">
        <v>57</v>
      </c>
      <c r="P70" s="2" t="s">
        <v>32</v>
      </c>
      <c r="Q70" s="2" t="s">
        <v>68</v>
      </c>
      <c r="R70" s="2"/>
      <c r="S70" s="2" t="s">
        <v>35</v>
      </c>
      <c r="T70" s="2"/>
      <c r="U70" s="2"/>
      <c r="V70">
        <v>22</v>
      </c>
    </row>
    <row r="71" ht="14.25" spans="1:22">
      <c r="A71">
        <v>70</v>
      </c>
      <c r="B71" s="2">
        <v>431110</v>
      </c>
      <c r="C71" s="2" t="s">
        <v>245</v>
      </c>
      <c r="D71" s="2" t="s">
        <v>37</v>
      </c>
      <c r="E71" s="2" t="s">
        <v>24</v>
      </c>
      <c r="F71" s="2" t="s">
        <v>99</v>
      </c>
      <c r="G71" s="2"/>
      <c r="H71" s="3" t="s">
        <v>246</v>
      </c>
      <c r="I71" s="4" t="s">
        <v>247</v>
      </c>
      <c r="J71" s="2">
        <v>31</v>
      </c>
      <c r="K71" s="2" t="s">
        <v>48</v>
      </c>
      <c r="L71" s="2" t="s">
        <v>130</v>
      </c>
      <c r="M71" s="2" t="s">
        <v>32</v>
      </c>
      <c r="N71" s="2" t="s">
        <v>57</v>
      </c>
      <c r="O71" s="2" t="s">
        <v>50</v>
      </c>
      <c r="P71" s="2" t="s">
        <v>43</v>
      </c>
      <c r="Q71" s="2" t="s">
        <v>34</v>
      </c>
      <c r="R71" s="2"/>
      <c r="S71" s="2" t="s">
        <v>52</v>
      </c>
      <c r="T71" s="2"/>
      <c r="U71" s="2"/>
      <c r="V71">
        <v>34</v>
      </c>
    </row>
    <row r="72" ht="14.25" spans="1:22">
      <c r="A72">
        <v>71</v>
      </c>
      <c r="B72" s="2">
        <f>IFERROR(__xludf.DUMMYFUNCTION("query(SPLIT(B72, "" ""), ""SELECT Col1"")"),521114)</f>
        <v>521114</v>
      </c>
      <c r="C72" s="2" t="s">
        <v>248</v>
      </c>
      <c r="D72" s="2" t="s">
        <v>23</v>
      </c>
      <c r="E72" s="2" t="s">
        <v>24</v>
      </c>
      <c r="F72" s="2" t="s">
        <v>75</v>
      </c>
      <c r="G72" s="2"/>
      <c r="H72" s="3" t="s">
        <v>176</v>
      </c>
      <c r="I72" s="4" t="s">
        <v>177</v>
      </c>
      <c r="J72" s="2">
        <v>21</v>
      </c>
      <c r="K72" s="2" t="s">
        <v>78</v>
      </c>
      <c r="L72" s="2" t="s">
        <v>29</v>
      </c>
      <c r="M72" s="2" t="s">
        <v>50</v>
      </c>
      <c r="N72" s="2" t="s">
        <v>51</v>
      </c>
      <c r="O72" s="2" t="s">
        <v>30</v>
      </c>
      <c r="P72" s="2" t="s">
        <v>43</v>
      </c>
      <c r="Q72" s="2" t="s">
        <v>68</v>
      </c>
      <c r="R72" s="2"/>
      <c r="S72" s="2" t="s">
        <v>69</v>
      </c>
      <c r="T72" s="2"/>
      <c r="U72" s="2"/>
      <c r="V72">
        <v>44</v>
      </c>
    </row>
    <row r="73" ht="14.25" spans="1:22">
      <c r="A73">
        <v>72</v>
      </c>
      <c r="B73" s="2">
        <f>IFERROR(__xludf.DUMMYFUNCTION("query(SPLIT(B72, "" ""), ""SELECT Col1"")"),521114)</f>
        <v>521114</v>
      </c>
      <c r="C73" s="2" t="s">
        <v>249</v>
      </c>
      <c r="D73" s="2" t="s">
        <v>23</v>
      </c>
      <c r="E73" s="2" t="s">
        <v>38</v>
      </c>
      <c r="F73" s="2" t="s">
        <v>95</v>
      </c>
      <c r="G73" s="2"/>
      <c r="H73" s="3" t="s">
        <v>250</v>
      </c>
      <c r="I73" s="4" t="s">
        <v>251</v>
      </c>
      <c r="J73" s="2">
        <v>20</v>
      </c>
      <c r="K73" s="2" t="s">
        <v>120</v>
      </c>
      <c r="L73" s="2" t="s">
        <v>84</v>
      </c>
      <c r="M73" s="2" t="s">
        <v>56</v>
      </c>
      <c r="N73" s="2" t="s">
        <v>50</v>
      </c>
      <c r="O73" s="2" t="s">
        <v>33</v>
      </c>
      <c r="P73" s="2" t="s">
        <v>31</v>
      </c>
      <c r="Q73" s="2" t="s">
        <v>68</v>
      </c>
      <c r="R73" s="2"/>
      <c r="S73" s="2" t="s">
        <v>64</v>
      </c>
      <c r="T73" s="2"/>
      <c r="U73" s="2"/>
      <c r="V73">
        <v>41</v>
      </c>
    </row>
    <row r="74" ht="14.25" spans="1:22">
      <c r="A74">
        <v>73</v>
      </c>
      <c r="B74" s="2">
        <v>430120</v>
      </c>
      <c r="C74" s="2" t="s">
        <v>252</v>
      </c>
      <c r="D74" s="2" t="s">
        <v>37</v>
      </c>
      <c r="E74" s="2" t="s">
        <v>38</v>
      </c>
      <c r="F74" s="2" t="s">
        <v>39</v>
      </c>
      <c r="G74" s="2"/>
      <c r="H74" s="3" t="s">
        <v>218</v>
      </c>
      <c r="I74" s="4" t="s">
        <v>219</v>
      </c>
      <c r="J74" s="2">
        <v>30</v>
      </c>
      <c r="K74" s="2" t="s">
        <v>78</v>
      </c>
      <c r="L74" s="2" t="s">
        <v>42</v>
      </c>
      <c r="M74" s="2" t="s">
        <v>31</v>
      </c>
      <c r="N74" s="2" t="s">
        <v>56</v>
      </c>
      <c r="O74" s="2" t="s">
        <v>57</v>
      </c>
      <c r="P74" s="2" t="s">
        <v>30</v>
      </c>
      <c r="Q74" s="2" t="s">
        <v>34</v>
      </c>
      <c r="R74" s="2"/>
      <c r="S74" s="2" t="s">
        <v>105</v>
      </c>
      <c r="T74" s="2"/>
      <c r="U74" s="2"/>
      <c r="V74">
        <v>90</v>
      </c>
    </row>
    <row r="75" ht="14.25" spans="1:22">
      <c r="A75">
        <v>74</v>
      </c>
      <c r="B75" s="2">
        <v>420215</v>
      </c>
      <c r="C75" s="2" t="s">
        <v>253</v>
      </c>
      <c r="D75" s="2" t="s">
        <v>23</v>
      </c>
      <c r="E75" s="2" t="s">
        <v>38</v>
      </c>
      <c r="F75" s="2" t="s">
        <v>95</v>
      </c>
      <c r="G75" s="2"/>
      <c r="H75" s="3" t="s">
        <v>233</v>
      </c>
      <c r="I75" s="4" t="s">
        <v>234</v>
      </c>
      <c r="J75" s="2">
        <v>20</v>
      </c>
      <c r="K75" s="2" t="s">
        <v>89</v>
      </c>
      <c r="L75" s="2" t="s">
        <v>42</v>
      </c>
      <c r="M75" s="2" t="s">
        <v>32</v>
      </c>
      <c r="N75" s="2" t="s">
        <v>57</v>
      </c>
      <c r="O75" s="2" t="s">
        <v>50</v>
      </c>
      <c r="P75" s="2" t="s">
        <v>33</v>
      </c>
      <c r="Q75" s="2" t="s">
        <v>34</v>
      </c>
      <c r="R75" s="2"/>
      <c r="S75" s="2" t="s">
        <v>69</v>
      </c>
      <c r="T75" s="2"/>
      <c r="U75" s="2"/>
      <c r="V75">
        <v>34</v>
      </c>
    </row>
    <row r="76" ht="14.25" spans="1:22">
      <c r="A76">
        <v>75</v>
      </c>
      <c r="B76" s="2">
        <f>IFERROR(__xludf.DUMMYFUNCTION("query(SPLIT(B76, "" ""), ""SELECT Col1"")"),520114)</f>
        <v>520114</v>
      </c>
      <c r="C76" s="2" t="s">
        <v>254</v>
      </c>
      <c r="D76" s="2" t="s">
        <v>23</v>
      </c>
      <c r="E76" s="2" t="s">
        <v>38</v>
      </c>
      <c r="F76" s="2" t="s">
        <v>39</v>
      </c>
      <c r="G76" s="2"/>
      <c r="H76" s="3" t="s">
        <v>135</v>
      </c>
      <c r="I76" s="4" t="s">
        <v>136</v>
      </c>
      <c r="J76" s="2">
        <v>20</v>
      </c>
      <c r="K76" s="2" t="s">
        <v>73</v>
      </c>
      <c r="L76" s="2" t="s">
        <v>90</v>
      </c>
      <c r="M76" s="2" t="s">
        <v>31</v>
      </c>
      <c r="N76" s="2" t="s">
        <v>56</v>
      </c>
      <c r="O76" s="2" t="s">
        <v>57</v>
      </c>
      <c r="P76" s="2" t="s">
        <v>30</v>
      </c>
      <c r="Q76" s="2" t="s">
        <v>68</v>
      </c>
      <c r="R76" s="2"/>
      <c r="S76" s="2" t="s">
        <v>58</v>
      </c>
      <c r="T76" s="2"/>
      <c r="U76" s="2"/>
      <c r="V76">
        <v>87</v>
      </c>
    </row>
    <row r="77" ht="14.25" spans="1:22">
      <c r="A77">
        <v>76</v>
      </c>
      <c r="B77" s="2">
        <v>531117</v>
      </c>
      <c r="C77" s="2" t="s">
        <v>255</v>
      </c>
      <c r="D77" s="2" t="s">
        <v>37</v>
      </c>
      <c r="E77" s="2" t="s">
        <v>24</v>
      </c>
      <c r="F77" s="2" t="s">
        <v>99</v>
      </c>
      <c r="G77" s="2"/>
      <c r="H77" s="3" t="s">
        <v>256</v>
      </c>
      <c r="I77" s="4" t="s">
        <v>257</v>
      </c>
      <c r="J77" s="2">
        <v>31</v>
      </c>
      <c r="K77" s="2" t="s">
        <v>73</v>
      </c>
      <c r="L77" s="2" t="s">
        <v>63</v>
      </c>
      <c r="M77" s="2" t="s">
        <v>30</v>
      </c>
      <c r="N77" s="2" t="s">
        <v>31</v>
      </c>
      <c r="O77" s="2" t="s">
        <v>32</v>
      </c>
      <c r="P77" s="2" t="s">
        <v>43</v>
      </c>
      <c r="Q77" s="2" t="s">
        <v>68</v>
      </c>
      <c r="R77" s="2"/>
      <c r="S77" s="2" t="s">
        <v>69</v>
      </c>
      <c r="T77" s="2"/>
      <c r="U77" s="2"/>
      <c r="V77">
        <v>34</v>
      </c>
    </row>
    <row r="78" ht="14.25" spans="1:22">
      <c r="A78">
        <v>77</v>
      </c>
      <c r="B78" s="2">
        <v>530210</v>
      </c>
      <c r="C78" s="2" t="s">
        <v>258</v>
      </c>
      <c r="D78" s="2" t="s">
        <v>37</v>
      </c>
      <c r="E78" s="2" t="s">
        <v>38</v>
      </c>
      <c r="F78" s="2" t="s">
        <v>80</v>
      </c>
      <c r="G78" s="2"/>
      <c r="H78" s="3" t="s">
        <v>259</v>
      </c>
      <c r="I78" s="4" t="s">
        <v>260</v>
      </c>
      <c r="J78" s="2">
        <v>30</v>
      </c>
      <c r="K78" s="2" t="s">
        <v>120</v>
      </c>
      <c r="L78" s="2" t="s">
        <v>42</v>
      </c>
      <c r="M78" s="2" t="s">
        <v>30</v>
      </c>
      <c r="N78" s="2" t="s">
        <v>31</v>
      </c>
      <c r="O78" s="2" t="s">
        <v>32</v>
      </c>
      <c r="P78" s="2" t="s">
        <v>33</v>
      </c>
      <c r="Q78" s="2" t="s">
        <v>68</v>
      </c>
      <c r="R78" s="2"/>
      <c r="S78" s="2" t="s">
        <v>69</v>
      </c>
      <c r="T78" s="2"/>
      <c r="U78" s="2"/>
      <c r="V78">
        <v>55</v>
      </c>
    </row>
    <row r="79" spans="1:22">
      <c r="A79">
        <v>78</v>
      </c>
      <c r="B79" s="2">
        <f>IFERROR(__xludf.DUMMYFUNCTION("query(SPLIT(B79, "" ""), ""SELECT Col1"")"),520110)</f>
        <v>520110</v>
      </c>
      <c r="C79" s="2" t="s">
        <v>261</v>
      </c>
      <c r="D79" s="2" t="s">
        <v>23</v>
      </c>
      <c r="E79" s="2" t="s">
        <v>38</v>
      </c>
      <c r="F79" s="2" t="s">
        <v>39</v>
      </c>
      <c r="G79" s="2"/>
      <c r="H79" s="3" t="s">
        <v>262</v>
      </c>
      <c r="I79" s="2" t="s">
        <v>263</v>
      </c>
      <c r="J79" s="2">
        <v>20</v>
      </c>
      <c r="K79" s="2" t="s">
        <v>73</v>
      </c>
      <c r="L79" s="2" t="s">
        <v>90</v>
      </c>
      <c r="M79" s="2" t="s">
        <v>50</v>
      </c>
      <c r="N79" s="2" t="s">
        <v>51</v>
      </c>
      <c r="O79" s="2" t="s">
        <v>30</v>
      </c>
      <c r="P79" s="2" t="s">
        <v>43</v>
      </c>
      <c r="Q79" s="2" t="s">
        <v>68</v>
      </c>
      <c r="R79" s="2"/>
      <c r="S79" s="2" t="s">
        <v>35</v>
      </c>
      <c r="T79" s="2"/>
      <c r="U79" s="2"/>
      <c r="V79">
        <v>66</v>
      </c>
    </row>
    <row r="80" ht="14.25" spans="1:22">
      <c r="A80">
        <v>79</v>
      </c>
      <c r="B80" s="2">
        <v>430117</v>
      </c>
      <c r="C80" s="2" t="s">
        <v>264</v>
      </c>
      <c r="D80" s="2" t="s">
        <v>37</v>
      </c>
      <c r="E80" s="2" t="s">
        <v>38</v>
      </c>
      <c r="F80" s="2" t="s">
        <v>39</v>
      </c>
      <c r="G80" s="2"/>
      <c r="H80" s="3" t="s">
        <v>265</v>
      </c>
      <c r="I80" s="4" t="s">
        <v>266</v>
      </c>
      <c r="J80" s="2">
        <v>30</v>
      </c>
      <c r="K80" s="2" t="s">
        <v>73</v>
      </c>
      <c r="L80" s="2" t="s">
        <v>90</v>
      </c>
      <c r="M80" s="2" t="s">
        <v>50</v>
      </c>
      <c r="N80" s="2" t="s">
        <v>51</v>
      </c>
      <c r="O80" s="2" t="s">
        <v>30</v>
      </c>
      <c r="P80" s="2" t="s">
        <v>43</v>
      </c>
      <c r="Q80" s="2" t="s">
        <v>34</v>
      </c>
      <c r="R80" s="2"/>
      <c r="S80" s="2" t="s">
        <v>69</v>
      </c>
      <c r="T80" s="2"/>
      <c r="U80" s="2"/>
      <c r="V80">
        <v>45</v>
      </c>
    </row>
    <row r="81" ht="14.25" spans="1:22">
      <c r="A81">
        <v>80</v>
      </c>
      <c r="B81" s="2">
        <v>420218</v>
      </c>
      <c r="C81" s="2" t="s">
        <v>267</v>
      </c>
      <c r="D81" s="2" t="s">
        <v>23</v>
      </c>
      <c r="E81" s="2" t="s">
        <v>38</v>
      </c>
      <c r="F81" s="2" t="s">
        <v>95</v>
      </c>
      <c r="G81" s="2"/>
      <c r="H81" s="3" t="s">
        <v>268</v>
      </c>
      <c r="I81" s="4" t="s">
        <v>269</v>
      </c>
      <c r="J81" s="2">
        <v>20</v>
      </c>
      <c r="K81" s="2" t="s">
        <v>120</v>
      </c>
      <c r="L81" s="2" t="s">
        <v>130</v>
      </c>
      <c r="M81" s="2" t="s">
        <v>30</v>
      </c>
      <c r="N81" s="2" t="s">
        <v>31</v>
      </c>
      <c r="O81" s="2" t="s">
        <v>32</v>
      </c>
      <c r="P81" s="2" t="s">
        <v>33</v>
      </c>
      <c r="Q81" s="2" t="s">
        <v>34</v>
      </c>
      <c r="R81" s="2"/>
      <c r="S81" s="2" t="s">
        <v>69</v>
      </c>
      <c r="T81" s="2"/>
      <c r="U81" s="2"/>
      <c r="V81">
        <v>77</v>
      </c>
    </row>
    <row r="82" ht="14.25" spans="1:22">
      <c r="A82">
        <v>81</v>
      </c>
      <c r="B82" s="2">
        <v>421111</v>
      </c>
      <c r="C82" s="2" t="s">
        <v>270</v>
      </c>
      <c r="D82" s="2" t="s">
        <v>23</v>
      </c>
      <c r="E82" s="2" t="s">
        <v>24</v>
      </c>
      <c r="F82" s="2" t="s">
        <v>75</v>
      </c>
      <c r="G82" s="2"/>
      <c r="H82" s="3" t="s">
        <v>271</v>
      </c>
      <c r="I82" s="4" t="s">
        <v>272</v>
      </c>
      <c r="J82" s="2">
        <v>21</v>
      </c>
      <c r="K82" s="2" t="s">
        <v>83</v>
      </c>
      <c r="L82" s="2" t="s">
        <v>90</v>
      </c>
      <c r="M82" s="2" t="s">
        <v>30</v>
      </c>
      <c r="N82" s="2" t="s">
        <v>31</v>
      </c>
      <c r="O82" s="2" t="s">
        <v>32</v>
      </c>
      <c r="P82" s="2" t="s">
        <v>43</v>
      </c>
      <c r="Q82" s="2" t="s">
        <v>34</v>
      </c>
      <c r="R82" s="2"/>
      <c r="S82" s="2" t="s">
        <v>69</v>
      </c>
      <c r="T82" s="2"/>
      <c r="U82" s="2"/>
      <c r="V82">
        <v>56</v>
      </c>
    </row>
    <row r="83" ht="14.25" spans="1:22">
      <c r="A83">
        <v>82</v>
      </c>
      <c r="B83" s="2">
        <f>IFERROR(__xludf.DUMMYFUNCTION("query(SPLIT(B83, "" ""), ""SELECT Col1"")"),521115)</f>
        <v>521115</v>
      </c>
      <c r="C83" s="2" t="s">
        <v>273</v>
      </c>
      <c r="D83" s="2" t="s">
        <v>23</v>
      </c>
      <c r="E83" s="2" t="s">
        <v>24</v>
      </c>
      <c r="F83" s="2" t="s">
        <v>75</v>
      </c>
      <c r="G83" s="2"/>
      <c r="H83" s="3" t="s">
        <v>115</v>
      </c>
      <c r="I83" s="4" t="s">
        <v>116</v>
      </c>
      <c r="J83" s="2">
        <v>21</v>
      </c>
      <c r="K83" s="2" t="s">
        <v>83</v>
      </c>
      <c r="L83" s="2" t="s">
        <v>130</v>
      </c>
      <c r="M83" s="2" t="s">
        <v>57</v>
      </c>
      <c r="N83" s="2" t="s">
        <v>33</v>
      </c>
      <c r="O83" s="2" t="s">
        <v>51</v>
      </c>
      <c r="P83" s="2" t="s">
        <v>30</v>
      </c>
      <c r="Q83" s="2" t="s">
        <v>68</v>
      </c>
      <c r="R83" s="2"/>
      <c r="S83" s="2" t="s">
        <v>64</v>
      </c>
      <c r="T83" s="2"/>
      <c r="U83" s="2"/>
      <c r="V83">
        <v>78</v>
      </c>
    </row>
    <row r="84" ht="14.25" spans="1:22">
      <c r="A84">
        <v>83</v>
      </c>
      <c r="B84" s="2">
        <v>431211</v>
      </c>
      <c r="C84" s="2" t="s">
        <v>274</v>
      </c>
      <c r="D84" s="2" t="s">
        <v>37</v>
      </c>
      <c r="E84" s="2" t="s">
        <v>24</v>
      </c>
      <c r="F84" s="2" t="s">
        <v>25</v>
      </c>
      <c r="G84" s="2"/>
      <c r="H84" s="3" t="s">
        <v>188</v>
      </c>
      <c r="I84" s="4" t="s">
        <v>189</v>
      </c>
      <c r="J84" s="2">
        <v>31</v>
      </c>
      <c r="K84" s="2" t="s">
        <v>28</v>
      </c>
      <c r="L84" s="2" t="s">
        <v>49</v>
      </c>
      <c r="M84" s="2" t="s">
        <v>32</v>
      </c>
      <c r="N84" s="2" t="s">
        <v>57</v>
      </c>
      <c r="O84" s="2" t="s">
        <v>50</v>
      </c>
      <c r="P84" s="2" t="s">
        <v>33</v>
      </c>
      <c r="Q84" s="2" t="s">
        <v>34</v>
      </c>
      <c r="R84" s="2"/>
      <c r="S84" s="2" t="s">
        <v>35</v>
      </c>
      <c r="T84" s="2"/>
      <c r="U84" s="2"/>
      <c r="V84">
        <v>87</v>
      </c>
    </row>
    <row r="85" ht="14.25" spans="1:22">
      <c r="A85">
        <v>84</v>
      </c>
      <c r="B85" s="2">
        <v>531112</v>
      </c>
      <c r="C85" s="2" t="s">
        <v>275</v>
      </c>
      <c r="D85" s="2" t="s">
        <v>37</v>
      </c>
      <c r="E85" s="2" t="s">
        <v>24</v>
      </c>
      <c r="F85" s="2" t="s">
        <v>99</v>
      </c>
      <c r="G85" s="2"/>
      <c r="H85" s="3" t="s">
        <v>276</v>
      </c>
      <c r="I85" s="4" t="s">
        <v>277</v>
      </c>
      <c r="J85" s="2">
        <v>31</v>
      </c>
      <c r="K85" s="2" t="s">
        <v>89</v>
      </c>
      <c r="L85" s="2" t="s">
        <v>49</v>
      </c>
      <c r="M85" s="2" t="s">
        <v>33</v>
      </c>
      <c r="N85" s="2" t="s">
        <v>30</v>
      </c>
      <c r="O85" s="2" t="s">
        <v>43</v>
      </c>
      <c r="P85" s="2" t="s">
        <v>31</v>
      </c>
      <c r="Q85" s="2" t="s">
        <v>68</v>
      </c>
      <c r="R85" s="2"/>
      <c r="S85" s="2" t="s">
        <v>69</v>
      </c>
      <c r="T85" s="2"/>
      <c r="U85" s="2"/>
      <c r="V85">
        <v>56</v>
      </c>
    </row>
    <row r="86" ht="14.25" spans="1:22">
      <c r="A86">
        <v>85</v>
      </c>
      <c r="B86" s="2">
        <v>420213</v>
      </c>
      <c r="C86" s="2" t="s">
        <v>278</v>
      </c>
      <c r="D86" s="2" t="s">
        <v>23</v>
      </c>
      <c r="E86" s="2" t="s">
        <v>38</v>
      </c>
      <c r="F86" s="2" t="s">
        <v>95</v>
      </c>
      <c r="G86" s="2"/>
      <c r="H86" s="3" t="s">
        <v>279</v>
      </c>
      <c r="I86" s="4" t="s">
        <v>280</v>
      </c>
      <c r="J86" s="2">
        <v>20</v>
      </c>
      <c r="K86" s="2" t="s">
        <v>89</v>
      </c>
      <c r="L86" s="2" t="s">
        <v>63</v>
      </c>
      <c r="M86" s="2" t="s">
        <v>57</v>
      </c>
      <c r="N86" s="2" t="s">
        <v>33</v>
      </c>
      <c r="O86" s="2" t="s">
        <v>51</v>
      </c>
      <c r="P86" s="2" t="s">
        <v>32</v>
      </c>
      <c r="Q86" s="2" t="s">
        <v>34</v>
      </c>
      <c r="R86" s="2"/>
      <c r="S86" s="2" t="s">
        <v>52</v>
      </c>
      <c r="T86" s="2"/>
      <c r="U86" s="2"/>
      <c r="V86">
        <v>23</v>
      </c>
    </row>
    <row r="87" ht="14.25" spans="1:22">
      <c r="A87">
        <v>86</v>
      </c>
      <c r="B87" s="2">
        <v>431210</v>
      </c>
      <c r="C87" s="2" t="s">
        <v>281</v>
      </c>
      <c r="D87" s="2" t="s">
        <v>37</v>
      </c>
      <c r="E87" s="2" t="s">
        <v>24</v>
      </c>
      <c r="F87" s="2" t="s">
        <v>25</v>
      </c>
      <c r="G87" s="2"/>
      <c r="H87" s="3" t="s">
        <v>282</v>
      </c>
      <c r="I87" s="4" t="s">
        <v>283</v>
      </c>
      <c r="J87" s="2">
        <v>31</v>
      </c>
      <c r="K87" s="2" t="s">
        <v>48</v>
      </c>
      <c r="L87" s="2" t="s">
        <v>49</v>
      </c>
      <c r="M87" s="2" t="s">
        <v>43</v>
      </c>
      <c r="N87" s="2" t="s">
        <v>32</v>
      </c>
      <c r="O87" s="2" t="s">
        <v>56</v>
      </c>
      <c r="P87" s="2" t="s">
        <v>57</v>
      </c>
      <c r="Q87" s="2" t="s">
        <v>34</v>
      </c>
      <c r="R87" s="2"/>
      <c r="S87" s="2" t="s">
        <v>52</v>
      </c>
      <c r="T87" s="2"/>
      <c r="U87" s="2"/>
      <c r="V87">
        <v>34</v>
      </c>
    </row>
    <row r="88" ht="14.25" spans="1:22">
      <c r="A88">
        <v>87</v>
      </c>
      <c r="B88" s="2">
        <v>431114</v>
      </c>
      <c r="C88" s="2" t="s">
        <v>284</v>
      </c>
      <c r="D88" s="2" t="s">
        <v>37</v>
      </c>
      <c r="E88" s="2" t="s">
        <v>24</v>
      </c>
      <c r="F88" s="2" t="s">
        <v>99</v>
      </c>
      <c r="G88" s="2"/>
      <c r="H88" s="3" t="s">
        <v>285</v>
      </c>
      <c r="I88" s="4" t="s">
        <v>286</v>
      </c>
      <c r="J88" s="2">
        <v>31</v>
      </c>
      <c r="K88" s="2" t="s">
        <v>28</v>
      </c>
      <c r="L88" s="2" t="s">
        <v>29</v>
      </c>
      <c r="M88" s="2" t="s">
        <v>31</v>
      </c>
      <c r="N88" s="2" t="s">
        <v>56</v>
      </c>
      <c r="O88" s="2" t="s">
        <v>57</v>
      </c>
      <c r="P88" s="2" t="s">
        <v>32</v>
      </c>
      <c r="Q88" s="2" t="s">
        <v>34</v>
      </c>
      <c r="R88" s="2"/>
      <c r="S88" s="2" t="s">
        <v>52</v>
      </c>
      <c r="T88" s="2"/>
      <c r="U88" s="2"/>
      <c r="V88">
        <v>54</v>
      </c>
    </row>
    <row r="89" ht="14.25" spans="1:22">
      <c r="A89">
        <v>88</v>
      </c>
      <c r="B89" s="2">
        <v>531114</v>
      </c>
      <c r="C89" s="2" t="s">
        <v>287</v>
      </c>
      <c r="D89" s="2" t="s">
        <v>37</v>
      </c>
      <c r="E89" s="2" t="s">
        <v>24</v>
      </c>
      <c r="F89" s="2" t="s">
        <v>99</v>
      </c>
      <c r="G89" s="2"/>
      <c r="H89" s="3" t="s">
        <v>285</v>
      </c>
      <c r="I89" s="4" t="s">
        <v>286</v>
      </c>
      <c r="J89" s="2">
        <v>31</v>
      </c>
      <c r="K89" s="2" t="s">
        <v>83</v>
      </c>
      <c r="L89" s="2" t="s">
        <v>63</v>
      </c>
      <c r="M89" s="2" t="s">
        <v>33</v>
      </c>
      <c r="N89" s="2" t="s">
        <v>30</v>
      </c>
      <c r="O89" s="2" t="s">
        <v>43</v>
      </c>
      <c r="P89" s="2" t="s">
        <v>57</v>
      </c>
      <c r="Q89" s="2" t="s">
        <v>68</v>
      </c>
      <c r="R89" s="2"/>
      <c r="S89" s="2" t="s">
        <v>52</v>
      </c>
      <c r="T89" s="2"/>
      <c r="U89" s="2"/>
      <c r="V89">
        <v>43</v>
      </c>
    </row>
    <row r="90" ht="14.25" spans="1:22">
      <c r="A90">
        <v>89</v>
      </c>
      <c r="B90" s="2">
        <f>IFERROR(__xludf.DUMMYFUNCTION("query(SPLIT(B90, "" ""), ""SELECT Col1"")"),521117)</f>
        <v>521117</v>
      </c>
      <c r="C90" s="2" t="s">
        <v>288</v>
      </c>
      <c r="D90" s="2" t="s">
        <v>23</v>
      </c>
      <c r="E90" s="2" t="s">
        <v>24</v>
      </c>
      <c r="F90" s="2" t="s">
        <v>75</v>
      </c>
      <c r="G90" s="2"/>
      <c r="H90" s="3" t="s">
        <v>170</v>
      </c>
      <c r="I90" s="4" t="s">
        <v>171</v>
      </c>
      <c r="J90" s="2">
        <v>21</v>
      </c>
      <c r="K90" s="2" t="s">
        <v>83</v>
      </c>
      <c r="L90" s="2" t="s">
        <v>90</v>
      </c>
      <c r="M90" s="2" t="s">
        <v>32</v>
      </c>
      <c r="N90" s="2" t="s">
        <v>57</v>
      </c>
      <c r="O90" s="2" t="s">
        <v>50</v>
      </c>
      <c r="P90" s="2" t="s">
        <v>43</v>
      </c>
      <c r="Q90" s="2" t="s">
        <v>68</v>
      </c>
      <c r="R90" s="2"/>
      <c r="S90" s="2" t="s">
        <v>52</v>
      </c>
      <c r="T90" s="2"/>
      <c r="U90" s="2"/>
      <c r="V90">
        <v>22</v>
      </c>
    </row>
    <row r="91" ht="14.25" spans="1:22">
      <c r="A91">
        <v>90</v>
      </c>
      <c r="B91" s="2">
        <v>531113</v>
      </c>
      <c r="C91" s="2" t="s">
        <v>289</v>
      </c>
      <c r="D91" s="2" t="s">
        <v>37</v>
      </c>
      <c r="E91" s="2" t="s">
        <v>24</v>
      </c>
      <c r="F91" s="2" t="s">
        <v>99</v>
      </c>
      <c r="G91" s="2"/>
      <c r="H91" s="3" t="s">
        <v>100</v>
      </c>
      <c r="I91" s="4" t="s">
        <v>101</v>
      </c>
      <c r="J91" s="2">
        <v>31</v>
      </c>
      <c r="K91" s="2" t="s">
        <v>89</v>
      </c>
      <c r="L91" s="2" t="s">
        <v>90</v>
      </c>
      <c r="M91" s="2" t="s">
        <v>43</v>
      </c>
      <c r="N91" s="2" t="s">
        <v>32</v>
      </c>
      <c r="O91" s="2" t="s">
        <v>56</v>
      </c>
      <c r="P91" s="2" t="s">
        <v>31</v>
      </c>
      <c r="Q91" s="2" t="s">
        <v>68</v>
      </c>
      <c r="R91" s="2"/>
      <c r="S91" s="2" t="s">
        <v>69</v>
      </c>
      <c r="T91" s="2"/>
      <c r="U91" s="2"/>
      <c r="V91">
        <v>12</v>
      </c>
    </row>
    <row r="92" ht="14.25" spans="1:22">
      <c r="A92">
        <v>91</v>
      </c>
      <c r="B92" s="2">
        <v>531218</v>
      </c>
      <c r="C92" s="2" t="s">
        <v>290</v>
      </c>
      <c r="D92" s="2" t="s">
        <v>37</v>
      </c>
      <c r="E92" s="2" t="s">
        <v>24</v>
      </c>
      <c r="F92" s="2" t="s">
        <v>25</v>
      </c>
      <c r="G92" s="2"/>
      <c r="H92" s="3" t="s">
        <v>173</v>
      </c>
      <c r="I92" s="4" t="s">
        <v>174</v>
      </c>
      <c r="J92" s="2">
        <v>31</v>
      </c>
      <c r="K92" s="2" t="s">
        <v>28</v>
      </c>
      <c r="L92" s="2" t="s">
        <v>42</v>
      </c>
      <c r="M92" s="2" t="s">
        <v>33</v>
      </c>
      <c r="N92" s="2" t="s">
        <v>30</v>
      </c>
      <c r="O92" s="2" t="s">
        <v>43</v>
      </c>
      <c r="P92" s="2" t="s">
        <v>31</v>
      </c>
      <c r="Q92" s="2" t="s">
        <v>68</v>
      </c>
      <c r="R92" s="2"/>
      <c r="S92" s="2" t="s">
        <v>69</v>
      </c>
      <c r="T92" s="2"/>
      <c r="U92" s="2"/>
      <c r="V92">
        <v>78</v>
      </c>
    </row>
    <row r="93" ht="14.25" spans="1:22">
      <c r="A93">
        <v>92</v>
      </c>
      <c r="B93" s="2">
        <f>IFERROR(__xludf.DUMMYFUNCTION("query(SPLIT(B93, "" ""), ""SELECT Col1"")"),521116)</f>
        <v>521116</v>
      </c>
      <c r="C93" s="2" t="s">
        <v>291</v>
      </c>
      <c r="D93" s="2" t="s">
        <v>23</v>
      </c>
      <c r="E93" s="2" t="s">
        <v>24</v>
      </c>
      <c r="F93" s="2" t="s">
        <v>75</v>
      </c>
      <c r="G93" s="2"/>
      <c r="H93" s="3" t="s">
        <v>76</v>
      </c>
      <c r="I93" s="4" t="s">
        <v>77</v>
      </c>
      <c r="J93" s="2">
        <v>21</v>
      </c>
      <c r="K93" s="2" t="s">
        <v>78</v>
      </c>
      <c r="L93" s="2" t="s">
        <v>63</v>
      </c>
      <c r="M93" s="2" t="s">
        <v>56</v>
      </c>
      <c r="N93" s="2" t="s">
        <v>50</v>
      </c>
      <c r="O93" s="2" t="s">
        <v>33</v>
      </c>
      <c r="P93" s="2" t="s">
        <v>57</v>
      </c>
      <c r="Q93" s="2" t="s">
        <v>68</v>
      </c>
      <c r="R93" s="2"/>
      <c r="S93" s="2" t="s">
        <v>35</v>
      </c>
      <c r="T93" s="2"/>
      <c r="U93" s="2"/>
      <c r="V93">
        <v>44</v>
      </c>
    </row>
    <row r="94" ht="14.25" spans="1:22">
      <c r="A94">
        <v>93</v>
      </c>
      <c r="B94" s="2">
        <v>531219</v>
      </c>
      <c r="C94" s="2" t="s">
        <v>292</v>
      </c>
      <c r="D94" s="2" t="s">
        <v>37</v>
      </c>
      <c r="E94" s="2" t="s">
        <v>24</v>
      </c>
      <c r="F94" s="2" t="s">
        <v>25</v>
      </c>
      <c r="G94" s="2"/>
      <c r="H94" s="3" t="s">
        <v>293</v>
      </c>
      <c r="I94" s="4" t="s">
        <v>294</v>
      </c>
      <c r="J94" s="2">
        <v>31</v>
      </c>
      <c r="K94" s="2" t="s">
        <v>89</v>
      </c>
      <c r="L94" s="2" t="s">
        <v>42</v>
      </c>
      <c r="M94" s="2" t="s">
        <v>57</v>
      </c>
      <c r="N94" s="2" t="s">
        <v>33</v>
      </c>
      <c r="O94" s="2" t="s">
        <v>51</v>
      </c>
      <c r="P94" s="2" t="s">
        <v>32</v>
      </c>
      <c r="Q94" s="2" t="s">
        <v>68</v>
      </c>
      <c r="R94" s="2"/>
      <c r="S94" s="2" t="s">
        <v>52</v>
      </c>
      <c r="T94" s="2"/>
      <c r="U94" s="2"/>
      <c r="V94">
        <v>45</v>
      </c>
    </row>
    <row r="95" ht="14.25" spans="1:22">
      <c r="A95">
        <v>94</v>
      </c>
      <c r="B95" s="2">
        <v>531110</v>
      </c>
      <c r="C95" s="2" t="s">
        <v>295</v>
      </c>
      <c r="D95" s="2" t="s">
        <v>37</v>
      </c>
      <c r="E95" s="2" t="s">
        <v>24</v>
      </c>
      <c r="F95" s="2" t="s">
        <v>99</v>
      </c>
      <c r="G95" s="2"/>
      <c r="H95" s="3" t="s">
        <v>246</v>
      </c>
      <c r="I95" s="4" t="s">
        <v>247</v>
      </c>
      <c r="J95" s="2">
        <v>31</v>
      </c>
      <c r="K95" s="2" t="s">
        <v>78</v>
      </c>
      <c r="L95" s="2" t="s">
        <v>63</v>
      </c>
      <c r="M95" s="2" t="s">
        <v>56</v>
      </c>
      <c r="N95" s="2" t="s">
        <v>50</v>
      </c>
      <c r="O95" s="2" t="s">
        <v>33</v>
      </c>
      <c r="P95" s="2" t="s">
        <v>57</v>
      </c>
      <c r="Q95" s="2" t="s">
        <v>68</v>
      </c>
      <c r="R95" s="2"/>
      <c r="S95" s="2" t="s">
        <v>35</v>
      </c>
      <c r="T95" s="2"/>
      <c r="U95" s="2"/>
      <c r="V95">
        <v>33</v>
      </c>
    </row>
    <row r="96" ht="14.25" spans="1:22">
      <c r="A96">
        <v>95</v>
      </c>
      <c r="B96" s="2">
        <v>420116</v>
      </c>
      <c r="C96" s="2" t="s">
        <v>296</v>
      </c>
      <c r="D96" s="2" t="s">
        <v>23</v>
      </c>
      <c r="E96" s="2" t="s">
        <v>38</v>
      </c>
      <c r="F96" s="2" t="s">
        <v>39</v>
      </c>
      <c r="G96" s="2"/>
      <c r="H96" s="3" t="s">
        <v>185</v>
      </c>
      <c r="I96" s="4" t="s">
        <v>186</v>
      </c>
      <c r="J96" s="2">
        <v>20</v>
      </c>
      <c r="K96" s="2" t="s">
        <v>73</v>
      </c>
      <c r="L96" s="2" t="s">
        <v>29</v>
      </c>
      <c r="M96" s="2" t="s">
        <v>30</v>
      </c>
      <c r="N96" s="2" t="s">
        <v>31</v>
      </c>
      <c r="O96" s="2" t="s">
        <v>32</v>
      </c>
      <c r="P96" s="2" t="s">
        <v>43</v>
      </c>
      <c r="Q96" s="2" t="s">
        <v>34</v>
      </c>
      <c r="R96" s="2"/>
      <c r="S96" s="2" t="s">
        <v>69</v>
      </c>
      <c r="T96" s="2"/>
      <c r="U96" s="2"/>
      <c r="V96">
        <v>54</v>
      </c>
    </row>
    <row r="97" ht="14.25" spans="1:22">
      <c r="A97">
        <v>96</v>
      </c>
      <c r="B97" s="2">
        <f>IFERROR(__xludf.DUMMYFUNCTION("query(SPLIT(B97, "" ""), ""SELECT Col1"")"),521119)</f>
        <v>521119</v>
      </c>
      <c r="C97" s="2" t="s">
        <v>297</v>
      </c>
      <c r="D97" s="2" t="s">
        <v>23</v>
      </c>
      <c r="E97" s="2" t="s">
        <v>24</v>
      </c>
      <c r="F97" s="2" t="s">
        <v>75</v>
      </c>
      <c r="G97" s="2"/>
      <c r="H97" s="3" t="s">
        <v>298</v>
      </c>
      <c r="I97" s="4" t="s">
        <v>299</v>
      </c>
      <c r="J97" s="2">
        <v>21</v>
      </c>
      <c r="K97" s="2" t="s">
        <v>83</v>
      </c>
      <c r="L97" s="2" t="s">
        <v>63</v>
      </c>
      <c r="M97" s="2" t="s">
        <v>43</v>
      </c>
      <c r="N97" s="2" t="s">
        <v>32</v>
      </c>
      <c r="O97" s="2" t="s">
        <v>56</v>
      </c>
      <c r="P97" s="2" t="s">
        <v>57</v>
      </c>
      <c r="Q97" s="2" t="s">
        <v>68</v>
      </c>
      <c r="R97" s="2"/>
      <c r="S97" s="2" t="s">
        <v>69</v>
      </c>
      <c r="T97" s="2"/>
      <c r="U97" s="2"/>
      <c r="V97">
        <v>22</v>
      </c>
    </row>
    <row r="98" ht="14.25" spans="1:22">
      <c r="A98">
        <v>97</v>
      </c>
      <c r="B98" s="2">
        <v>420117</v>
      </c>
      <c r="C98" s="2" t="s">
        <v>300</v>
      </c>
      <c r="D98" s="2" t="s">
        <v>23</v>
      </c>
      <c r="E98" s="2" t="s">
        <v>38</v>
      </c>
      <c r="F98" s="2" t="s">
        <v>39</v>
      </c>
      <c r="G98" s="2"/>
      <c r="H98" s="3" t="s">
        <v>215</v>
      </c>
      <c r="I98" s="4" t="s">
        <v>216</v>
      </c>
      <c r="J98" s="2">
        <v>20</v>
      </c>
      <c r="K98" s="2" t="s">
        <v>48</v>
      </c>
      <c r="L98" s="2" t="s">
        <v>49</v>
      </c>
      <c r="M98" s="2" t="s">
        <v>51</v>
      </c>
      <c r="N98" s="2" t="s">
        <v>43</v>
      </c>
      <c r="O98" s="2" t="s">
        <v>31</v>
      </c>
      <c r="P98" s="2" t="s">
        <v>30</v>
      </c>
      <c r="Q98" s="2" t="s">
        <v>34</v>
      </c>
      <c r="R98" s="2"/>
      <c r="S98" s="2" t="s">
        <v>69</v>
      </c>
      <c r="T98" s="2"/>
      <c r="U98" s="2"/>
      <c r="V98">
        <v>32</v>
      </c>
    </row>
    <row r="99" ht="14.25" spans="1:22">
      <c r="A99">
        <v>98</v>
      </c>
      <c r="B99" s="2">
        <f>IFERROR(__xludf.DUMMYFUNCTION("query(SPLIT(B99, "" ""), ""SELECT Col1"")"),521111)</f>
        <v>521111</v>
      </c>
      <c r="C99" s="2" t="s">
        <v>301</v>
      </c>
      <c r="D99" s="2" t="s">
        <v>23</v>
      </c>
      <c r="E99" s="2" t="s">
        <v>24</v>
      </c>
      <c r="F99" s="2" t="s">
        <v>75</v>
      </c>
      <c r="G99" s="2"/>
      <c r="H99" s="3" t="s">
        <v>271</v>
      </c>
      <c r="I99" s="4" t="s">
        <v>272</v>
      </c>
      <c r="J99" s="2">
        <v>21</v>
      </c>
      <c r="K99" s="2" t="s">
        <v>83</v>
      </c>
      <c r="L99" s="2" t="s">
        <v>84</v>
      </c>
      <c r="M99" s="2" t="s">
        <v>30</v>
      </c>
      <c r="N99" s="2" t="s">
        <v>31</v>
      </c>
      <c r="O99" s="2" t="s">
        <v>32</v>
      </c>
      <c r="P99" s="2" t="s">
        <v>43</v>
      </c>
      <c r="Q99" s="2" t="s">
        <v>68</v>
      </c>
      <c r="R99" s="2"/>
      <c r="S99" s="2" t="s">
        <v>64</v>
      </c>
      <c r="T99" s="2"/>
      <c r="U99" s="2"/>
      <c r="V99">
        <v>23</v>
      </c>
    </row>
    <row r="100" ht="14.25" spans="1:22">
      <c r="A100">
        <v>99</v>
      </c>
      <c r="B100" s="2">
        <v>431219</v>
      </c>
      <c r="C100" s="2" t="s">
        <v>302</v>
      </c>
      <c r="D100" s="2" t="s">
        <v>37</v>
      </c>
      <c r="E100" s="2" t="s">
        <v>24</v>
      </c>
      <c r="F100" s="2" t="s">
        <v>25</v>
      </c>
      <c r="G100" s="2"/>
      <c r="H100" s="3" t="s">
        <v>293</v>
      </c>
      <c r="I100" s="4" t="s">
        <v>294</v>
      </c>
      <c r="J100" s="2">
        <v>31</v>
      </c>
      <c r="K100" s="2" t="s">
        <v>89</v>
      </c>
      <c r="L100" s="2" t="s">
        <v>42</v>
      </c>
      <c r="M100" s="2" t="s">
        <v>51</v>
      </c>
      <c r="N100" s="2" t="s">
        <v>43</v>
      </c>
      <c r="O100" s="2" t="s">
        <v>31</v>
      </c>
      <c r="P100" s="2" t="s">
        <v>32</v>
      </c>
      <c r="Q100" s="2" t="s">
        <v>34</v>
      </c>
      <c r="R100" s="2"/>
      <c r="S100" s="2" t="s">
        <v>64</v>
      </c>
      <c r="T100" s="2"/>
      <c r="U100" s="2"/>
      <c r="V100">
        <v>23</v>
      </c>
    </row>
    <row r="101" ht="14.25" spans="1:22">
      <c r="A101">
        <v>100</v>
      </c>
      <c r="B101" s="2">
        <v>530215</v>
      </c>
      <c r="C101" s="2" t="s">
        <v>303</v>
      </c>
      <c r="D101" s="2" t="s">
        <v>37</v>
      </c>
      <c r="E101" s="2" t="s">
        <v>38</v>
      </c>
      <c r="F101" s="2" t="s">
        <v>80</v>
      </c>
      <c r="G101" s="2"/>
      <c r="H101" s="3" t="s">
        <v>200</v>
      </c>
      <c r="I101" s="4" t="s">
        <v>201</v>
      </c>
      <c r="J101" s="2">
        <v>30</v>
      </c>
      <c r="K101" s="2" t="s">
        <v>48</v>
      </c>
      <c r="L101" s="2" t="s">
        <v>63</v>
      </c>
      <c r="M101" s="2" t="s">
        <v>57</v>
      </c>
      <c r="N101" s="2" t="s">
        <v>33</v>
      </c>
      <c r="O101" s="2" t="s">
        <v>51</v>
      </c>
      <c r="P101" s="2" t="s">
        <v>30</v>
      </c>
      <c r="Q101" s="2" t="s">
        <v>68</v>
      </c>
      <c r="R101" s="2"/>
      <c r="S101" s="2" t="s">
        <v>105</v>
      </c>
      <c r="T101" s="2"/>
      <c r="U101" s="2"/>
      <c r="V101">
        <v>32</v>
      </c>
    </row>
    <row r="102" ht="14.25" spans="1:22">
      <c r="A102">
        <v>101</v>
      </c>
      <c r="B102" s="2">
        <v>530214</v>
      </c>
      <c r="C102" s="2" t="s">
        <v>304</v>
      </c>
      <c r="D102" s="2" t="s">
        <v>37</v>
      </c>
      <c r="E102" s="2" t="s">
        <v>38</v>
      </c>
      <c r="F102" s="2" t="s">
        <v>80</v>
      </c>
      <c r="G102" s="2"/>
      <c r="H102" s="3" t="s">
        <v>305</v>
      </c>
      <c r="I102" s="4" t="s">
        <v>306</v>
      </c>
      <c r="J102" s="2">
        <v>30</v>
      </c>
      <c r="K102" s="2" t="s">
        <v>28</v>
      </c>
      <c r="L102" s="2" t="s">
        <v>29</v>
      </c>
      <c r="M102" s="2" t="s">
        <v>31</v>
      </c>
      <c r="N102" s="2" t="s">
        <v>56</v>
      </c>
      <c r="O102" s="2" t="s">
        <v>57</v>
      </c>
      <c r="P102" s="2" t="s">
        <v>32</v>
      </c>
      <c r="Q102" s="2" t="s">
        <v>68</v>
      </c>
      <c r="R102" s="2"/>
      <c r="S102" s="2" t="s">
        <v>58</v>
      </c>
      <c r="T102" s="2"/>
      <c r="U102" s="2"/>
      <c r="V102">
        <v>12</v>
      </c>
    </row>
    <row r="103" ht="14.25" spans="1:22">
      <c r="A103">
        <v>102</v>
      </c>
      <c r="B103" s="2">
        <v>420112</v>
      </c>
      <c r="C103" s="2" t="s">
        <v>307</v>
      </c>
      <c r="D103" s="2" t="s">
        <v>23</v>
      </c>
      <c r="E103" s="2" t="s">
        <v>38</v>
      </c>
      <c r="F103" s="2" t="s">
        <v>39</v>
      </c>
      <c r="G103" s="2"/>
      <c r="H103" s="3" t="s">
        <v>167</v>
      </c>
      <c r="I103" s="4" t="s">
        <v>168</v>
      </c>
      <c r="J103" s="2">
        <v>20</v>
      </c>
      <c r="K103" s="2" t="s">
        <v>73</v>
      </c>
      <c r="L103" s="2" t="s">
        <v>63</v>
      </c>
      <c r="M103" s="2" t="s">
        <v>56</v>
      </c>
      <c r="N103" s="2" t="s">
        <v>50</v>
      </c>
      <c r="O103" s="2" t="s">
        <v>33</v>
      </c>
      <c r="P103" s="2" t="s">
        <v>57</v>
      </c>
      <c r="Q103" s="2" t="s">
        <v>34</v>
      </c>
      <c r="R103" s="2"/>
      <c r="S103" s="2" t="s">
        <v>69</v>
      </c>
      <c r="T103" s="2"/>
      <c r="U103" s="2"/>
      <c r="V103">
        <v>89</v>
      </c>
    </row>
    <row r="104" ht="14.25" spans="1:22">
      <c r="A104">
        <v>103</v>
      </c>
      <c r="B104" s="2">
        <v>431112</v>
      </c>
      <c r="C104" s="2" t="s">
        <v>308</v>
      </c>
      <c r="D104" s="2" t="s">
        <v>37</v>
      </c>
      <c r="E104" s="2" t="s">
        <v>24</v>
      </c>
      <c r="F104" s="2" t="s">
        <v>99</v>
      </c>
      <c r="G104" s="2"/>
      <c r="H104" s="3" t="s">
        <v>276</v>
      </c>
      <c r="I104" s="4" t="s">
        <v>277</v>
      </c>
      <c r="J104" s="2">
        <v>31</v>
      </c>
      <c r="K104" s="2" t="s">
        <v>62</v>
      </c>
      <c r="L104" s="2" t="s">
        <v>63</v>
      </c>
      <c r="M104" s="2" t="s">
        <v>50</v>
      </c>
      <c r="N104" s="2" t="s">
        <v>51</v>
      </c>
      <c r="O104" s="2" t="s">
        <v>30</v>
      </c>
      <c r="P104" s="2" t="s">
        <v>33</v>
      </c>
      <c r="Q104" s="2" t="s">
        <v>34</v>
      </c>
      <c r="R104" s="2"/>
      <c r="S104" s="2" t="s">
        <v>69</v>
      </c>
      <c r="T104" s="2"/>
      <c r="U104" s="2"/>
      <c r="V104">
        <v>32</v>
      </c>
    </row>
    <row r="105" ht="14.25" spans="1:22">
      <c r="A105">
        <v>104</v>
      </c>
      <c r="B105" s="2">
        <v>431120</v>
      </c>
      <c r="C105" s="2" t="s">
        <v>309</v>
      </c>
      <c r="D105" s="2" t="s">
        <v>37</v>
      </c>
      <c r="E105" s="2" t="s">
        <v>24</v>
      </c>
      <c r="F105" s="2" t="s">
        <v>99</v>
      </c>
      <c r="G105" s="2"/>
      <c r="H105" s="3" t="s">
        <v>310</v>
      </c>
      <c r="I105" s="4" t="s">
        <v>311</v>
      </c>
      <c r="J105" s="2">
        <v>31</v>
      </c>
      <c r="K105" s="2" t="s">
        <v>89</v>
      </c>
      <c r="L105" s="2" t="s">
        <v>49</v>
      </c>
      <c r="M105" s="2" t="s">
        <v>33</v>
      </c>
      <c r="N105" s="2" t="s">
        <v>30</v>
      </c>
      <c r="O105" s="2" t="s">
        <v>43</v>
      </c>
      <c r="P105" s="2" t="s">
        <v>31</v>
      </c>
      <c r="Q105" s="2" t="s">
        <v>34</v>
      </c>
      <c r="R105" s="2"/>
      <c r="S105" s="2" t="s">
        <v>69</v>
      </c>
      <c r="T105" s="2"/>
      <c r="U105" s="2"/>
      <c r="V105">
        <v>56</v>
      </c>
    </row>
    <row r="106" ht="14.25" spans="1:22">
      <c r="A106">
        <v>105</v>
      </c>
      <c r="B106" s="2">
        <f>IFERROR(__xludf.DUMMYFUNCTION("query(SPLIT(B106, "" ""), ""SELECT Col1"")"),521118)</f>
        <v>521118</v>
      </c>
      <c r="C106" s="2" t="s">
        <v>312</v>
      </c>
      <c r="D106" s="2" t="s">
        <v>23</v>
      </c>
      <c r="E106" s="2" t="s">
        <v>24</v>
      </c>
      <c r="F106" s="2" t="s">
        <v>75</v>
      </c>
      <c r="G106" s="2"/>
      <c r="H106" s="3" t="s">
        <v>313</v>
      </c>
      <c r="I106" s="4" t="s">
        <v>314</v>
      </c>
      <c r="J106" s="2">
        <v>21</v>
      </c>
      <c r="K106" s="2" t="s">
        <v>78</v>
      </c>
      <c r="L106" s="2" t="s">
        <v>42</v>
      </c>
      <c r="M106" s="2" t="s">
        <v>31</v>
      </c>
      <c r="N106" s="2" t="s">
        <v>56</v>
      </c>
      <c r="O106" s="2" t="s">
        <v>57</v>
      </c>
      <c r="P106" s="2" t="s">
        <v>30</v>
      </c>
      <c r="Q106" s="2" t="s">
        <v>68</v>
      </c>
      <c r="R106" s="2"/>
      <c r="S106" s="2" t="s">
        <v>64</v>
      </c>
      <c r="T106" s="2"/>
      <c r="U106" s="2"/>
      <c r="V106">
        <v>43</v>
      </c>
    </row>
    <row r="107" ht="14.25" spans="1:22">
      <c r="A107">
        <v>106</v>
      </c>
      <c r="B107" s="2">
        <v>530111</v>
      </c>
      <c r="C107" s="2" t="s">
        <v>315</v>
      </c>
      <c r="D107" s="2" t="s">
        <v>37</v>
      </c>
      <c r="E107" s="2" t="s">
        <v>38</v>
      </c>
      <c r="F107" s="2" t="s">
        <v>39</v>
      </c>
      <c r="G107" s="2"/>
      <c r="H107" s="3" t="s">
        <v>92</v>
      </c>
      <c r="I107" s="4" t="s">
        <v>93</v>
      </c>
      <c r="J107" s="2">
        <v>30</v>
      </c>
      <c r="K107" s="2" t="s">
        <v>83</v>
      </c>
      <c r="L107" s="2" t="s">
        <v>63</v>
      </c>
      <c r="M107" s="2" t="s">
        <v>43</v>
      </c>
      <c r="N107" s="2" t="s">
        <v>32</v>
      </c>
      <c r="O107" s="2" t="s">
        <v>56</v>
      </c>
      <c r="P107" s="2" t="s">
        <v>57</v>
      </c>
      <c r="Q107" s="2" t="s">
        <v>68</v>
      </c>
      <c r="R107" s="2"/>
      <c r="S107" s="2" t="s">
        <v>64</v>
      </c>
      <c r="T107" s="2"/>
      <c r="U107" s="2"/>
      <c r="V107">
        <v>12</v>
      </c>
    </row>
    <row r="108" ht="14.25" spans="1:22">
      <c r="A108">
        <v>107</v>
      </c>
      <c r="B108" s="2">
        <f>IFERROR(__xludf.DUMMYFUNCTION("query(SPLIT(B108, "" ""), ""SELECT Col1"")"),521113)</f>
        <v>521113</v>
      </c>
      <c r="C108" s="2" t="s">
        <v>316</v>
      </c>
      <c r="D108" s="2" t="s">
        <v>23</v>
      </c>
      <c r="E108" s="2" t="s">
        <v>24</v>
      </c>
      <c r="F108" s="2" t="s">
        <v>75</v>
      </c>
      <c r="G108" s="2"/>
      <c r="H108" s="3" t="s">
        <v>317</v>
      </c>
      <c r="I108" s="4" t="s">
        <v>318</v>
      </c>
      <c r="J108" s="2">
        <v>21</v>
      </c>
      <c r="K108" s="2" t="s">
        <v>83</v>
      </c>
      <c r="L108" s="2" t="s">
        <v>63</v>
      </c>
      <c r="M108" s="2" t="s">
        <v>33</v>
      </c>
      <c r="N108" s="2" t="s">
        <v>30</v>
      </c>
      <c r="O108" s="2" t="s">
        <v>43</v>
      </c>
      <c r="P108" s="2" t="s">
        <v>57</v>
      </c>
      <c r="Q108" s="2" t="s">
        <v>68</v>
      </c>
      <c r="R108" s="2"/>
      <c r="S108" s="2" t="s">
        <v>64</v>
      </c>
      <c r="T108" s="2"/>
      <c r="U108" s="2"/>
      <c r="V108">
        <v>32</v>
      </c>
    </row>
    <row r="109" ht="14.25" spans="1:22">
      <c r="A109">
        <v>108</v>
      </c>
      <c r="B109" s="2">
        <v>420211</v>
      </c>
      <c r="C109" s="2" t="s">
        <v>319</v>
      </c>
      <c r="D109" s="2" t="s">
        <v>23</v>
      </c>
      <c r="E109" s="2" t="s">
        <v>38</v>
      </c>
      <c r="F109" s="2" t="s">
        <v>95</v>
      </c>
      <c r="G109" s="2"/>
      <c r="H109" s="3" t="s">
        <v>221</v>
      </c>
      <c r="I109" s="4" t="s">
        <v>222</v>
      </c>
      <c r="J109" s="2">
        <v>20</v>
      </c>
      <c r="K109" s="2" t="s">
        <v>89</v>
      </c>
      <c r="L109" s="2" t="s">
        <v>49</v>
      </c>
      <c r="M109" s="2" t="s">
        <v>33</v>
      </c>
      <c r="N109" s="2" t="s">
        <v>30</v>
      </c>
      <c r="O109" s="2" t="s">
        <v>43</v>
      </c>
      <c r="P109" s="2" t="s">
        <v>31</v>
      </c>
      <c r="Q109" s="2" t="s">
        <v>34</v>
      </c>
      <c r="R109" s="2"/>
      <c r="S109" s="2" t="s">
        <v>105</v>
      </c>
      <c r="T109" s="2"/>
      <c r="U109" s="2"/>
      <c r="V109">
        <v>78</v>
      </c>
    </row>
    <row r="110" ht="14.25" spans="1:22">
      <c r="A110">
        <v>109</v>
      </c>
      <c r="B110" s="2">
        <v>430212</v>
      </c>
      <c r="C110" s="2" t="s">
        <v>320</v>
      </c>
      <c r="D110" s="2" t="s">
        <v>37</v>
      </c>
      <c r="E110" s="2" t="s">
        <v>38</v>
      </c>
      <c r="F110" s="2" t="s">
        <v>80</v>
      </c>
      <c r="G110" s="2"/>
      <c r="H110" s="3" t="s">
        <v>321</v>
      </c>
      <c r="I110" s="4" t="s">
        <v>322</v>
      </c>
      <c r="J110" s="2">
        <v>30</v>
      </c>
      <c r="K110" s="2" t="s">
        <v>120</v>
      </c>
      <c r="L110" s="2" t="s">
        <v>42</v>
      </c>
      <c r="M110" s="2" t="s">
        <v>30</v>
      </c>
      <c r="N110" s="2" t="s">
        <v>31</v>
      </c>
      <c r="O110" s="2" t="s">
        <v>32</v>
      </c>
      <c r="P110" s="2" t="s">
        <v>33</v>
      </c>
      <c r="Q110" s="2" t="s">
        <v>34</v>
      </c>
      <c r="R110" s="2"/>
      <c r="S110" s="2" t="s">
        <v>64</v>
      </c>
      <c r="T110" s="2"/>
      <c r="U110" s="2"/>
      <c r="V110">
        <v>43</v>
      </c>
    </row>
    <row r="111" ht="14.25" spans="1:22">
      <c r="A111">
        <v>110</v>
      </c>
      <c r="B111" s="2">
        <v>431118</v>
      </c>
      <c r="C111" s="2" t="s">
        <v>323</v>
      </c>
      <c r="D111" s="2" t="s">
        <v>37</v>
      </c>
      <c r="E111" s="2" t="s">
        <v>24</v>
      </c>
      <c r="F111" s="2" t="s">
        <v>99</v>
      </c>
      <c r="G111" s="2"/>
      <c r="H111" s="3" t="s">
        <v>324</v>
      </c>
      <c r="I111" s="4" t="s">
        <v>325</v>
      </c>
      <c r="J111" s="2">
        <v>31</v>
      </c>
      <c r="K111" s="2" t="s">
        <v>89</v>
      </c>
      <c r="L111" s="2" t="s">
        <v>49</v>
      </c>
      <c r="M111" s="2" t="s">
        <v>33</v>
      </c>
      <c r="N111" s="2" t="s">
        <v>30</v>
      </c>
      <c r="O111" s="2" t="s">
        <v>43</v>
      </c>
      <c r="P111" s="2" t="s">
        <v>31</v>
      </c>
      <c r="Q111" s="2" t="s">
        <v>34</v>
      </c>
      <c r="R111" s="2"/>
      <c r="S111" s="2" t="s">
        <v>64</v>
      </c>
      <c r="T111" s="2"/>
      <c r="U111" s="2"/>
      <c r="V111">
        <v>23</v>
      </c>
    </row>
    <row r="112" spans="1:22">
      <c r="A112">
        <v>111</v>
      </c>
      <c r="B112" s="2">
        <v>531119</v>
      </c>
      <c r="C112" s="2" t="s">
        <v>326</v>
      </c>
      <c r="D112" s="2" t="s">
        <v>37</v>
      </c>
      <c r="E112" s="2" t="s">
        <v>24</v>
      </c>
      <c r="F112" s="2" t="s">
        <v>99</v>
      </c>
      <c r="G112" s="2"/>
      <c r="H112" s="3" t="s">
        <v>327</v>
      </c>
      <c r="I112" s="2" t="s">
        <v>328</v>
      </c>
      <c r="J112" s="2">
        <v>31</v>
      </c>
      <c r="K112" s="2" t="s">
        <v>83</v>
      </c>
      <c r="L112" s="2" t="s">
        <v>90</v>
      </c>
      <c r="M112" s="2" t="s">
        <v>32</v>
      </c>
      <c r="N112" s="2" t="s">
        <v>57</v>
      </c>
      <c r="O112" s="2" t="s">
        <v>50</v>
      </c>
      <c r="P112" s="2" t="s">
        <v>43</v>
      </c>
      <c r="Q112" s="2" t="s">
        <v>68</v>
      </c>
      <c r="R112" s="2"/>
      <c r="S112" s="2" t="s">
        <v>64</v>
      </c>
      <c r="T112" s="2"/>
      <c r="U112" s="2"/>
      <c r="V112">
        <v>89</v>
      </c>
    </row>
    <row r="113" ht="14.25" spans="1:22">
      <c r="A113">
        <v>112</v>
      </c>
      <c r="B113" s="2">
        <v>530113</v>
      </c>
      <c r="C113" s="2" t="s">
        <v>329</v>
      </c>
      <c r="D113" s="2" t="s">
        <v>37</v>
      </c>
      <c r="E113" s="2" t="s">
        <v>38</v>
      </c>
      <c r="F113" s="2" t="s">
        <v>39</v>
      </c>
      <c r="G113" s="2"/>
      <c r="H113" s="3" t="s">
        <v>40</v>
      </c>
      <c r="I113" s="4" t="s">
        <v>41</v>
      </c>
      <c r="J113" s="2">
        <v>30</v>
      </c>
      <c r="K113" s="2" t="s">
        <v>89</v>
      </c>
      <c r="L113" s="2" t="s">
        <v>49</v>
      </c>
      <c r="M113" s="2" t="s">
        <v>33</v>
      </c>
      <c r="N113" s="2" t="s">
        <v>30</v>
      </c>
      <c r="O113" s="2" t="s">
        <v>43</v>
      </c>
      <c r="P113" s="2" t="s">
        <v>31</v>
      </c>
      <c r="Q113" s="2" t="s">
        <v>68</v>
      </c>
      <c r="R113" s="2"/>
      <c r="S113" s="2" t="s">
        <v>64</v>
      </c>
      <c r="T113" s="2"/>
      <c r="U113" s="2"/>
      <c r="V113">
        <v>98</v>
      </c>
    </row>
    <row r="114" ht="14.25" spans="1:22">
      <c r="A114">
        <v>113</v>
      </c>
      <c r="B114" s="2">
        <f>IFERROR(__xludf.DUMMYFUNCTION("query(SPLIT(B114, "" ""), ""SELECT Col1"")"),520218)</f>
        <v>520218</v>
      </c>
      <c r="C114" s="2" t="s">
        <v>330</v>
      </c>
      <c r="D114" s="2" t="s">
        <v>23</v>
      </c>
      <c r="E114" s="2" t="s">
        <v>38</v>
      </c>
      <c r="F114" s="2" t="s">
        <v>95</v>
      </c>
      <c r="G114" s="2"/>
      <c r="H114" s="3" t="s">
        <v>268</v>
      </c>
      <c r="I114" s="4" t="s">
        <v>269</v>
      </c>
      <c r="J114" s="2">
        <v>20</v>
      </c>
      <c r="K114" s="2" t="s">
        <v>120</v>
      </c>
      <c r="L114" s="2" t="s">
        <v>42</v>
      </c>
      <c r="M114" s="2" t="s">
        <v>30</v>
      </c>
      <c r="N114" s="2" t="s">
        <v>31</v>
      </c>
      <c r="O114" s="2" t="s">
        <v>32</v>
      </c>
      <c r="P114" s="2" t="s">
        <v>33</v>
      </c>
      <c r="Q114" s="2" t="s">
        <v>68</v>
      </c>
      <c r="R114" s="2"/>
      <c r="S114" s="2" t="s">
        <v>105</v>
      </c>
      <c r="T114" s="2"/>
      <c r="U114" s="2"/>
      <c r="V114">
        <v>34</v>
      </c>
    </row>
    <row r="115" ht="14.25" spans="1:22">
      <c r="A115">
        <v>114</v>
      </c>
      <c r="B115" s="2">
        <v>421113</v>
      </c>
      <c r="C115" s="2" t="s">
        <v>331</v>
      </c>
      <c r="D115" s="2" t="s">
        <v>23</v>
      </c>
      <c r="E115" s="2" t="s">
        <v>24</v>
      </c>
      <c r="F115" s="2" t="s">
        <v>75</v>
      </c>
      <c r="G115" s="2"/>
      <c r="H115" s="3" t="s">
        <v>317</v>
      </c>
      <c r="I115" s="4" t="s">
        <v>318</v>
      </c>
      <c r="J115" s="2">
        <v>21</v>
      </c>
      <c r="K115" s="2" t="s">
        <v>83</v>
      </c>
      <c r="L115" s="2" t="s">
        <v>84</v>
      </c>
      <c r="M115" s="2" t="s">
        <v>33</v>
      </c>
      <c r="N115" s="2" t="s">
        <v>30</v>
      </c>
      <c r="O115" s="2" t="s">
        <v>43</v>
      </c>
      <c r="P115" s="2" t="s">
        <v>57</v>
      </c>
      <c r="Q115" s="2" t="s">
        <v>34</v>
      </c>
      <c r="R115" s="2"/>
      <c r="S115" s="2" t="s">
        <v>58</v>
      </c>
      <c r="T115" s="2"/>
      <c r="U115" s="2"/>
      <c r="V115">
        <v>56</v>
      </c>
    </row>
    <row r="116" ht="14.25" spans="1:22">
      <c r="A116">
        <v>115</v>
      </c>
      <c r="B116" s="2">
        <v>421119</v>
      </c>
      <c r="C116" s="2" t="s">
        <v>332</v>
      </c>
      <c r="D116" s="2" t="s">
        <v>23</v>
      </c>
      <c r="E116" s="2" t="s">
        <v>24</v>
      </c>
      <c r="F116" s="2" t="s">
        <v>75</v>
      </c>
      <c r="G116" s="2"/>
      <c r="H116" s="3" t="s">
        <v>298</v>
      </c>
      <c r="I116" s="4" t="s">
        <v>299</v>
      </c>
      <c r="J116" s="2">
        <v>21</v>
      </c>
      <c r="K116" s="2" t="s">
        <v>83</v>
      </c>
      <c r="L116" s="2" t="s">
        <v>49</v>
      </c>
      <c r="M116" s="2" t="s">
        <v>43</v>
      </c>
      <c r="N116" s="2" t="s">
        <v>32</v>
      </c>
      <c r="O116" s="2" t="s">
        <v>56</v>
      </c>
      <c r="P116" s="2" t="s">
        <v>57</v>
      </c>
      <c r="Q116" s="2" t="s">
        <v>34</v>
      </c>
      <c r="R116" s="2"/>
      <c r="S116" s="2" t="s">
        <v>69</v>
      </c>
      <c r="T116" s="2"/>
      <c r="U116" s="2"/>
      <c r="V116">
        <v>33</v>
      </c>
    </row>
    <row r="117" ht="14.25" spans="1:22">
      <c r="A117">
        <v>116</v>
      </c>
      <c r="B117" s="2">
        <f>IFERROR(__xludf.DUMMYFUNCTION("query(SPLIT(B117, "" ""), ""SELECT Col1"")"),521218)</f>
        <v>521218</v>
      </c>
      <c r="C117" s="2" t="s">
        <v>333</v>
      </c>
      <c r="D117" s="2" t="s">
        <v>23</v>
      </c>
      <c r="E117" s="2" t="s">
        <v>24</v>
      </c>
      <c r="F117" s="2" t="s">
        <v>25</v>
      </c>
      <c r="G117" s="2"/>
      <c r="H117" s="3" t="s">
        <v>60</v>
      </c>
      <c r="I117" s="4" t="s">
        <v>61</v>
      </c>
      <c r="J117" s="2">
        <v>21</v>
      </c>
      <c r="K117" s="2" t="s">
        <v>62</v>
      </c>
      <c r="L117" s="2" t="s">
        <v>42</v>
      </c>
      <c r="M117" s="2" t="s">
        <v>56</v>
      </c>
      <c r="N117" s="2" t="s">
        <v>50</v>
      </c>
      <c r="O117" s="2" t="s">
        <v>33</v>
      </c>
      <c r="P117" s="2" t="s">
        <v>31</v>
      </c>
      <c r="Q117" s="2" t="s">
        <v>68</v>
      </c>
      <c r="R117" s="2"/>
      <c r="S117" s="2" t="s">
        <v>69</v>
      </c>
      <c r="T117" s="2"/>
      <c r="U117" s="2"/>
      <c r="V117">
        <v>23</v>
      </c>
    </row>
    <row r="118" ht="14.25" spans="1:22">
      <c r="A118">
        <v>117</v>
      </c>
      <c r="B118" s="2">
        <v>421217</v>
      </c>
      <c r="C118" s="2" t="s">
        <v>334</v>
      </c>
      <c r="D118" s="2" t="s">
        <v>23</v>
      </c>
      <c r="E118" s="2" t="s">
        <v>24</v>
      </c>
      <c r="F118" s="2" t="s">
        <v>25</v>
      </c>
      <c r="G118" s="2"/>
      <c r="H118" s="3" t="s">
        <v>335</v>
      </c>
      <c r="I118" s="4" t="s">
        <v>336</v>
      </c>
      <c r="J118" s="2">
        <v>21</v>
      </c>
      <c r="K118" s="2" t="s">
        <v>28</v>
      </c>
      <c r="L118" s="2" t="s">
        <v>63</v>
      </c>
      <c r="M118" s="2" t="s">
        <v>57</v>
      </c>
      <c r="N118" s="2" t="s">
        <v>33</v>
      </c>
      <c r="O118" s="2" t="s">
        <v>51</v>
      </c>
      <c r="P118" s="2" t="s">
        <v>32</v>
      </c>
      <c r="Q118" s="2" t="s">
        <v>34</v>
      </c>
      <c r="R118" s="2"/>
      <c r="S118" s="2" t="s">
        <v>69</v>
      </c>
      <c r="T118" s="2"/>
      <c r="U118" s="2"/>
      <c r="V118">
        <v>34</v>
      </c>
    </row>
    <row r="119" ht="14.25" spans="1:22">
      <c r="A119">
        <v>118</v>
      </c>
      <c r="B119" s="2">
        <v>421214</v>
      </c>
      <c r="C119" s="2" t="s">
        <v>337</v>
      </c>
      <c r="D119" s="2" t="s">
        <v>23</v>
      </c>
      <c r="E119" s="2" t="s">
        <v>24</v>
      </c>
      <c r="F119" s="2" t="s">
        <v>25</v>
      </c>
      <c r="G119" s="2"/>
      <c r="H119" s="3" t="s">
        <v>338</v>
      </c>
      <c r="I119" s="4" t="s">
        <v>339</v>
      </c>
      <c r="J119" s="2">
        <v>21</v>
      </c>
      <c r="K119" s="2" t="s">
        <v>62</v>
      </c>
      <c r="L119" s="2" t="s">
        <v>49</v>
      </c>
      <c r="M119" s="2" t="s">
        <v>51</v>
      </c>
      <c r="N119" s="2" t="s">
        <v>43</v>
      </c>
      <c r="O119" s="2" t="s">
        <v>31</v>
      </c>
      <c r="P119" s="2" t="s">
        <v>32</v>
      </c>
      <c r="Q119" s="2" t="s">
        <v>34</v>
      </c>
      <c r="R119" s="2"/>
      <c r="S119" s="2" t="s">
        <v>35</v>
      </c>
      <c r="T119" s="2"/>
      <c r="U119" s="2"/>
      <c r="V119">
        <v>65</v>
      </c>
    </row>
    <row r="120" ht="14.25" spans="1:22">
      <c r="A120">
        <v>119</v>
      </c>
      <c r="B120" s="2">
        <v>421112</v>
      </c>
      <c r="C120" s="2" t="s">
        <v>340</v>
      </c>
      <c r="D120" s="2" t="s">
        <v>23</v>
      </c>
      <c r="E120" s="2" t="s">
        <v>24</v>
      </c>
      <c r="F120" s="2" t="s">
        <v>75</v>
      </c>
      <c r="G120" s="2"/>
      <c r="H120" s="3" t="s">
        <v>146</v>
      </c>
      <c r="I120" s="4" t="s">
        <v>147</v>
      </c>
      <c r="J120" s="2">
        <v>21</v>
      </c>
      <c r="K120" s="2" t="s">
        <v>78</v>
      </c>
      <c r="L120" s="2" t="s">
        <v>29</v>
      </c>
      <c r="M120" s="2" t="s">
        <v>51</v>
      </c>
      <c r="N120" s="2" t="s">
        <v>43</v>
      </c>
      <c r="O120" s="2" t="s">
        <v>31</v>
      </c>
      <c r="P120" s="2" t="s">
        <v>30</v>
      </c>
      <c r="Q120" s="2" t="s">
        <v>34</v>
      </c>
      <c r="R120" s="2"/>
      <c r="S120" s="2" t="s">
        <v>52</v>
      </c>
      <c r="T120" s="2"/>
      <c r="U120" s="2"/>
      <c r="V120">
        <v>34</v>
      </c>
    </row>
    <row r="121" ht="14.25" spans="1:22">
      <c r="A121">
        <v>120</v>
      </c>
      <c r="B121" s="2">
        <v>530212</v>
      </c>
      <c r="C121" s="2" t="s">
        <v>341</v>
      </c>
      <c r="D121" s="2" t="s">
        <v>37</v>
      </c>
      <c r="E121" s="2" t="s">
        <v>38</v>
      </c>
      <c r="F121" s="2" t="s">
        <v>80</v>
      </c>
      <c r="G121" s="2"/>
      <c r="H121" s="3" t="s">
        <v>321</v>
      </c>
      <c r="I121" s="4" t="s">
        <v>322</v>
      </c>
      <c r="J121" s="2">
        <v>30</v>
      </c>
      <c r="K121" s="2" t="s">
        <v>78</v>
      </c>
      <c r="L121" s="2" t="s">
        <v>42</v>
      </c>
      <c r="M121" s="2" t="s">
        <v>51</v>
      </c>
      <c r="N121" s="2" t="s">
        <v>43</v>
      </c>
      <c r="O121" s="2" t="s">
        <v>31</v>
      </c>
      <c r="P121" s="2" t="s">
        <v>30</v>
      </c>
      <c r="Q121" s="2" t="s">
        <v>68</v>
      </c>
      <c r="R121" s="2"/>
      <c r="S121" s="2" t="s">
        <v>35</v>
      </c>
      <c r="T121" s="2"/>
      <c r="U121" s="2"/>
      <c r="V121">
        <v>88</v>
      </c>
    </row>
    <row r="122" ht="14.25" spans="1:22">
      <c r="A122">
        <v>121</v>
      </c>
      <c r="B122" s="2">
        <v>431117</v>
      </c>
      <c r="C122" s="2" t="s">
        <v>342</v>
      </c>
      <c r="D122" s="2" t="s">
        <v>37</v>
      </c>
      <c r="E122" s="2" t="s">
        <v>24</v>
      </c>
      <c r="F122" s="2" t="s">
        <v>99</v>
      </c>
      <c r="G122" s="2"/>
      <c r="H122" s="3" t="s">
        <v>256</v>
      </c>
      <c r="I122" s="4" t="s">
        <v>257</v>
      </c>
      <c r="J122" s="2">
        <v>31</v>
      </c>
      <c r="K122" s="2" t="s">
        <v>78</v>
      </c>
      <c r="L122" s="2" t="s">
        <v>42</v>
      </c>
      <c r="M122" s="2" t="s">
        <v>51</v>
      </c>
      <c r="N122" s="2" t="s">
        <v>43</v>
      </c>
      <c r="O122" s="2" t="s">
        <v>31</v>
      </c>
      <c r="P122" s="2" t="s">
        <v>30</v>
      </c>
      <c r="Q122" s="2" t="s">
        <v>34</v>
      </c>
      <c r="R122" s="2"/>
      <c r="S122" s="2" t="s">
        <v>35</v>
      </c>
      <c r="T122" s="2"/>
      <c r="U122" s="2"/>
      <c r="V122">
        <v>80</v>
      </c>
    </row>
    <row r="123" ht="14.25" spans="1:22">
      <c r="A123">
        <v>122</v>
      </c>
      <c r="B123" s="2">
        <v>530211</v>
      </c>
      <c r="C123" s="2" t="s">
        <v>343</v>
      </c>
      <c r="D123" s="2" t="s">
        <v>37</v>
      </c>
      <c r="E123" s="2" t="s">
        <v>38</v>
      </c>
      <c r="F123" s="2" t="s">
        <v>80</v>
      </c>
      <c r="G123" s="2"/>
      <c r="H123" s="3" t="s">
        <v>236</v>
      </c>
      <c r="I123" s="4" t="s">
        <v>237</v>
      </c>
      <c r="J123" s="2">
        <v>30</v>
      </c>
      <c r="K123" s="2" t="s">
        <v>48</v>
      </c>
      <c r="L123" s="2" t="s">
        <v>49</v>
      </c>
      <c r="M123" s="2" t="s">
        <v>43</v>
      </c>
      <c r="N123" s="2" t="s">
        <v>32</v>
      </c>
      <c r="O123" s="2" t="s">
        <v>56</v>
      </c>
      <c r="P123" s="2" t="s">
        <v>57</v>
      </c>
      <c r="Q123" s="2" t="s">
        <v>68</v>
      </c>
      <c r="R123" s="2"/>
      <c r="S123" s="2" t="s">
        <v>85</v>
      </c>
      <c r="T123" s="2"/>
      <c r="U123" s="2"/>
      <c r="V123">
        <v>10</v>
      </c>
    </row>
    <row r="124" ht="14.25" spans="1:22">
      <c r="A124">
        <v>123</v>
      </c>
      <c r="B124" s="2">
        <f>IFERROR(__xludf.DUMMYFUNCTION("query(SPLIT(B124, "" ""), ""SELECT Col1"")"),520212)</f>
        <v>520212</v>
      </c>
      <c r="C124" s="2" t="s">
        <v>344</v>
      </c>
      <c r="D124" s="2" t="s">
        <v>23</v>
      </c>
      <c r="E124" s="2" t="s">
        <v>38</v>
      </c>
      <c r="F124" s="2" t="s">
        <v>95</v>
      </c>
      <c r="G124" s="2"/>
      <c r="H124" s="3" t="s">
        <v>345</v>
      </c>
      <c r="I124" s="4" t="s">
        <v>346</v>
      </c>
      <c r="J124" s="2">
        <v>20</v>
      </c>
      <c r="K124" s="2" t="s">
        <v>120</v>
      </c>
      <c r="L124" s="2" t="s">
        <v>84</v>
      </c>
      <c r="M124" s="2" t="s">
        <v>50</v>
      </c>
      <c r="N124" s="2" t="s">
        <v>51</v>
      </c>
      <c r="O124" s="2" t="s">
        <v>30</v>
      </c>
      <c r="P124" s="2" t="s">
        <v>33</v>
      </c>
      <c r="Q124" s="2" t="s">
        <v>68</v>
      </c>
      <c r="R124" s="2"/>
      <c r="S124" s="2" t="s">
        <v>85</v>
      </c>
      <c r="T124" s="2"/>
      <c r="U124" s="2"/>
      <c r="V124">
        <v>20</v>
      </c>
    </row>
    <row r="125" ht="14.25" spans="1:22">
      <c r="A125">
        <v>124</v>
      </c>
      <c r="B125" s="2">
        <v>530119</v>
      </c>
      <c r="C125" s="2" t="s">
        <v>347</v>
      </c>
      <c r="D125" s="2" t="s">
        <v>37</v>
      </c>
      <c r="E125" s="2" t="s">
        <v>38</v>
      </c>
      <c r="F125" s="2" t="s">
        <v>39</v>
      </c>
      <c r="G125" s="2"/>
      <c r="H125" s="3" t="s">
        <v>87</v>
      </c>
      <c r="I125" s="4" t="s">
        <v>88</v>
      </c>
      <c r="J125" s="2">
        <v>30</v>
      </c>
      <c r="K125" s="2" t="s">
        <v>28</v>
      </c>
      <c r="L125" s="2" t="s">
        <v>49</v>
      </c>
      <c r="M125" s="2" t="s">
        <v>32</v>
      </c>
      <c r="N125" s="2" t="s">
        <v>57</v>
      </c>
      <c r="O125" s="2" t="s">
        <v>50</v>
      </c>
      <c r="P125" s="2" t="s">
        <v>33</v>
      </c>
      <c r="Q125" s="2" t="s">
        <v>68</v>
      </c>
      <c r="R125" s="2"/>
      <c r="S125" s="2" t="s">
        <v>85</v>
      </c>
      <c r="T125" s="2"/>
      <c r="U125" s="2"/>
      <c r="V125">
        <v>30</v>
      </c>
    </row>
    <row r="126" ht="14.25" spans="1:22">
      <c r="A126">
        <v>125</v>
      </c>
      <c r="B126" s="2">
        <v>531111</v>
      </c>
      <c r="C126" s="2" t="s">
        <v>348</v>
      </c>
      <c r="D126" s="2" t="s">
        <v>37</v>
      </c>
      <c r="E126" s="2" t="s">
        <v>24</v>
      </c>
      <c r="F126" s="2" t="s">
        <v>99</v>
      </c>
      <c r="G126" s="2"/>
      <c r="H126" s="3" t="s">
        <v>349</v>
      </c>
      <c r="I126" s="4" t="s">
        <v>325</v>
      </c>
      <c r="J126" s="2">
        <v>31</v>
      </c>
      <c r="K126" s="2" t="s">
        <v>62</v>
      </c>
      <c r="L126" s="2" t="s">
        <v>63</v>
      </c>
      <c r="M126" s="2" t="s">
        <v>50</v>
      </c>
      <c r="N126" s="2" t="s">
        <v>51</v>
      </c>
      <c r="O126" s="2" t="s">
        <v>30</v>
      </c>
      <c r="P126" s="2" t="s">
        <v>33</v>
      </c>
      <c r="Q126" s="2" t="s">
        <v>68</v>
      </c>
      <c r="R126" s="2"/>
      <c r="S126" s="2" t="s">
        <v>85</v>
      </c>
      <c r="T126" s="2"/>
      <c r="U126" s="2"/>
      <c r="V126">
        <v>40</v>
      </c>
    </row>
    <row r="127" ht="14.25" spans="1:22">
      <c r="A127">
        <v>126</v>
      </c>
      <c r="B127" s="2">
        <f>IFERROR(__xludf.DUMMYFUNCTION("query(SPLIT(B127, "" ""), ""SELECT Col1"")"),520119)</f>
        <v>520119</v>
      </c>
      <c r="C127" s="2" t="s">
        <v>350</v>
      </c>
      <c r="D127" s="2" t="s">
        <v>23</v>
      </c>
      <c r="E127" s="2" t="s">
        <v>38</v>
      </c>
      <c r="F127" s="2" t="s">
        <v>39</v>
      </c>
      <c r="G127" s="2"/>
      <c r="H127" s="3" t="s">
        <v>46</v>
      </c>
      <c r="I127" s="4" t="s">
        <v>47</v>
      </c>
      <c r="J127" s="2">
        <v>20</v>
      </c>
      <c r="K127" s="2" t="s">
        <v>48</v>
      </c>
      <c r="L127" s="2" t="s">
        <v>63</v>
      </c>
      <c r="M127" s="2" t="s">
        <v>50</v>
      </c>
      <c r="N127" s="2" t="s">
        <v>51</v>
      </c>
      <c r="O127" s="2" t="s">
        <v>30</v>
      </c>
      <c r="P127" s="2" t="s">
        <v>43</v>
      </c>
      <c r="Q127" s="2" t="s">
        <v>68</v>
      </c>
      <c r="R127" s="2"/>
      <c r="S127" s="2" t="s">
        <v>85</v>
      </c>
      <c r="T127" s="2"/>
      <c r="U127" s="2"/>
      <c r="V127">
        <v>50</v>
      </c>
    </row>
    <row r="128" ht="14.25" spans="1:22">
      <c r="A128">
        <v>127</v>
      </c>
      <c r="B128" s="2">
        <v>430112</v>
      </c>
      <c r="C128" s="2" t="s">
        <v>351</v>
      </c>
      <c r="D128" s="2" t="s">
        <v>37</v>
      </c>
      <c r="E128" s="2" t="s">
        <v>38</v>
      </c>
      <c r="F128" s="2" t="s">
        <v>39</v>
      </c>
      <c r="G128" s="2"/>
      <c r="H128" s="3" t="s">
        <v>132</v>
      </c>
      <c r="I128" s="4" t="s">
        <v>133</v>
      </c>
      <c r="J128" s="2">
        <v>30</v>
      </c>
      <c r="K128" s="2" t="s">
        <v>78</v>
      </c>
      <c r="L128" s="2" t="s">
        <v>29</v>
      </c>
      <c r="M128" s="2" t="s">
        <v>50</v>
      </c>
      <c r="N128" s="2" t="s">
        <v>51</v>
      </c>
      <c r="O128" s="2" t="s">
        <v>30</v>
      </c>
      <c r="P128" s="2" t="s">
        <v>43</v>
      </c>
      <c r="Q128" s="2" t="s">
        <v>34</v>
      </c>
      <c r="R128" s="2"/>
      <c r="S128" s="2" t="s">
        <v>69</v>
      </c>
      <c r="T128" s="2"/>
      <c r="U128" s="2"/>
      <c r="V128">
        <v>60</v>
      </c>
    </row>
    <row r="129" ht="14.25" spans="1:22">
      <c r="A129">
        <v>128</v>
      </c>
      <c r="B129" s="2">
        <v>421110</v>
      </c>
      <c r="C129" s="2" t="s">
        <v>352</v>
      </c>
      <c r="D129" s="2" t="s">
        <v>23</v>
      </c>
      <c r="E129" s="2" t="s">
        <v>24</v>
      </c>
      <c r="F129" s="2" t="s">
        <v>75</v>
      </c>
      <c r="G129" s="2"/>
      <c r="H129" s="3" t="s">
        <v>204</v>
      </c>
      <c r="I129" s="4" t="s">
        <v>205</v>
      </c>
      <c r="J129" s="2">
        <v>21</v>
      </c>
      <c r="K129" s="2" t="s">
        <v>78</v>
      </c>
      <c r="L129" s="2" t="s">
        <v>130</v>
      </c>
      <c r="M129" s="2" t="s">
        <v>43</v>
      </c>
      <c r="N129" s="2" t="s">
        <v>32</v>
      </c>
      <c r="O129" s="2" t="s">
        <v>56</v>
      </c>
      <c r="P129" s="2" t="s">
        <v>57</v>
      </c>
      <c r="Q129" s="2" t="s">
        <v>34</v>
      </c>
      <c r="R129" s="2"/>
      <c r="S129" s="2" t="s">
        <v>35</v>
      </c>
      <c r="T129" s="2"/>
      <c r="U129" s="2"/>
      <c r="V129">
        <v>70</v>
      </c>
    </row>
    <row r="130" ht="14.25" spans="1:22">
      <c r="A130">
        <v>129</v>
      </c>
      <c r="B130" s="2">
        <f>IFERROR(__xludf.DUMMYFUNCTION("query(SPLIT(B130, "" ""), ""SELECT Col1"")"),521217)</f>
        <v>521217</v>
      </c>
      <c r="C130" s="2" t="s">
        <v>353</v>
      </c>
      <c r="D130" s="2" t="s">
        <v>23</v>
      </c>
      <c r="E130" s="2" t="s">
        <v>24</v>
      </c>
      <c r="F130" s="2" t="s">
        <v>25</v>
      </c>
      <c r="G130" s="2"/>
      <c r="H130" s="3" t="s">
        <v>335</v>
      </c>
      <c r="I130" s="4" t="s">
        <v>336</v>
      </c>
      <c r="J130" s="2">
        <v>21</v>
      </c>
      <c r="K130" s="2" t="s">
        <v>28</v>
      </c>
      <c r="L130" s="2" t="s">
        <v>42</v>
      </c>
      <c r="M130" s="2" t="s">
        <v>57</v>
      </c>
      <c r="N130" s="2" t="s">
        <v>33</v>
      </c>
      <c r="O130" s="2" t="s">
        <v>51</v>
      </c>
      <c r="P130" s="2" t="s">
        <v>32</v>
      </c>
      <c r="Q130" s="2" t="s">
        <v>68</v>
      </c>
      <c r="R130" s="2"/>
      <c r="S130" s="2" t="s">
        <v>85</v>
      </c>
      <c r="T130" s="2"/>
      <c r="U130" s="2"/>
      <c r="V130">
        <v>80</v>
      </c>
    </row>
    <row r="131" ht="14.25" spans="1:22">
      <c r="A131">
        <v>130</v>
      </c>
      <c r="B131" s="2">
        <v>430219</v>
      </c>
      <c r="C131" s="2" t="s">
        <v>354</v>
      </c>
      <c r="D131" s="2" t="s">
        <v>37</v>
      </c>
      <c r="E131" s="2" t="s">
        <v>38</v>
      </c>
      <c r="F131" s="2" t="s">
        <v>80</v>
      </c>
      <c r="G131" s="2"/>
      <c r="H131" s="3" t="s">
        <v>81</v>
      </c>
      <c r="I131" s="4" t="s">
        <v>82</v>
      </c>
      <c r="J131" s="2">
        <v>30</v>
      </c>
      <c r="K131" s="2" t="s">
        <v>73</v>
      </c>
      <c r="L131" s="2" t="s">
        <v>130</v>
      </c>
      <c r="M131" s="2" t="s">
        <v>56</v>
      </c>
      <c r="N131" s="2" t="s">
        <v>50</v>
      </c>
      <c r="O131" s="2" t="s">
        <v>33</v>
      </c>
      <c r="P131" s="2" t="s">
        <v>57</v>
      </c>
      <c r="Q131" s="2" t="s">
        <v>34</v>
      </c>
      <c r="R131" s="2"/>
      <c r="S131" s="2" t="s">
        <v>69</v>
      </c>
      <c r="T131" s="2"/>
      <c r="U131" s="2"/>
      <c r="V131">
        <v>45</v>
      </c>
    </row>
    <row r="132" ht="14.25" spans="1:22">
      <c r="A132">
        <v>131</v>
      </c>
      <c r="B132" s="2">
        <f>IFERROR(__xludf.DUMMYFUNCTION("query(SPLIT(B132, "" ""), ""SELECT Col1"")"),521219)</f>
        <v>521219</v>
      </c>
      <c r="C132" s="2" t="s">
        <v>355</v>
      </c>
      <c r="D132" s="2" t="s">
        <v>23</v>
      </c>
      <c r="E132" s="2" t="s">
        <v>24</v>
      </c>
      <c r="F132" s="2" t="s">
        <v>25</v>
      </c>
      <c r="G132" s="2"/>
      <c r="H132" s="3" t="s">
        <v>179</v>
      </c>
      <c r="I132" s="4" t="s">
        <v>180</v>
      </c>
      <c r="J132" s="2">
        <v>21</v>
      </c>
      <c r="K132" s="2" t="s">
        <v>28</v>
      </c>
      <c r="L132" s="2" t="s">
        <v>49</v>
      </c>
      <c r="M132" s="2" t="s">
        <v>32</v>
      </c>
      <c r="N132" s="2" t="s">
        <v>57</v>
      </c>
      <c r="O132" s="2" t="s">
        <v>50</v>
      </c>
      <c r="P132" s="2" t="s">
        <v>33</v>
      </c>
      <c r="Q132" s="2" t="s">
        <v>68</v>
      </c>
      <c r="R132" s="2"/>
      <c r="S132" s="2" t="s">
        <v>35</v>
      </c>
      <c r="T132" s="2"/>
      <c r="U132" s="2"/>
      <c r="V132">
        <v>41</v>
      </c>
    </row>
    <row r="133" ht="14.25" spans="1:22">
      <c r="A133">
        <v>132</v>
      </c>
      <c r="B133" s="2">
        <v>430118</v>
      </c>
      <c r="C133" s="2" t="s">
        <v>356</v>
      </c>
      <c r="D133" s="2" t="s">
        <v>37</v>
      </c>
      <c r="E133" s="2" t="s">
        <v>38</v>
      </c>
      <c r="F133" s="2" t="s">
        <v>39</v>
      </c>
      <c r="G133" s="2"/>
      <c r="H133" s="3" t="s">
        <v>357</v>
      </c>
      <c r="I133" s="4" t="s">
        <v>358</v>
      </c>
      <c r="J133" s="2">
        <v>30</v>
      </c>
      <c r="K133" s="2" t="s">
        <v>78</v>
      </c>
      <c r="L133" s="2" t="s">
        <v>42</v>
      </c>
      <c r="M133" s="2" t="s">
        <v>31</v>
      </c>
      <c r="N133" s="2" t="s">
        <v>56</v>
      </c>
      <c r="O133" s="2" t="s">
        <v>57</v>
      </c>
      <c r="P133" s="2" t="s">
        <v>30</v>
      </c>
      <c r="Q133" s="2" t="s">
        <v>34</v>
      </c>
      <c r="R133" s="2"/>
      <c r="S133" s="2" t="s">
        <v>69</v>
      </c>
      <c r="T133" s="2"/>
      <c r="U133" s="2"/>
      <c r="V133">
        <v>34</v>
      </c>
    </row>
    <row r="134" ht="14.25" spans="1:22">
      <c r="A134">
        <v>133</v>
      </c>
      <c r="B134" s="2">
        <v>531210</v>
      </c>
      <c r="C134" s="2" t="s">
        <v>359</v>
      </c>
      <c r="D134" s="2" t="s">
        <v>37</v>
      </c>
      <c r="E134" s="2" t="s">
        <v>24</v>
      </c>
      <c r="F134" s="2" t="s">
        <v>25</v>
      </c>
      <c r="G134" s="2"/>
      <c r="H134" s="3" t="s">
        <v>282</v>
      </c>
      <c r="I134" s="4" t="s">
        <v>283</v>
      </c>
      <c r="J134" s="2">
        <v>31</v>
      </c>
      <c r="K134" s="2" t="s">
        <v>78</v>
      </c>
      <c r="L134" s="2" t="s">
        <v>29</v>
      </c>
      <c r="M134" s="2" t="s">
        <v>50</v>
      </c>
      <c r="N134" s="2" t="s">
        <v>51</v>
      </c>
      <c r="O134" s="2" t="s">
        <v>30</v>
      </c>
      <c r="P134" s="2" t="s">
        <v>43</v>
      </c>
      <c r="Q134" s="2" t="s">
        <v>68</v>
      </c>
      <c r="R134" s="2"/>
      <c r="S134" s="2" t="s">
        <v>69</v>
      </c>
      <c r="T134" s="2"/>
      <c r="U134" s="2"/>
      <c r="V134">
        <v>43</v>
      </c>
    </row>
    <row r="135" ht="14.25" spans="1:22">
      <c r="A135">
        <v>134</v>
      </c>
      <c r="B135" s="2">
        <v>431216</v>
      </c>
      <c r="C135" s="2" t="s">
        <v>360</v>
      </c>
      <c r="D135" s="2" t="s">
        <v>37</v>
      </c>
      <c r="E135" s="2" t="s">
        <v>24</v>
      </c>
      <c r="F135" s="2" t="s">
        <v>25</v>
      </c>
      <c r="G135" s="2"/>
      <c r="H135" s="5" t="s">
        <v>208</v>
      </c>
      <c r="I135" s="6" t="s">
        <v>209</v>
      </c>
      <c r="J135" s="2">
        <v>31</v>
      </c>
      <c r="K135" s="2" t="s">
        <v>89</v>
      </c>
      <c r="L135" s="2" t="s">
        <v>42</v>
      </c>
      <c r="M135" s="2" t="s">
        <v>57</v>
      </c>
      <c r="N135" s="2" t="s">
        <v>33</v>
      </c>
      <c r="O135" s="2" t="s">
        <v>51</v>
      </c>
      <c r="P135" s="2" t="s">
        <v>32</v>
      </c>
      <c r="Q135" s="2" t="s">
        <v>34</v>
      </c>
      <c r="R135" s="2"/>
      <c r="S135" s="2" t="s">
        <v>58</v>
      </c>
      <c r="T135" s="2"/>
      <c r="U135" s="2"/>
      <c r="V135">
        <v>21</v>
      </c>
    </row>
    <row r="136" ht="14.25" spans="1:22">
      <c r="A136">
        <v>135</v>
      </c>
      <c r="B136" s="2">
        <v>421118</v>
      </c>
      <c r="C136" s="2" t="s">
        <v>361</v>
      </c>
      <c r="D136" s="2" t="s">
        <v>23</v>
      </c>
      <c r="E136" s="2" t="s">
        <v>24</v>
      </c>
      <c r="F136" s="2" t="s">
        <v>75</v>
      </c>
      <c r="G136" s="2"/>
      <c r="H136" s="3" t="s">
        <v>313</v>
      </c>
      <c r="I136" s="4" t="s">
        <v>314</v>
      </c>
      <c r="J136" s="2">
        <v>21</v>
      </c>
      <c r="K136" s="2" t="s">
        <v>78</v>
      </c>
      <c r="L136" s="2" t="s">
        <v>42</v>
      </c>
      <c r="M136" s="2" t="s">
        <v>31</v>
      </c>
      <c r="N136" s="2" t="s">
        <v>56</v>
      </c>
      <c r="O136" s="2" t="s">
        <v>57</v>
      </c>
      <c r="P136" s="2" t="s">
        <v>30</v>
      </c>
      <c r="Q136" s="2" t="s">
        <v>34</v>
      </c>
      <c r="R136" s="2"/>
      <c r="S136" s="2" t="s">
        <v>35</v>
      </c>
      <c r="T136" s="2"/>
      <c r="U136" s="2"/>
      <c r="V136">
        <v>33</v>
      </c>
    </row>
    <row r="137" ht="14.25" spans="1:22">
      <c r="A137">
        <v>136</v>
      </c>
      <c r="B137" s="2">
        <v>431212</v>
      </c>
      <c r="C137" s="2" t="s">
        <v>362</v>
      </c>
      <c r="D137" s="2" t="s">
        <v>37</v>
      </c>
      <c r="E137" s="2" t="s">
        <v>24</v>
      </c>
      <c r="F137" s="2" t="s">
        <v>25</v>
      </c>
      <c r="G137" s="2"/>
      <c r="H137" s="3" t="s">
        <v>363</v>
      </c>
      <c r="I137" s="4" t="s">
        <v>225</v>
      </c>
      <c r="J137" s="2">
        <v>31</v>
      </c>
      <c r="K137" s="2" t="s">
        <v>62</v>
      </c>
      <c r="L137" s="2" t="s">
        <v>42</v>
      </c>
      <c r="M137" s="2" t="s">
        <v>56</v>
      </c>
      <c r="N137" s="2" t="s">
        <v>50</v>
      </c>
      <c r="O137" s="2" t="s">
        <v>33</v>
      </c>
      <c r="P137" s="2" t="s">
        <v>31</v>
      </c>
      <c r="Q137" s="2" t="s">
        <v>34</v>
      </c>
      <c r="R137" s="2"/>
      <c r="S137" s="2" t="s">
        <v>69</v>
      </c>
      <c r="T137" s="2"/>
      <c r="U137" s="2"/>
      <c r="V137">
        <v>33</v>
      </c>
    </row>
    <row r="138" ht="14.25" spans="1:22">
      <c r="A138">
        <v>137</v>
      </c>
      <c r="B138" s="2">
        <v>430214</v>
      </c>
      <c r="C138" s="2" t="s">
        <v>364</v>
      </c>
      <c r="D138" s="2" t="s">
        <v>37</v>
      </c>
      <c r="E138" s="2" t="s">
        <v>38</v>
      </c>
      <c r="F138" s="2" t="s">
        <v>80</v>
      </c>
      <c r="G138" s="2"/>
      <c r="H138" s="3" t="s">
        <v>305</v>
      </c>
      <c r="I138" s="4" t="s">
        <v>306</v>
      </c>
      <c r="J138" s="2">
        <v>30</v>
      </c>
      <c r="K138" s="2" t="s">
        <v>89</v>
      </c>
      <c r="L138" s="2" t="s">
        <v>29</v>
      </c>
      <c r="M138" s="2" t="s">
        <v>32</v>
      </c>
      <c r="N138" s="2" t="s">
        <v>57</v>
      </c>
      <c r="O138" s="2" t="s">
        <v>50</v>
      </c>
      <c r="P138" s="2" t="s">
        <v>33</v>
      </c>
      <c r="Q138" s="2" t="s">
        <v>34</v>
      </c>
      <c r="R138" s="2"/>
      <c r="S138" s="2" t="s">
        <v>69</v>
      </c>
      <c r="T138" s="2"/>
      <c r="U138" s="2"/>
      <c r="V138">
        <v>44</v>
      </c>
    </row>
    <row r="139" ht="14.25" spans="1:22">
      <c r="A139">
        <v>138</v>
      </c>
      <c r="B139" s="2">
        <v>431217</v>
      </c>
      <c r="C139" s="2" t="s">
        <v>365</v>
      </c>
      <c r="D139" s="2" t="s">
        <v>37</v>
      </c>
      <c r="E139" s="2" t="s">
        <v>24</v>
      </c>
      <c r="F139" s="2" t="s">
        <v>25</v>
      </c>
      <c r="G139" s="2"/>
      <c r="H139" s="3" t="s">
        <v>125</v>
      </c>
      <c r="I139" s="4" t="s">
        <v>126</v>
      </c>
      <c r="J139" s="2">
        <v>31</v>
      </c>
      <c r="K139" s="2" t="s">
        <v>120</v>
      </c>
      <c r="L139" s="2" t="s">
        <v>42</v>
      </c>
      <c r="M139" s="2" t="s">
        <v>31</v>
      </c>
      <c r="N139" s="2" t="s">
        <v>56</v>
      </c>
      <c r="O139" s="2" t="s">
        <v>57</v>
      </c>
      <c r="P139" s="2" t="s">
        <v>32</v>
      </c>
      <c r="Q139" s="2" t="s">
        <v>34</v>
      </c>
      <c r="R139" s="2"/>
      <c r="S139" s="2" t="s">
        <v>69</v>
      </c>
      <c r="T139" s="2"/>
      <c r="U139" s="2"/>
      <c r="V139">
        <v>23</v>
      </c>
    </row>
    <row r="140" spans="1:22">
      <c r="A140">
        <v>139</v>
      </c>
      <c r="B140" s="2">
        <v>431119</v>
      </c>
      <c r="C140" s="2" t="s">
        <v>366</v>
      </c>
      <c r="D140" s="2" t="s">
        <v>37</v>
      </c>
      <c r="E140" s="2" t="s">
        <v>24</v>
      </c>
      <c r="F140" s="2" t="s">
        <v>99</v>
      </c>
      <c r="G140" s="2"/>
      <c r="H140" s="3" t="s">
        <v>327</v>
      </c>
      <c r="I140" s="2" t="s">
        <v>328</v>
      </c>
      <c r="J140" s="2">
        <v>31</v>
      </c>
      <c r="K140" s="2" t="s">
        <v>78</v>
      </c>
      <c r="L140" s="2" t="s">
        <v>63</v>
      </c>
      <c r="M140" s="2" t="s">
        <v>56</v>
      </c>
      <c r="N140" s="2" t="s">
        <v>50</v>
      </c>
      <c r="O140" s="2" t="s">
        <v>33</v>
      </c>
      <c r="P140" s="2" t="s">
        <v>57</v>
      </c>
      <c r="Q140" s="2" t="s">
        <v>34</v>
      </c>
      <c r="R140" s="2"/>
      <c r="S140" s="2" t="s">
        <v>85</v>
      </c>
      <c r="T140" s="2"/>
      <c r="U140" s="2"/>
      <c r="V140">
        <v>44</v>
      </c>
    </row>
    <row r="141" ht="14.25" spans="1:22">
      <c r="A141">
        <v>140</v>
      </c>
      <c r="B141" s="2">
        <v>430210</v>
      </c>
      <c r="C141" s="2" t="s">
        <v>367</v>
      </c>
      <c r="D141" s="2" t="s">
        <v>37</v>
      </c>
      <c r="E141" s="2" t="s">
        <v>38</v>
      </c>
      <c r="F141" s="2" t="s">
        <v>80</v>
      </c>
      <c r="G141" s="2"/>
      <c r="H141" s="3" t="s">
        <v>259</v>
      </c>
      <c r="I141" s="4" t="s">
        <v>260</v>
      </c>
      <c r="J141" s="2">
        <v>30</v>
      </c>
      <c r="K141" s="2" t="s">
        <v>83</v>
      </c>
      <c r="L141" s="2" t="s">
        <v>84</v>
      </c>
      <c r="M141" s="2" t="s">
        <v>30</v>
      </c>
      <c r="N141" s="2" t="s">
        <v>31</v>
      </c>
      <c r="O141" s="2" t="s">
        <v>32</v>
      </c>
      <c r="P141" s="2" t="s">
        <v>43</v>
      </c>
      <c r="Q141" s="2" t="s">
        <v>34</v>
      </c>
      <c r="R141" s="2"/>
      <c r="S141" s="2" t="s">
        <v>85</v>
      </c>
      <c r="T141" s="2"/>
      <c r="U141" s="2"/>
      <c r="V141">
        <v>34</v>
      </c>
    </row>
    <row r="142" ht="14.25" spans="1:22">
      <c r="A142">
        <v>141</v>
      </c>
      <c r="B142" s="2">
        <v>420212</v>
      </c>
      <c r="C142" s="2" t="s">
        <v>368</v>
      </c>
      <c r="D142" s="2" t="s">
        <v>23</v>
      </c>
      <c r="E142" s="2" t="s">
        <v>38</v>
      </c>
      <c r="F142" s="2" t="s">
        <v>95</v>
      </c>
      <c r="G142" s="2"/>
      <c r="H142" s="3" t="s">
        <v>345</v>
      </c>
      <c r="I142" s="4" t="s">
        <v>346</v>
      </c>
      <c r="J142" s="2">
        <v>20</v>
      </c>
      <c r="K142" s="2" t="s">
        <v>120</v>
      </c>
      <c r="L142" s="2" t="s">
        <v>49</v>
      </c>
      <c r="M142" s="2" t="s">
        <v>50</v>
      </c>
      <c r="N142" s="2" t="s">
        <v>51</v>
      </c>
      <c r="O142" s="2" t="s">
        <v>30</v>
      </c>
      <c r="P142" s="2" t="s">
        <v>33</v>
      </c>
      <c r="Q142" s="2" t="s">
        <v>34</v>
      </c>
      <c r="R142" s="2"/>
      <c r="S142" s="2" t="s">
        <v>69</v>
      </c>
      <c r="T142" s="2"/>
      <c r="U142" s="2"/>
      <c r="V142">
        <v>66</v>
      </c>
    </row>
    <row r="143" ht="14.25" spans="1:22">
      <c r="A143">
        <v>142</v>
      </c>
      <c r="B143" s="2">
        <f>IFERROR(__xludf.DUMMYFUNCTION("query(SPLIT(B143, "" ""), ""SELECT Col1"")"),5212114)</f>
        <v>5212114</v>
      </c>
      <c r="C143" s="2" t="s">
        <v>369</v>
      </c>
      <c r="D143" s="2" t="s">
        <v>23</v>
      </c>
      <c r="E143" s="2" t="s">
        <v>24</v>
      </c>
      <c r="F143" s="2" t="s">
        <v>25</v>
      </c>
      <c r="G143" s="2"/>
      <c r="H143" s="3" t="s">
        <v>338</v>
      </c>
      <c r="I143" s="4" t="s">
        <v>339</v>
      </c>
      <c r="J143" s="2">
        <v>21</v>
      </c>
      <c r="K143" s="2" t="s">
        <v>62</v>
      </c>
      <c r="L143" s="2" t="s">
        <v>130</v>
      </c>
      <c r="M143" s="2" t="s">
        <v>51</v>
      </c>
      <c r="N143" s="2" t="s">
        <v>43</v>
      </c>
      <c r="O143" s="2" t="s">
        <v>31</v>
      </c>
      <c r="P143" s="2" t="s">
        <v>32</v>
      </c>
      <c r="Q143" s="2" t="s">
        <v>68</v>
      </c>
      <c r="R143" s="2"/>
      <c r="S143" s="2" t="s">
        <v>69</v>
      </c>
      <c r="T143" s="2"/>
      <c r="U143" s="2"/>
      <c r="V143">
        <v>32</v>
      </c>
    </row>
    <row r="144" ht="14.25" spans="1:22">
      <c r="A144">
        <v>143</v>
      </c>
      <c r="B144" s="2">
        <f>IFERROR(__xludf.DUMMYFUNCTION("query(SPLIT(B143, "" ""), ""SELECT Col1"")"),5212114)</f>
        <v>5212114</v>
      </c>
      <c r="C144" s="2" t="s">
        <v>370</v>
      </c>
      <c r="D144" s="2" t="s">
        <v>23</v>
      </c>
      <c r="E144" s="2" t="s">
        <v>38</v>
      </c>
      <c r="F144" s="2" t="s">
        <v>39</v>
      </c>
      <c r="G144" s="2"/>
      <c r="H144" s="3" t="s">
        <v>197</v>
      </c>
      <c r="I144" s="4" t="s">
        <v>198</v>
      </c>
      <c r="J144" s="2">
        <v>20</v>
      </c>
      <c r="K144" s="2" t="s">
        <v>48</v>
      </c>
      <c r="L144" s="2" t="s">
        <v>49</v>
      </c>
      <c r="M144" s="2" t="s">
        <v>43</v>
      </c>
      <c r="N144" s="2" t="s">
        <v>32</v>
      </c>
      <c r="O144" s="2" t="s">
        <v>56</v>
      </c>
      <c r="P144" s="2" t="s">
        <v>57</v>
      </c>
      <c r="Q144" s="2" t="s">
        <v>68</v>
      </c>
      <c r="R144" s="2"/>
      <c r="S144" s="2" t="s">
        <v>64</v>
      </c>
      <c r="T144" s="2"/>
      <c r="U144" s="2"/>
      <c r="V144">
        <v>34</v>
      </c>
    </row>
    <row r="145" ht="14.25" spans="1:22">
      <c r="A145">
        <v>144</v>
      </c>
      <c r="B145" s="2">
        <v>530117</v>
      </c>
      <c r="C145" s="2" t="s">
        <v>371</v>
      </c>
      <c r="D145" s="2" t="s">
        <v>37</v>
      </c>
      <c r="E145" s="2" t="s">
        <v>38</v>
      </c>
      <c r="F145" s="2" t="s">
        <v>39</v>
      </c>
      <c r="G145" s="2"/>
      <c r="H145" s="3" t="s">
        <v>265</v>
      </c>
      <c r="I145" s="4" t="s">
        <v>266</v>
      </c>
      <c r="J145" s="2">
        <v>30</v>
      </c>
      <c r="K145" s="2" t="s">
        <v>62</v>
      </c>
      <c r="L145" s="2" t="s">
        <v>29</v>
      </c>
      <c r="M145" s="2" t="s">
        <v>43</v>
      </c>
      <c r="N145" s="2" t="s">
        <v>32</v>
      </c>
      <c r="O145" s="2" t="s">
        <v>56</v>
      </c>
      <c r="P145" s="2" t="s">
        <v>31</v>
      </c>
      <c r="Q145" s="2" t="s">
        <v>68</v>
      </c>
      <c r="R145" s="2"/>
      <c r="S145" s="2" t="s">
        <v>64</v>
      </c>
      <c r="T145" s="2"/>
      <c r="U145" s="2"/>
      <c r="V145">
        <v>34</v>
      </c>
    </row>
    <row r="146" ht="14.25" spans="1:22">
      <c r="A146">
        <v>145</v>
      </c>
      <c r="B146" s="2">
        <v>430213</v>
      </c>
      <c r="C146" s="2" t="s">
        <v>372</v>
      </c>
      <c r="D146" s="2" t="s">
        <v>37</v>
      </c>
      <c r="E146" s="2" t="s">
        <v>38</v>
      </c>
      <c r="F146" s="2" t="s">
        <v>80</v>
      </c>
      <c r="G146" s="2"/>
      <c r="H146" s="3" t="s">
        <v>230</v>
      </c>
      <c r="I146" s="4" t="s">
        <v>231</v>
      </c>
      <c r="J146" s="2">
        <v>30</v>
      </c>
      <c r="K146" s="2" t="s">
        <v>120</v>
      </c>
      <c r="L146" s="2" t="s">
        <v>49</v>
      </c>
      <c r="M146" s="2" t="s">
        <v>51</v>
      </c>
      <c r="N146" s="2" t="s">
        <v>43</v>
      </c>
      <c r="O146" s="2" t="s">
        <v>31</v>
      </c>
      <c r="P146" s="2" t="s">
        <v>32</v>
      </c>
      <c r="Q146" s="2" t="s">
        <v>34</v>
      </c>
      <c r="R146" s="2"/>
      <c r="S146" s="2" t="s">
        <v>64</v>
      </c>
      <c r="T146" s="2"/>
      <c r="U146" s="2"/>
      <c r="V146">
        <v>56</v>
      </c>
    </row>
    <row r="147" ht="14.25" spans="1:22">
      <c r="A147">
        <v>146</v>
      </c>
      <c r="B147" s="2">
        <v>531115</v>
      </c>
      <c r="C147" s="2" t="s">
        <v>373</v>
      </c>
      <c r="D147" s="2" t="s">
        <v>37</v>
      </c>
      <c r="E147" s="2" t="s">
        <v>24</v>
      </c>
      <c r="F147" s="2" t="s">
        <v>99</v>
      </c>
      <c r="G147" s="2"/>
      <c r="H147" s="3" t="s">
        <v>122</v>
      </c>
      <c r="I147" s="4" t="s">
        <v>123</v>
      </c>
      <c r="J147" s="2">
        <v>31</v>
      </c>
      <c r="K147" s="2" t="s">
        <v>89</v>
      </c>
      <c r="L147" s="2" t="s">
        <v>29</v>
      </c>
      <c r="M147" s="2" t="s">
        <v>32</v>
      </c>
      <c r="N147" s="2" t="s">
        <v>57</v>
      </c>
      <c r="O147" s="2" t="s">
        <v>50</v>
      </c>
      <c r="P147" s="2" t="s">
        <v>33</v>
      </c>
      <c r="Q147" s="2" t="s">
        <v>68</v>
      </c>
      <c r="R147" s="2"/>
      <c r="S147" s="2" t="s">
        <v>69</v>
      </c>
      <c r="T147" s="2"/>
      <c r="U147" s="2"/>
      <c r="V147">
        <v>76</v>
      </c>
    </row>
    <row r="148" ht="14.25" spans="1:22">
      <c r="A148">
        <v>147</v>
      </c>
      <c r="B148" s="2">
        <v>531214</v>
      </c>
      <c r="C148" s="2" t="s">
        <v>374</v>
      </c>
      <c r="D148" s="2" t="s">
        <v>37</v>
      </c>
      <c r="E148" s="2" t="s">
        <v>24</v>
      </c>
      <c r="F148" s="2" t="s">
        <v>25</v>
      </c>
      <c r="G148" s="2"/>
      <c r="H148" s="3" t="s">
        <v>227</v>
      </c>
      <c r="I148" s="4" t="s">
        <v>228</v>
      </c>
      <c r="J148" s="2">
        <v>31</v>
      </c>
      <c r="K148" s="2" t="s">
        <v>28</v>
      </c>
      <c r="L148" s="2" t="s">
        <v>42</v>
      </c>
      <c r="M148" s="2" t="s">
        <v>57</v>
      </c>
      <c r="N148" s="2" t="s">
        <v>33</v>
      </c>
      <c r="O148" s="2" t="s">
        <v>51</v>
      </c>
      <c r="P148" s="2" t="s">
        <v>32</v>
      </c>
      <c r="Q148" s="2" t="s">
        <v>68</v>
      </c>
      <c r="R148" s="2"/>
      <c r="S148" s="2" t="s">
        <v>64</v>
      </c>
      <c r="T148" s="2"/>
      <c r="U148" s="2"/>
      <c r="V148">
        <v>44</v>
      </c>
    </row>
    <row r="149" spans="1:22">
      <c r="A149">
        <v>148</v>
      </c>
      <c r="B149" s="2">
        <v>420110</v>
      </c>
      <c r="C149" s="2" t="s">
        <v>375</v>
      </c>
      <c r="D149" s="2" t="s">
        <v>23</v>
      </c>
      <c r="E149" s="2" t="s">
        <v>38</v>
      </c>
      <c r="F149" s="2" t="s">
        <v>39</v>
      </c>
      <c r="G149" s="2"/>
      <c r="H149" s="3" t="s">
        <v>262</v>
      </c>
      <c r="I149" s="2" t="s">
        <v>263</v>
      </c>
      <c r="J149" s="2">
        <v>20</v>
      </c>
      <c r="K149" s="2" t="s">
        <v>73</v>
      </c>
      <c r="L149" s="2" t="s">
        <v>84</v>
      </c>
      <c r="M149" s="2" t="s">
        <v>50</v>
      </c>
      <c r="N149" s="2" t="s">
        <v>51</v>
      </c>
      <c r="O149" s="2" t="s">
        <v>30</v>
      </c>
      <c r="P149" s="2" t="s">
        <v>43</v>
      </c>
      <c r="Q149" s="2" t="s">
        <v>34</v>
      </c>
      <c r="R149" s="2"/>
      <c r="S149" s="2" t="s">
        <v>105</v>
      </c>
      <c r="T149" s="2"/>
      <c r="U149" s="2"/>
      <c r="V149">
        <v>45</v>
      </c>
    </row>
    <row r="150" ht="14.25" spans="1:22">
      <c r="A150">
        <v>149</v>
      </c>
      <c r="B150" s="2">
        <f>IFERROR(__xludf.DUMMYFUNCTION("query(SPLIT(B150, "" ""), ""SELECT Col1"")"),521210)</f>
        <v>521210</v>
      </c>
      <c r="C150" s="2" t="s">
        <v>376</v>
      </c>
      <c r="D150" s="2" t="s">
        <v>23</v>
      </c>
      <c r="E150" s="2" t="s">
        <v>24</v>
      </c>
      <c r="F150" s="2" t="s">
        <v>25</v>
      </c>
      <c r="G150" s="2"/>
      <c r="H150" s="3" t="s">
        <v>107</v>
      </c>
      <c r="I150" s="4" t="s">
        <v>55</v>
      </c>
      <c r="J150" s="2">
        <v>21</v>
      </c>
      <c r="K150" s="2" t="s">
        <v>62</v>
      </c>
      <c r="L150" s="2" t="s">
        <v>130</v>
      </c>
      <c r="M150" s="2" t="s">
        <v>32</v>
      </c>
      <c r="N150" s="2" t="s">
        <v>57</v>
      </c>
      <c r="O150" s="2" t="s">
        <v>50</v>
      </c>
      <c r="P150" s="2" t="s">
        <v>33</v>
      </c>
      <c r="Q150" s="2" t="s">
        <v>68</v>
      </c>
      <c r="R150" s="2"/>
      <c r="S150" s="2" t="s">
        <v>69</v>
      </c>
      <c r="T150" s="2"/>
      <c r="U150" s="2"/>
      <c r="V150">
        <v>23</v>
      </c>
    </row>
    <row r="151" ht="14.25" spans="1:22">
      <c r="A151">
        <v>150</v>
      </c>
      <c r="B151" s="2">
        <v>530118</v>
      </c>
      <c r="C151" s="2" t="s">
        <v>377</v>
      </c>
      <c r="D151" s="2" t="s">
        <v>37</v>
      </c>
      <c r="E151" s="2" t="s">
        <v>38</v>
      </c>
      <c r="F151" s="2" t="s">
        <v>39</v>
      </c>
      <c r="G151" s="2"/>
      <c r="H151" s="3" t="s">
        <v>357</v>
      </c>
      <c r="I151" s="4" t="s">
        <v>358</v>
      </c>
      <c r="J151" s="2">
        <v>30</v>
      </c>
      <c r="K151" s="2" t="s">
        <v>120</v>
      </c>
      <c r="L151" s="2" t="s">
        <v>42</v>
      </c>
      <c r="M151" s="2" t="s">
        <v>31</v>
      </c>
      <c r="N151" s="2" t="s">
        <v>56</v>
      </c>
      <c r="O151" s="2" t="s">
        <v>57</v>
      </c>
      <c r="P151" s="2" t="s">
        <v>32</v>
      </c>
      <c r="Q151" s="2" t="s">
        <v>68</v>
      </c>
      <c r="R151" s="2"/>
      <c r="S151" s="2" t="s">
        <v>69</v>
      </c>
      <c r="T151" s="2"/>
      <c r="U151" s="2"/>
      <c r="V151">
        <v>56</v>
      </c>
    </row>
    <row r="152" ht="14.25" spans="1:22">
      <c r="A152">
        <v>151</v>
      </c>
      <c r="B152" s="2">
        <v>520219</v>
      </c>
      <c r="C152" s="2" t="s">
        <v>378</v>
      </c>
      <c r="D152" s="2" t="s">
        <v>23</v>
      </c>
      <c r="E152" s="2" t="s">
        <v>38</v>
      </c>
      <c r="F152" s="2" t="s">
        <v>95</v>
      </c>
      <c r="G152" s="2"/>
      <c r="H152" s="3" t="s">
        <v>379</v>
      </c>
      <c r="I152" s="4" t="s">
        <v>380</v>
      </c>
      <c r="J152" s="2">
        <v>20</v>
      </c>
      <c r="K152" s="2" t="s">
        <v>89</v>
      </c>
      <c r="L152" s="2" t="s">
        <v>42</v>
      </c>
      <c r="M152" s="2" t="s">
        <v>51</v>
      </c>
      <c r="N152" s="2" t="s">
        <v>43</v>
      </c>
      <c r="O152" s="2" t="s">
        <v>31</v>
      </c>
      <c r="P152" s="2" t="s">
        <v>32</v>
      </c>
      <c r="Q152" s="2" t="s">
        <v>68</v>
      </c>
      <c r="R152" s="2"/>
      <c r="S152" s="2" t="s">
        <v>64</v>
      </c>
      <c r="T152" s="2"/>
      <c r="U152" s="2"/>
      <c r="V152">
        <v>43</v>
      </c>
    </row>
    <row r="153" ht="14.25" spans="1:22">
      <c r="A153">
        <v>152</v>
      </c>
      <c r="B153" s="2">
        <v>530216</v>
      </c>
      <c r="C153" s="2" t="s">
        <v>381</v>
      </c>
      <c r="D153" s="2" t="s">
        <v>37</v>
      </c>
      <c r="E153" s="2" t="s">
        <v>38</v>
      </c>
      <c r="F153" s="2" t="s">
        <v>80</v>
      </c>
      <c r="G153" s="2"/>
      <c r="H153" s="3" t="s">
        <v>138</v>
      </c>
      <c r="I153" s="4" t="s">
        <v>139</v>
      </c>
      <c r="J153" s="2">
        <v>30</v>
      </c>
      <c r="K153" s="2" t="s">
        <v>73</v>
      </c>
      <c r="L153" s="2" t="s">
        <v>90</v>
      </c>
      <c r="M153" s="2" t="s">
        <v>50</v>
      </c>
      <c r="N153" s="2" t="s">
        <v>51</v>
      </c>
      <c r="O153" s="2" t="s">
        <v>30</v>
      </c>
      <c r="P153" s="2" t="s">
        <v>43</v>
      </c>
      <c r="Q153" s="2" t="s">
        <v>68</v>
      </c>
      <c r="R153" s="2"/>
      <c r="S153" s="2" t="s">
        <v>35</v>
      </c>
      <c r="T153" s="2"/>
      <c r="U153" s="2"/>
      <c r="V153">
        <v>78</v>
      </c>
    </row>
    <row r="154" ht="14.25" spans="1:22">
      <c r="A154">
        <v>153</v>
      </c>
      <c r="B154" s="2">
        <v>420219</v>
      </c>
      <c r="C154" s="2" t="s">
        <v>382</v>
      </c>
      <c r="D154" s="2" t="s">
        <v>23</v>
      </c>
      <c r="E154" s="2" t="s">
        <v>38</v>
      </c>
      <c r="F154" s="2" t="s">
        <v>95</v>
      </c>
      <c r="G154" s="2"/>
      <c r="H154" s="3" t="s">
        <v>379</v>
      </c>
      <c r="I154" s="4" t="s">
        <v>380</v>
      </c>
      <c r="J154" s="2">
        <v>20</v>
      </c>
      <c r="K154" s="2" t="s">
        <v>89</v>
      </c>
      <c r="L154" s="2" t="s">
        <v>90</v>
      </c>
      <c r="M154" s="2" t="s">
        <v>51</v>
      </c>
      <c r="N154" s="2" t="s">
        <v>43</v>
      </c>
      <c r="O154" s="2" t="s">
        <v>31</v>
      </c>
      <c r="P154" s="2" t="s">
        <v>32</v>
      </c>
      <c r="Q154" s="2" t="s">
        <v>34</v>
      </c>
      <c r="R154" s="2"/>
      <c r="S154" s="2" t="s">
        <v>35</v>
      </c>
      <c r="T154" s="2"/>
      <c r="U154" s="2"/>
      <c r="V154">
        <v>23</v>
      </c>
    </row>
    <row r="155" ht="14.25" spans="1:22">
      <c r="A155">
        <v>154</v>
      </c>
      <c r="B155" s="2">
        <v>431213</v>
      </c>
      <c r="C155" s="2" t="s">
        <v>383</v>
      </c>
      <c r="D155" s="2" t="s">
        <v>37</v>
      </c>
      <c r="E155" s="2" t="s">
        <v>24</v>
      </c>
      <c r="F155" s="2" t="s">
        <v>25</v>
      </c>
      <c r="G155" s="2"/>
      <c r="H155" s="3" t="s">
        <v>191</v>
      </c>
      <c r="I155" s="4" t="s">
        <v>192</v>
      </c>
      <c r="J155" s="2">
        <v>31</v>
      </c>
      <c r="K155" s="2" t="s">
        <v>62</v>
      </c>
      <c r="L155" s="2" t="s">
        <v>130</v>
      </c>
      <c r="M155" s="2" t="s">
        <v>51</v>
      </c>
      <c r="N155" s="2" t="s">
        <v>43</v>
      </c>
      <c r="O155" s="2" t="s">
        <v>31</v>
      </c>
      <c r="P155" s="2" t="s">
        <v>32</v>
      </c>
      <c r="Q155" s="2" t="s">
        <v>34</v>
      </c>
      <c r="R155" s="2"/>
      <c r="S155" s="2" t="s">
        <v>85</v>
      </c>
      <c r="T155" s="2"/>
      <c r="U155" s="2"/>
      <c r="V155">
        <v>34</v>
      </c>
    </row>
    <row r="156" ht="14.25" spans="1:22">
      <c r="A156">
        <v>155</v>
      </c>
      <c r="B156" s="2">
        <f>IFERROR(__xludf.DUMMYFUNCTION("query(SPLIT(B156, "" ""), ""SELECT Col1"")"),521213)</f>
        <v>521213</v>
      </c>
      <c r="C156" s="2" t="s">
        <v>384</v>
      </c>
      <c r="D156" s="2" t="s">
        <v>23</v>
      </c>
      <c r="E156" s="2" t="s">
        <v>24</v>
      </c>
      <c r="F156" s="2" t="s">
        <v>25</v>
      </c>
      <c r="G156" s="2"/>
      <c r="H156" s="3" t="s">
        <v>26</v>
      </c>
      <c r="I156" s="4" t="s">
        <v>27</v>
      </c>
      <c r="J156" s="2">
        <v>21</v>
      </c>
      <c r="K156" s="2" t="s">
        <v>28</v>
      </c>
      <c r="L156" s="2" t="s">
        <v>49</v>
      </c>
      <c r="M156" s="2" t="s">
        <v>30</v>
      </c>
      <c r="N156" s="2" t="s">
        <v>31</v>
      </c>
      <c r="O156" s="2" t="s">
        <v>32</v>
      </c>
      <c r="P156" s="2" t="s">
        <v>33</v>
      </c>
      <c r="Q156" s="2" t="s">
        <v>68</v>
      </c>
      <c r="R156" s="2"/>
      <c r="S156" s="2" t="s">
        <v>85</v>
      </c>
      <c r="T156" s="2"/>
      <c r="U156" s="2"/>
      <c r="V156">
        <v>23</v>
      </c>
    </row>
    <row r="157" ht="14.25" spans="1:22">
      <c r="A157">
        <v>156</v>
      </c>
      <c r="B157" s="2">
        <v>420216</v>
      </c>
      <c r="C157" s="2" t="s">
        <v>385</v>
      </c>
      <c r="D157" s="2" t="s">
        <v>23</v>
      </c>
      <c r="E157" s="2" t="s">
        <v>38</v>
      </c>
      <c r="F157" s="2" t="s">
        <v>95</v>
      </c>
      <c r="G157" s="2"/>
      <c r="H157" s="3" t="s">
        <v>155</v>
      </c>
      <c r="I157" s="4" t="s">
        <v>156</v>
      </c>
      <c r="J157" s="2">
        <v>20</v>
      </c>
      <c r="K157" s="2" t="s">
        <v>120</v>
      </c>
      <c r="L157" s="2" t="s">
        <v>130</v>
      </c>
      <c r="M157" s="2" t="s">
        <v>31</v>
      </c>
      <c r="N157" s="2" t="s">
        <v>56</v>
      </c>
      <c r="O157" s="2" t="s">
        <v>57</v>
      </c>
      <c r="P157" s="2" t="s">
        <v>32</v>
      </c>
      <c r="Q157" s="2" t="s">
        <v>34</v>
      </c>
      <c r="R157" s="2"/>
      <c r="S157" s="2" t="s">
        <v>85</v>
      </c>
      <c r="T157" s="2"/>
      <c r="U157" s="2"/>
      <c r="V157">
        <v>12</v>
      </c>
    </row>
    <row r="158" ht="14.25" spans="1:22">
      <c r="A158">
        <v>157</v>
      </c>
      <c r="B158" s="2">
        <v>430218</v>
      </c>
      <c r="C158" s="2" t="s">
        <v>386</v>
      </c>
      <c r="D158" s="2" t="s">
        <v>37</v>
      </c>
      <c r="E158" s="2" t="s">
        <v>38</v>
      </c>
      <c r="F158" s="2" t="s">
        <v>80</v>
      </c>
      <c r="G158" s="2"/>
      <c r="H158" s="3" t="s">
        <v>143</v>
      </c>
      <c r="I158" s="4" t="s">
        <v>144</v>
      </c>
      <c r="J158" s="2">
        <v>30</v>
      </c>
      <c r="K158" s="2" t="s">
        <v>28</v>
      </c>
      <c r="L158" s="2" t="s">
        <v>42</v>
      </c>
      <c r="M158" s="2" t="s">
        <v>57</v>
      </c>
      <c r="N158" s="2" t="s">
        <v>33</v>
      </c>
      <c r="O158" s="2" t="s">
        <v>51</v>
      </c>
      <c r="P158" s="2" t="s">
        <v>32</v>
      </c>
      <c r="Q158" s="2" t="s">
        <v>34</v>
      </c>
      <c r="R158" s="2"/>
      <c r="S158" s="2" t="s">
        <v>35</v>
      </c>
      <c r="T158" s="2"/>
      <c r="U158" s="2"/>
      <c r="V158">
        <v>23</v>
      </c>
    </row>
    <row r="159" ht="14.25" spans="1:22">
      <c r="A159">
        <v>158</v>
      </c>
      <c r="B159" s="2">
        <v>530116</v>
      </c>
      <c r="C159" s="2" t="s">
        <v>387</v>
      </c>
      <c r="D159" s="2" t="s">
        <v>37</v>
      </c>
      <c r="E159" s="2" t="s">
        <v>38</v>
      </c>
      <c r="F159" s="2" t="s">
        <v>39</v>
      </c>
      <c r="G159" s="2"/>
      <c r="H159" s="3" t="s">
        <v>182</v>
      </c>
      <c r="I159" s="4" t="s">
        <v>183</v>
      </c>
      <c r="J159" s="2">
        <v>30</v>
      </c>
      <c r="K159" s="2" t="s">
        <v>120</v>
      </c>
      <c r="L159" s="2" t="s">
        <v>84</v>
      </c>
      <c r="M159" s="2" t="s">
        <v>50</v>
      </c>
      <c r="N159" s="2" t="s">
        <v>51</v>
      </c>
      <c r="O159" s="2" t="s">
        <v>30</v>
      </c>
      <c r="P159" s="2" t="s">
        <v>33</v>
      </c>
      <c r="Q159" s="2" t="s">
        <v>68</v>
      </c>
      <c r="R159" s="2"/>
      <c r="S159" s="2" t="s">
        <v>69</v>
      </c>
      <c r="T159" s="2"/>
      <c r="U159" s="2"/>
      <c r="V159">
        <v>33</v>
      </c>
    </row>
    <row r="160" ht="14.25" spans="1:22">
      <c r="A160">
        <v>159</v>
      </c>
      <c r="B160" s="2">
        <v>531212</v>
      </c>
      <c r="C160" s="2" t="s">
        <v>388</v>
      </c>
      <c r="D160" s="2" t="s">
        <v>37</v>
      </c>
      <c r="E160" s="2" t="s">
        <v>24</v>
      </c>
      <c r="F160" s="2" t="s">
        <v>25</v>
      </c>
      <c r="G160" s="2"/>
      <c r="H160" s="3" t="s">
        <v>363</v>
      </c>
      <c r="I160" s="4" t="s">
        <v>225</v>
      </c>
      <c r="J160" s="2">
        <v>31</v>
      </c>
      <c r="K160" s="2" t="s">
        <v>73</v>
      </c>
      <c r="L160" s="2" t="s">
        <v>130</v>
      </c>
      <c r="M160" s="2" t="s">
        <v>56</v>
      </c>
      <c r="N160" s="2" t="s">
        <v>50</v>
      </c>
      <c r="O160" s="2" t="s">
        <v>33</v>
      </c>
      <c r="P160" s="2" t="s">
        <v>57</v>
      </c>
      <c r="Q160" s="2" t="s">
        <v>68</v>
      </c>
      <c r="R160" s="2"/>
      <c r="S160" s="2" t="s">
        <v>69</v>
      </c>
      <c r="T160" s="2"/>
      <c r="U160" s="2"/>
      <c r="V160">
        <v>23</v>
      </c>
    </row>
    <row r="161" ht="14.25" spans="1:22">
      <c r="A161">
        <v>160</v>
      </c>
      <c r="B161" s="2">
        <v>431111</v>
      </c>
      <c r="C161" s="2" t="s">
        <v>389</v>
      </c>
      <c r="D161" s="2" t="s">
        <v>37</v>
      </c>
      <c r="E161" s="2" t="s">
        <v>24</v>
      </c>
      <c r="F161" s="2" t="s">
        <v>99</v>
      </c>
      <c r="G161" s="2"/>
      <c r="H161" s="3" t="s">
        <v>349</v>
      </c>
      <c r="I161" s="4" t="s">
        <v>325</v>
      </c>
      <c r="J161" s="2">
        <v>31</v>
      </c>
      <c r="K161" s="2" t="s">
        <v>83</v>
      </c>
      <c r="L161" s="2" t="s">
        <v>90</v>
      </c>
      <c r="M161" s="2" t="s">
        <v>32</v>
      </c>
      <c r="N161" s="2" t="s">
        <v>57</v>
      </c>
      <c r="O161" s="2" t="s">
        <v>50</v>
      </c>
      <c r="P161" s="2" t="s">
        <v>43</v>
      </c>
      <c r="Q161" s="2" t="s">
        <v>34</v>
      </c>
      <c r="R161" s="2"/>
      <c r="S161" s="2" t="s">
        <v>35</v>
      </c>
      <c r="T161" s="2"/>
      <c r="U161" s="2"/>
      <c r="V161">
        <v>12</v>
      </c>
    </row>
    <row r="162" ht="14.25" spans="1:22">
      <c r="A162">
        <v>161</v>
      </c>
      <c r="B162" s="2">
        <v>430220</v>
      </c>
      <c r="C162" s="2" t="s">
        <v>390</v>
      </c>
      <c r="D162" s="2" t="s">
        <v>37</v>
      </c>
      <c r="E162" s="2" t="s">
        <v>38</v>
      </c>
      <c r="F162" s="2" t="s">
        <v>80</v>
      </c>
      <c r="G162" s="2"/>
      <c r="H162" s="3" t="s">
        <v>141</v>
      </c>
      <c r="I162" s="4" t="s">
        <v>82</v>
      </c>
      <c r="J162" s="2">
        <v>30</v>
      </c>
      <c r="K162" s="2" t="s">
        <v>28</v>
      </c>
      <c r="L162" s="2" t="s">
        <v>42</v>
      </c>
      <c r="M162" s="2" t="s">
        <v>57</v>
      </c>
      <c r="N162" s="2" t="s">
        <v>33</v>
      </c>
      <c r="O162" s="2" t="s">
        <v>51</v>
      </c>
      <c r="P162" s="2" t="s">
        <v>32</v>
      </c>
      <c r="Q162" s="2" t="s">
        <v>34</v>
      </c>
      <c r="R162" s="2"/>
      <c r="S162" s="2" t="s">
        <v>69</v>
      </c>
      <c r="T162" s="2"/>
      <c r="U162" s="2"/>
      <c r="V162">
        <v>12</v>
      </c>
    </row>
    <row r="163" ht="14.25" spans="1:22">
      <c r="A163">
        <v>162</v>
      </c>
      <c r="B163" s="2">
        <v>531118</v>
      </c>
      <c r="C163" s="2" t="s">
        <v>391</v>
      </c>
      <c r="D163" s="2" t="s">
        <v>37</v>
      </c>
      <c r="E163" s="2" t="s">
        <v>24</v>
      </c>
      <c r="F163" s="2" t="s">
        <v>99</v>
      </c>
      <c r="G163" s="2"/>
      <c r="H163" s="3" t="s">
        <v>324</v>
      </c>
      <c r="I163" s="4" t="s">
        <v>325</v>
      </c>
      <c r="J163" s="2">
        <v>31</v>
      </c>
      <c r="K163" s="2" t="s">
        <v>48</v>
      </c>
      <c r="L163" s="2" t="s">
        <v>63</v>
      </c>
      <c r="M163" s="2" t="s">
        <v>50</v>
      </c>
      <c r="N163" s="2" t="s">
        <v>51</v>
      </c>
      <c r="O163" s="2" t="s">
        <v>30</v>
      </c>
      <c r="P163" s="2" t="s">
        <v>43</v>
      </c>
      <c r="Q163" s="2" t="s">
        <v>68</v>
      </c>
      <c r="R163" s="2"/>
      <c r="S163" s="2" t="s">
        <v>35</v>
      </c>
      <c r="T163" s="2"/>
      <c r="U163" s="2"/>
      <c r="V163">
        <v>23</v>
      </c>
    </row>
    <row r="164" ht="14.25" spans="1:22">
      <c r="A164">
        <v>163</v>
      </c>
      <c r="B164" s="2">
        <v>420210</v>
      </c>
      <c r="C164" s="2" t="s">
        <v>392</v>
      </c>
      <c r="D164" s="2" t="s">
        <v>23</v>
      </c>
      <c r="E164" s="2" t="s">
        <v>38</v>
      </c>
      <c r="F164" s="2" t="s">
        <v>95</v>
      </c>
      <c r="G164" s="2"/>
      <c r="H164" s="3" t="s">
        <v>118</v>
      </c>
      <c r="I164" s="4" t="s">
        <v>119</v>
      </c>
      <c r="J164" s="2">
        <v>20</v>
      </c>
      <c r="K164" s="2" t="s">
        <v>120</v>
      </c>
      <c r="L164" s="2" t="s">
        <v>29</v>
      </c>
      <c r="M164" s="2" t="s">
        <v>51</v>
      </c>
      <c r="N164" s="2" t="s">
        <v>43</v>
      </c>
      <c r="O164" s="2" t="s">
        <v>31</v>
      </c>
      <c r="P164" s="2" t="s">
        <v>32</v>
      </c>
      <c r="Q164" s="2" t="s">
        <v>34</v>
      </c>
      <c r="R164" s="2"/>
      <c r="S164" s="2" t="s">
        <v>35</v>
      </c>
      <c r="T164" s="2"/>
      <c r="U164" s="2"/>
      <c r="V164">
        <v>65</v>
      </c>
    </row>
    <row r="165" ht="14.25" spans="1:22">
      <c r="A165">
        <v>164</v>
      </c>
      <c r="B165" s="2">
        <f>IFERROR(__xludf.DUMMYFUNCTION("query(SPLIT(B165, "" ""), ""SELECT Col1"")"),521216)</f>
        <v>521216</v>
      </c>
      <c r="C165" s="2" t="s">
        <v>393</v>
      </c>
      <c r="D165" s="2" t="s">
        <v>23</v>
      </c>
      <c r="E165" s="2" t="s">
        <v>24</v>
      </c>
      <c r="F165" s="2" t="s">
        <v>25</v>
      </c>
      <c r="G165" s="2"/>
      <c r="H165" s="3" t="s">
        <v>163</v>
      </c>
      <c r="I165" s="4" t="s">
        <v>164</v>
      </c>
      <c r="J165" s="2">
        <v>21</v>
      </c>
      <c r="K165" s="2" t="s">
        <v>62</v>
      </c>
      <c r="L165" s="2" t="s">
        <v>63</v>
      </c>
      <c r="M165" s="2" t="s">
        <v>50</v>
      </c>
      <c r="N165" s="2" t="s">
        <v>51</v>
      </c>
      <c r="O165" s="2" t="s">
        <v>30</v>
      </c>
      <c r="P165" s="2" t="s">
        <v>33</v>
      </c>
      <c r="Q165" s="2" t="s">
        <v>68</v>
      </c>
      <c r="R165" s="2"/>
      <c r="S165" s="2" t="s">
        <v>69</v>
      </c>
      <c r="T165" s="2"/>
      <c r="U165" s="2"/>
      <c r="V165">
        <v>34</v>
      </c>
    </row>
    <row r="166" ht="14.25" spans="1:22">
      <c r="A166">
        <v>165</v>
      </c>
      <c r="B166" s="2">
        <f>IFERROR(__xludf.DUMMYFUNCTION("query(SPLIT(B165, "" ""), ""SELECT Col1"")"),521216)</f>
        <v>521216</v>
      </c>
      <c r="C166" s="2" t="s">
        <v>394</v>
      </c>
      <c r="D166" s="2" t="s">
        <v>23</v>
      </c>
      <c r="E166" s="2" t="s">
        <v>38</v>
      </c>
      <c r="F166" s="2" t="s">
        <v>39</v>
      </c>
      <c r="G166" s="2"/>
      <c r="H166" s="3" t="s">
        <v>160</v>
      </c>
      <c r="I166" s="4" t="s">
        <v>161</v>
      </c>
      <c r="J166" s="2">
        <v>20</v>
      </c>
      <c r="K166" s="2" t="s">
        <v>73</v>
      </c>
      <c r="L166" s="2" t="s">
        <v>63</v>
      </c>
      <c r="M166" s="2" t="s">
        <v>33</v>
      </c>
      <c r="N166" s="2" t="s">
        <v>30</v>
      </c>
      <c r="O166" s="2" t="s">
        <v>43</v>
      </c>
      <c r="P166" s="2" t="s">
        <v>57</v>
      </c>
      <c r="Q166" s="2" t="s">
        <v>68</v>
      </c>
      <c r="R166" s="2"/>
      <c r="S166" s="2" t="s">
        <v>69</v>
      </c>
      <c r="T166" s="2"/>
      <c r="U166" s="2"/>
      <c r="V166">
        <v>34</v>
      </c>
    </row>
    <row r="167" ht="14.25" spans="1:22">
      <c r="A167">
        <v>166</v>
      </c>
      <c r="B167" s="2">
        <f>IFERROR(__xludf.DUMMYFUNCTION("query(SPLIT(B165, "" ""), ""SELECT Col1"")"),521216)</f>
        <v>521216</v>
      </c>
      <c r="C167" s="2" t="s">
        <v>395</v>
      </c>
      <c r="D167" s="2" t="s">
        <v>23</v>
      </c>
      <c r="E167" s="2" t="s">
        <v>38</v>
      </c>
      <c r="F167" s="2" t="s">
        <v>95</v>
      </c>
      <c r="G167" s="2"/>
      <c r="H167" s="3" t="s">
        <v>279</v>
      </c>
      <c r="I167" s="4" t="s">
        <v>280</v>
      </c>
      <c r="J167" s="2">
        <v>20</v>
      </c>
      <c r="K167" s="2" t="s">
        <v>89</v>
      </c>
      <c r="L167" s="2" t="s">
        <v>42</v>
      </c>
      <c r="M167" s="2" t="s">
        <v>57</v>
      </c>
      <c r="N167" s="2" t="s">
        <v>33</v>
      </c>
      <c r="O167" s="2" t="s">
        <v>51</v>
      </c>
      <c r="P167" s="2" t="s">
        <v>32</v>
      </c>
      <c r="Q167" s="2" t="s">
        <v>68</v>
      </c>
      <c r="R167" s="2"/>
      <c r="S167" s="2" t="s">
        <v>69</v>
      </c>
      <c r="T167" s="2"/>
      <c r="U167" s="2"/>
      <c r="V167">
        <v>67</v>
      </c>
    </row>
    <row r="168" ht="14.25" spans="1:22">
      <c r="A168">
        <v>167</v>
      </c>
      <c r="B168" s="2">
        <v>420214</v>
      </c>
      <c r="C168" s="2" t="s">
        <v>396</v>
      </c>
      <c r="D168" s="2" t="s">
        <v>23</v>
      </c>
      <c r="E168" s="2" t="s">
        <v>38</v>
      </c>
      <c r="F168" s="2" t="s">
        <v>95</v>
      </c>
      <c r="G168" s="2"/>
      <c r="H168" s="3" t="s">
        <v>250</v>
      </c>
      <c r="I168" s="4" t="s">
        <v>251</v>
      </c>
      <c r="J168" s="2">
        <v>20</v>
      </c>
      <c r="K168" s="2" t="s">
        <v>120</v>
      </c>
      <c r="L168" s="2" t="s">
        <v>42</v>
      </c>
      <c r="M168" s="2" t="s">
        <v>56</v>
      </c>
      <c r="N168" s="2" t="s">
        <v>50</v>
      </c>
      <c r="O168" s="2" t="s">
        <v>33</v>
      </c>
      <c r="P168" s="2" t="s">
        <v>31</v>
      </c>
      <c r="Q168" s="2" t="s">
        <v>34</v>
      </c>
      <c r="R168" s="2"/>
      <c r="S168" s="2" t="s">
        <v>35</v>
      </c>
      <c r="T168" s="2"/>
      <c r="U168" s="2"/>
      <c r="V168">
        <v>43</v>
      </c>
    </row>
    <row r="169" ht="14.25" spans="1:22">
      <c r="A169">
        <v>168</v>
      </c>
      <c r="B169" s="2">
        <v>531120</v>
      </c>
      <c r="C169" s="2" t="s">
        <v>397</v>
      </c>
      <c r="D169" s="2" t="s">
        <v>37</v>
      </c>
      <c r="E169" s="2" t="s">
        <v>24</v>
      </c>
      <c r="F169" s="2" t="s">
        <v>99</v>
      </c>
      <c r="G169" s="2"/>
      <c r="H169" s="3" t="s">
        <v>310</v>
      </c>
      <c r="I169" s="4" t="s">
        <v>311</v>
      </c>
      <c r="J169" s="2">
        <v>31</v>
      </c>
      <c r="K169" s="2" t="s">
        <v>83</v>
      </c>
      <c r="L169" s="2" t="s">
        <v>130</v>
      </c>
      <c r="M169" s="2" t="s">
        <v>57</v>
      </c>
      <c r="N169" s="2" t="s">
        <v>33</v>
      </c>
      <c r="O169" s="2" t="s">
        <v>51</v>
      </c>
      <c r="P169" s="2" t="s">
        <v>30</v>
      </c>
      <c r="Q169" s="2" t="s">
        <v>68</v>
      </c>
      <c r="R169" s="2"/>
      <c r="S169" s="2" t="s">
        <v>85</v>
      </c>
      <c r="T169" s="2"/>
      <c r="U169" s="2"/>
      <c r="V169">
        <v>24</v>
      </c>
    </row>
    <row r="170" ht="12.75" spans="2:2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2.75" spans="2:2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2.75" spans="2:2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2.75" spans="2:2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2.75" spans="2:2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2.75" spans="2:2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2.75" spans="2:2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2.75" spans="2:2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2.75" spans="2:2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2.75" spans="2:2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2.75" spans="2:2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2.75" spans="2:2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2.75" spans="2:2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2.75" spans="2:2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2.75" spans="2:2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2.75" spans="2:2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2.75" spans="2:2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2.75" spans="2:2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2.75" spans="2:2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2.75" spans="2:2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2.75" spans="2:2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2.75" spans="2:2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2.75" spans="2:2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2.75" spans="2:2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2.75" spans="2:2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2.75" spans="2:2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2.75" spans="2:2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2.75" spans="2:2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2.75" spans="2:2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2.75" spans="2:2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2.75" spans="2:2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2.75" spans="2:2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2.75" spans="2:2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2.75" spans="2:2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2.75" spans="2:2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2.75" spans="2:2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2.75" spans="2:2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2.75" spans="2:2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2.75" spans="2:2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2.75" spans="2:2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2.75" spans="2:2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2.75" spans="2:2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2.75" spans="2:2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2.75" spans="2:2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2.75" spans="2:2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2.75" spans="2:2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2.75" spans="2:2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2.75" spans="2:2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2.75" spans="2:2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2.75" spans="2:2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2.75" spans="2:2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2.75" spans="2:2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ht="12.75" spans="2:2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ht="12.75" spans="2:2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ht="12.75" spans="2:2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ht="12.75" spans="2:2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ht="12.75" spans="2:2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ht="12.75" spans="2:2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ht="12.75" spans="2:2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ht="12.75" spans="2:2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ht="12.75" spans="2:2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ht="12.75" spans="2:2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ht="12.75" spans="2:2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ht="12.75" spans="2:2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ht="12.75" spans="2:2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ht="12.75" spans="2:2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ht="12.75" spans="2:2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ht="12.75" spans="2:2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ht="12.75" spans="2:2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ht="12.75" spans="2:2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ht="12.75" spans="2:2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ht="12.75" spans="2:2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ht="12.75" spans="2:2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ht="12.75" spans="2:2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ht="12.75" spans="2:2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ht="12.75" spans="2:2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ht="12.75" spans="2:2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ht="12.75" spans="2:2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ht="12.75" spans="2:2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ht="12.75" spans="2:2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ht="12.75" spans="2:2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ht="12.75" spans="2:2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ht="12.75" spans="2:2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ht="12.75" spans="2:2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ht="12.75" spans="2:2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ht="12.75" spans="2:2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ht="12.75" spans="2:2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ht="12.75" spans="2:2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ht="12.75" spans="2:2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ht="12.75" spans="2:2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ht="12.75" spans="2:2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ht="12.75" spans="2:2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ht="12.75" spans="2:2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ht="12.75" spans="2:2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ht="12.75" spans="2:2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ht="12.75" spans="2:2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ht="12.75" spans="2:2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ht="12.75" spans="2:2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ht="12.75" spans="2:2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ht="12.75" spans="2:2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ht="12.75" spans="2:2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ht="12.75" spans="2:2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ht="12.75" spans="2:2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ht="12.75" spans="2:2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ht="12.75" spans="2:2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ht="12.75" spans="2:2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ht="12.75" spans="2:2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ht="12.75" spans="2:2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ht="12.75" spans="2:2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ht="12.75" spans="2:2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ht="12.75" spans="2:2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ht="12.75" spans="2:2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ht="12.75" spans="2:2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ht="12.75" spans="2:2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ht="12.75" spans="2:2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ht="12.75" spans="2:2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ht="12.75" spans="2:2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ht="12.75" spans="2:2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ht="12.75" spans="2:2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ht="12.75" spans="2:2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ht="12.75" spans="2:2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ht="12.75" spans="2:2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ht="12.75" spans="2:2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ht="12.75" spans="2:2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ht="12.75" spans="2:2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ht="12.75" spans="2:2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ht="12.75" spans="2:2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ht="12.75" spans="2:2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ht="12.75" spans="2:2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ht="12.75" spans="2:2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ht="12.75" spans="2:2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ht="12.75" spans="2:2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ht="12.75" spans="2:2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ht="12.75" spans="2:2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ht="12.75" spans="2:2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ht="12.75" spans="2:2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ht="12.75" spans="2:2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ht="12.75" spans="2:2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ht="12.75" spans="2:2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ht="12.75" spans="2:2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ht="12.75" spans="2:2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ht="12.75" spans="2:2">
      <c r="B311" s="2"/>
    </row>
    <row r="312" ht="12.75" spans="2:2">
      <c r="B312" s="2"/>
    </row>
    <row r="313" ht="12.75" spans="2:2">
      <c r="B313" s="2"/>
    </row>
    <row r="314" ht="12.75" spans="2:2">
      <c r="B314" s="2"/>
    </row>
    <row r="315" ht="12.75" spans="2:2">
      <c r="B315" s="2"/>
    </row>
    <row r="316" ht="12.75" spans="2:2">
      <c r="B316" s="2"/>
    </row>
    <row r="317" ht="12.75" spans="2:2">
      <c r="B317" s="2"/>
    </row>
    <row r="318" ht="12.75" spans="2:2">
      <c r="B318" s="2"/>
    </row>
    <row r="319" ht="12.75" spans="2:2">
      <c r="B319" s="2"/>
    </row>
    <row r="320" ht="12.75" spans="2:2">
      <c r="B320" s="2"/>
    </row>
    <row r="321" ht="12.75" spans="2:2">
      <c r="B321" s="2"/>
    </row>
    <row r="322" ht="12.75" spans="2:2">
      <c r="B322" s="2"/>
    </row>
    <row r="323" ht="12.75" spans="2:2">
      <c r="B323" s="2"/>
    </row>
    <row r="324" ht="12.75" spans="2:2">
      <c r="B324" s="2"/>
    </row>
    <row r="325" ht="12.75" spans="2:2">
      <c r="B325" s="2"/>
    </row>
    <row r="326" ht="12.75" spans="2:2">
      <c r="B326" s="2"/>
    </row>
    <row r="327" ht="12.75" spans="2:2">
      <c r="B327" s="2"/>
    </row>
    <row r="328" ht="12.75" spans="2:2">
      <c r="B328" s="2"/>
    </row>
    <row r="329" ht="12.75" spans="2:2">
      <c r="B329" s="2"/>
    </row>
    <row r="330" ht="12.75" spans="2:2">
      <c r="B330" s="2"/>
    </row>
    <row r="331" ht="12.75" spans="2:2">
      <c r="B331" s="2"/>
    </row>
    <row r="332" ht="12.75" spans="2:2">
      <c r="B332" s="2"/>
    </row>
    <row r="333" ht="12.75" spans="2:2">
      <c r="B333" s="2"/>
    </row>
    <row r="334" ht="12.75" spans="2:2">
      <c r="B334" s="2"/>
    </row>
    <row r="335" ht="12.75" spans="2:2">
      <c r="B335" s="2"/>
    </row>
    <row r="336" ht="12.75" spans="2:2">
      <c r="B336" s="2"/>
    </row>
    <row r="337" ht="12.75" spans="2:2">
      <c r="B337" s="2"/>
    </row>
    <row r="338" ht="12.75" spans="2:2">
      <c r="B338" s="2"/>
    </row>
    <row r="339" ht="12.75" spans="2:2">
      <c r="B339" s="2"/>
    </row>
    <row r="340" ht="12.75" spans="2:2">
      <c r="B340" s="2"/>
    </row>
    <row r="341" ht="12.75" spans="2:2">
      <c r="B341" s="2"/>
    </row>
    <row r="342" ht="12.75" spans="2:2">
      <c r="B342" s="2"/>
    </row>
    <row r="343" ht="12.75" spans="2:2">
      <c r="B343" s="2"/>
    </row>
    <row r="344" ht="12.75" spans="2:2">
      <c r="B344" s="2"/>
    </row>
    <row r="345" ht="12.75" spans="2:2">
      <c r="B345" s="2"/>
    </row>
    <row r="346" ht="12.75" spans="2:2">
      <c r="B346" s="2"/>
    </row>
    <row r="347" ht="12.75" spans="2:2">
      <c r="B347" s="2"/>
    </row>
    <row r="348" ht="12.75" spans="2:2">
      <c r="B348" s="2"/>
    </row>
    <row r="349" ht="12.75" spans="2:2">
      <c r="B349" s="2"/>
    </row>
    <row r="350" ht="12.75" spans="2:2">
      <c r="B350" s="2"/>
    </row>
    <row r="351" ht="12.75" spans="2:2">
      <c r="B351" s="2"/>
    </row>
    <row r="352" ht="12.75" spans="2:2">
      <c r="B352" s="2"/>
    </row>
    <row r="353" ht="12.75" spans="2:2">
      <c r="B353" s="2"/>
    </row>
    <row r="354" ht="12.75" spans="2:2">
      <c r="B354" s="2"/>
    </row>
    <row r="355" ht="12.75" spans="2:2">
      <c r="B355" s="2"/>
    </row>
    <row r="356" ht="12.75" spans="2:2">
      <c r="B356" s="2"/>
    </row>
    <row r="357" ht="12.75" spans="2:2">
      <c r="B357" s="2"/>
    </row>
    <row r="358" ht="12.75" spans="2:2">
      <c r="B358" s="2"/>
    </row>
    <row r="359" ht="12.75" spans="2:2">
      <c r="B359" s="2"/>
    </row>
    <row r="360" ht="12.75" spans="2:2">
      <c r="B360" s="2"/>
    </row>
    <row r="361" ht="12.75" spans="2:2">
      <c r="B361" s="2"/>
    </row>
    <row r="362" ht="12.75" spans="2:2">
      <c r="B362" s="2"/>
    </row>
    <row r="363" ht="12.75" spans="2:2">
      <c r="B363" s="2"/>
    </row>
    <row r="364" ht="12.75" spans="2:2">
      <c r="B364" s="2"/>
    </row>
    <row r="365" ht="12.75" spans="2:2">
      <c r="B365" s="2"/>
    </row>
    <row r="366" ht="12.75" spans="2:2">
      <c r="B366" s="2"/>
    </row>
    <row r="367" ht="12.75" spans="2:2">
      <c r="B367" s="2"/>
    </row>
    <row r="368" ht="12.75" spans="2:2">
      <c r="B368" s="2"/>
    </row>
    <row r="369" ht="12.75" spans="2:2">
      <c r="B369" s="2"/>
    </row>
    <row r="370" ht="12.75" spans="2:2">
      <c r="B370" s="2"/>
    </row>
    <row r="371" ht="12.75" spans="2:2">
      <c r="B371" s="2"/>
    </row>
    <row r="372" ht="12.75" spans="2:2">
      <c r="B372" s="2"/>
    </row>
    <row r="373" ht="12.75" spans="2:2">
      <c r="B373" s="2"/>
    </row>
    <row r="374" ht="12.75" spans="2:2">
      <c r="B374" s="2"/>
    </row>
    <row r="375" ht="12.75" spans="2:2">
      <c r="B375" s="2"/>
    </row>
    <row r="376" ht="12.75" spans="2:2">
      <c r="B376" s="2"/>
    </row>
    <row r="377" ht="12.75" spans="2:2">
      <c r="B377" s="2"/>
    </row>
    <row r="378" ht="12.75" spans="2:2">
      <c r="B378" s="2"/>
    </row>
    <row r="379" ht="12.75" spans="2:2">
      <c r="B379" s="2"/>
    </row>
    <row r="380" ht="12.75" spans="2:2">
      <c r="B380" s="2"/>
    </row>
    <row r="381" ht="12.75" spans="2:2">
      <c r="B381" s="2"/>
    </row>
    <row r="382" ht="12.75" spans="2:2">
      <c r="B382" s="2"/>
    </row>
    <row r="383" ht="12.75" spans="2:2">
      <c r="B383" s="2"/>
    </row>
    <row r="384" ht="12.75" spans="2:2">
      <c r="B384" s="2"/>
    </row>
    <row r="385" ht="12.75" spans="2:2">
      <c r="B385" s="2"/>
    </row>
    <row r="386" ht="12.75" spans="2:2">
      <c r="B386" s="2"/>
    </row>
    <row r="387" ht="12.75" spans="2:2">
      <c r="B387" s="2"/>
    </row>
    <row r="388" ht="12.75" spans="2:2">
      <c r="B388" s="2"/>
    </row>
    <row r="389" ht="12.75" spans="2:2">
      <c r="B389" s="2"/>
    </row>
    <row r="390" ht="12.75" spans="2:2">
      <c r="B390" s="2"/>
    </row>
    <row r="391" ht="12.75" spans="2:2">
      <c r="B391" s="2"/>
    </row>
    <row r="392" ht="12.75" spans="2:2">
      <c r="B392" s="2"/>
    </row>
    <row r="393" ht="12.75" spans="2:2">
      <c r="B393" s="2"/>
    </row>
    <row r="394" ht="12.75" spans="2:2">
      <c r="B394" s="2"/>
    </row>
    <row r="395" ht="12.75" spans="2:2">
      <c r="B395" s="2"/>
    </row>
    <row r="396" ht="12.75" spans="2:2">
      <c r="B396" s="2"/>
    </row>
    <row r="397" ht="12.75" spans="2:2">
      <c r="B397" s="2"/>
    </row>
    <row r="398" ht="12.75" spans="2:2">
      <c r="B398" s="2"/>
    </row>
    <row r="399" ht="12.75" spans="2:2">
      <c r="B399" s="2"/>
    </row>
    <row r="400" ht="12.75" spans="2:2">
      <c r="B400" s="2"/>
    </row>
    <row r="401" ht="12.75" spans="2:2">
      <c r="B401" s="2"/>
    </row>
    <row r="402" ht="12.75" spans="2:2">
      <c r="B402" s="2"/>
    </row>
    <row r="403" ht="12.75" spans="2:2">
      <c r="B403" s="2"/>
    </row>
    <row r="404" ht="12.75" spans="2:2">
      <c r="B404" s="2"/>
    </row>
    <row r="405" ht="12.75" spans="2:2">
      <c r="B405" s="2"/>
    </row>
    <row r="406" ht="12.75" spans="2:2">
      <c r="B406" s="2"/>
    </row>
    <row r="407" ht="12.75" spans="2:2">
      <c r="B407" s="2"/>
    </row>
    <row r="408" ht="12.75" spans="2:2">
      <c r="B408" s="2"/>
    </row>
    <row r="409" ht="12.75" spans="2:2">
      <c r="B409" s="2"/>
    </row>
    <row r="410" ht="12.75" spans="2:2">
      <c r="B410" s="2"/>
    </row>
    <row r="411" ht="12.75" spans="2:2">
      <c r="B411" s="2"/>
    </row>
    <row r="412" ht="12.75" spans="2:2">
      <c r="B412" s="2"/>
    </row>
    <row r="413" ht="12.75" spans="2:2">
      <c r="B413" s="2"/>
    </row>
    <row r="414" ht="12.75" spans="2:2">
      <c r="B414" s="2"/>
    </row>
    <row r="415" ht="12.75" spans="2:2">
      <c r="B415" s="2"/>
    </row>
    <row r="416" ht="12.75" spans="2:2">
      <c r="B416" s="2"/>
    </row>
    <row r="417" ht="12.75" spans="2:2">
      <c r="B417" s="2"/>
    </row>
    <row r="418" ht="12.75" spans="2:2">
      <c r="B418" s="2"/>
    </row>
    <row r="419" ht="12.75" spans="2:2">
      <c r="B419" s="2"/>
    </row>
    <row r="420" ht="12.75" spans="2:2">
      <c r="B420" s="2"/>
    </row>
    <row r="421" ht="12.75" spans="2:2">
      <c r="B421" s="2"/>
    </row>
    <row r="422" ht="12.75" spans="2:2">
      <c r="B422" s="2"/>
    </row>
    <row r="423" ht="12.75" spans="2:2">
      <c r="B423" s="2"/>
    </row>
    <row r="424" ht="12.75" spans="2:2">
      <c r="B424" s="2"/>
    </row>
    <row r="425" ht="12.75" spans="2:2">
      <c r="B425" s="2"/>
    </row>
    <row r="426" ht="12.75" spans="2:2">
      <c r="B426" s="2"/>
    </row>
    <row r="427" ht="12.75" spans="2:2">
      <c r="B427" s="2"/>
    </row>
    <row r="428" ht="12.75" spans="2:2">
      <c r="B428" s="2"/>
    </row>
    <row r="429" ht="12.75" spans="2:2">
      <c r="B429" s="2"/>
    </row>
    <row r="430" ht="12.75" spans="2:2">
      <c r="B430" s="2"/>
    </row>
    <row r="431" ht="12.75" spans="2:2">
      <c r="B431" s="2"/>
    </row>
    <row r="432" ht="12.75" spans="2:2">
      <c r="B432" s="2"/>
    </row>
    <row r="433" ht="12.75" spans="2:2">
      <c r="B433" s="2"/>
    </row>
    <row r="434" ht="12.75" spans="2:2">
      <c r="B434" s="2"/>
    </row>
    <row r="435" ht="12.75" spans="2:2">
      <c r="B435" s="2"/>
    </row>
    <row r="436" ht="12.75" spans="2:2">
      <c r="B436" s="2"/>
    </row>
    <row r="437" ht="12.75" spans="2:2">
      <c r="B437" s="2"/>
    </row>
    <row r="438" ht="12.75" spans="2:2">
      <c r="B438" s="2"/>
    </row>
    <row r="439" ht="12.75" spans="2:2">
      <c r="B439" s="2"/>
    </row>
    <row r="440" ht="12.75" spans="2:2">
      <c r="B440" s="2"/>
    </row>
    <row r="441" ht="12.75" spans="2:2">
      <c r="B441" s="2"/>
    </row>
    <row r="442" ht="12.75" spans="2:2">
      <c r="B442" s="2"/>
    </row>
    <row r="443" ht="12.75" spans="2:2">
      <c r="B443" s="2"/>
    </row>
    <row r="444" ht="12.75" spans="2:2">
      <c r="B444" s="2"/>
    </row>
    <row r="445" ht="12.75" spans="2:2">
      <c r="B445" s="2"/>
    </row>
    <row r="446" ht="12.75" spans="2:2">
      <c r="B446" s="2"/>
    </row>
    <row r="447" ht="12.75" spans="2:2">
      <c r="B447" s="2"/>
    </row>
    <row r="448" ht="12.75" spans="2:2">
      <c r="B448" s="2"/>
    </row>
    <row r="449" ht="12.75" spans="2:2">
      <c r="B449" s="2"/>
    </row>
    <row r="450" ht="12.75" spans="2:2">
      <c r="B450" s="2"/>
    </row>
    <row r="451" ht="12.75" spans="2:2">
      <c r="B451" s="2"/>
    </row>
    <row r="452" ht="12.75" spans="2:2">
      <c r="B452" s="2"/>
    </row>
    <row r="453" ht="12.75" spans="2:2">
      <c r="B453" s="2"/>
    </row>
    <row r="454" ht="12.75" spans="2:2">
      <c r="B454" s="2"/>
    </row>
    <row r="455" ht="12.75" spans="2:2">
      <c r="B455" s="2"/>
    </row>
    <row r="456" ht="12.75" spans="2:2">
      <c r="B456" s="2"/>
    </row>
    <row r="457" ht="12.75" spans="2:2">
      <c r="B457" s="2"/>
    </row>
    <row r="458" ht="12.75" spans="2:2">
      <c r="B458" s="2"/>
    </row>
    <row r="459" ht="12.75" spans="2:2">
      <c r="B459" s="2"/>
    </row>
    <row r="460" ht="12.75" spans="2:2">
      <c r="B460" s="2"/>
    </row>
    <row r="461" ht="12.75" spans="2:2">
      <c r="B461" s="2"/>
    </row>
    <row r="462" ht="12.75" spans="2:2">
      <c r="B462" s="2"/>
    </row>
    <row r="463" ht="12.75" spans="2:2">
      <c r="B463" s="2"/>
    </row>
    <row r="464" ht="12.75" spans="2:2">
      <c r="B464" s="2"/>
    </row>
    <row r="465" ht="12.75" spans="2:2">
      <c r="B465" s="2"/>
    </row>
    <row r="466" ht="12.75" spans="2:2">
      <c r="B466" s="2"/>
    </row>
    <row r="467" ht="12.75" spans="2:2">
      <c r="B467" s="2"/>
    </row>
    <row r="468" ht="12.75" spans="2:2">
      <c r="B468" s="2"/>
    </row>
    <row r="469" ht="12.75" spans="2:2">
      <c r="B469" s="2"/>
    </row>
    <row r="470" ht="12.75" spans="2:2">
      <c r="B470" s="2"/>
    </row>
    <row r="471" ht="12.75" spans="2:2">
      <c r="B471" s="2"/>
    </row>
    <row r="472" ht="12.75" spans="2:2">
      <c r="B472" s="2"/>
    </row>
    <row r="473" ht="12.75" spans="2:2">
      <c r="B473" s="2"/>
    </row>
    <row r="474" ht="12.75" spans="2:2">
      <c r="B474" s="2"/>
    </row>
    <row r="475" ht="12.75" spans="2:2">
      <c r="B475" s="2"/>
    </row>
    <row r="476" ht="12.75" spans="2:2">
      <c r="B476" s="2"/>
    </row>
    <row r="477" ht="12.75" spans="2:2">
      <c r="B477" s="2"/>
    </row>
    <row r="478" ht="12.75" spans="2:2">
      <c r="B478" s="2"/>
    </row>
    <row r="479" ht="12.75" spans="2:2">
      <c r="B479" s="2"/>
    </row>
    <row r="480" ht="12.75" spans="2:2">
      <c r="B480" s="2"/>
    </row>
    <row r="481" ht="12.75" spans="2:2">
      <c r="B481" s="2"/>
    </row>
    <row r="482" ht="12.75" spans="2:2">
      <c r="B482" s="2"/>
    </row>
    <row r="483" ht="12.75" spans="2:2">
      <c r="B483" s="2"/>
    </row>
    <row r="484" ht="12.75" spans="2:2">
      <c r="B484" s="2"/>
    </row>
    <row r="485" ht="12.75" spans="2:2">
      <c r="B485" s="2"/>
    </row>
    <row r="486" ht="12.75" spans="2:2">
      <c r="B486" s="2"/>
    </row>
    <row r="487" ht="12.75" spans="2:2">
      <c r="B487" s="2"/>
    </row>
    <row r="488" ht="12.75" spans="2:2">
      <c r="B488" s="2"/>
    </row>
    <row r="489" ht="12.75" spans="2:2">
      <c r="B489" s="2"/>
    </row>
    <row r="490" ht="12.75" spans="2:2">
      <c r="B490" s="2"/>
    </row>
    <row r="491" ht="12.75" spans="2:2">
      <c r="B491" s="2"/>
    </row>
    <row r="492" ht="12.75" spans="2:2">
      <c r="B492" s="2"/>
    </row>
    <row r="493" ht="12.75" spans="2:2">
      <c r="B493" s="2"/>
    </row>
    <row r="494" ht="12.75" spans="2:2">
      <c r="B494" s="2"/>
    </row>
    <row r="495" ht="12.75" spans="2:2">
      <c r="B495" s="2"/>
    </row>
    <row r="496" ht="12.75" spans="2:2">
      <c r="B496" s="2"/>
    </row>
    <row r="497" ht="12.75" spans="2:2">
      <c r="B497" s="2"/>
    </row>
    <row r="498" ht="12.75" spans="2:2">
      <c r="B498" s="2"/>
    </row>
    <row r="499" ht="12.75" spans="2:2">
      <c r="B499" s="2"/>
    </row>
    <row r="500" ht="12.75" spans="2:2">
      <c r="B500" s="2"/>
    </row>
    <row r="501" ht="12.75" spans="2:2">
      <c r="B501" s="2"/>
    </row>
    <row r="502" ht="12.75" spans="2:2">
      <c r="B502" s="2"/>
    </row>
    <row r="503" ht="12.75" spans="2:2">
      <c r="B503" s="2"/>
    </row>
    <row r="504" ht="12.75" spans="2:2">
      <c r="B504" s="2"/>
    </row>
    <row r="505" ht="12.75" spans="2:2">
      <c r="B505" s="2"/>
    </row>
    <row r="506" ht="12.75" spans="2:2">
      <c r="B506" s="2"/>
    </row>
    <row r="507" ht="12.75" spans="2:2">
      <c r="B507" s="2"/>
    </row>
    <row r="508" ht="12.75" spans="2:2">
      <c r="B508" s="2"/>
    </row>
    <row r="509" ht="12.75" spans="2:2">
      <c r="B509" s="2"/>
    </row>
    <row r="510" ht="12.75" spans="2:2">
      <c r="B510" s="2"/>
    </row>
    <row r="511" ht="12.75" spans="2:2">
      <c r="B511" s="2"/>
    </row>
    <row r="512" ht="12.75" spans="2:2">
      <c r="B512" s="2"/>
    </row>
    <row r="513" ht="12.75" spans="2:2">
      <c r="B513" s="2"/>
    </row>
    <row r="514" ht="12.75" spans="2:2">
      <c r="B514" s="2"/>
    </row>
    <row r="515" ht="12.75" spans="2:2">
      <c r="B515" s="2"/>
    </row>
    <row r="516" ht="12.75" spans="2:2">
      <c r="B516" s="2"/>
    </row>
    <row r="517" ht="12.75" spans="2:2">
      <c r="B517" s="2"/>
    </row>
    <row r="518" ht="12.75" spans="2:2">
      <c r="B518" s="2"/>
    </row>
    <row r="519" ht="12.75" spans="2:2">
      <c r="B519" s="2"/>
    </row>
    <row r="520" ht="12.75" spans="2:2">
      <c r="B520" s="2"/>
    </row>
    <row r="521" ht="12.75" spans="2:2">
      <c r="B521" s="2"/>
    </row>
    <row r="522" ht="12.75" spans="2:2">
      <c r="B522" s="2"/>
    </row>
    <row r="523" ht="12.75" spans="2:2">
      <c r="B523" s="2"/>
    </row>
    <row r="524" ht="12.75" spans="2:2">
      <c r="B524" s="2"/>
    </row>
    <row r="525" ht="12.75" spans="2:2">
      <c r="B525" s="2"/>
    </row>
    <row r="526" ht="12.75" spans="2:2">
      <c r="B526" s="2"/>
    </row>
    <row r="527" ht="12.75" spans="2:2">
      <c r="B527" s="2"/>
    </row>
    <row r="528" ht="12.75" spans="2:2">
      <c r="B528" s="2"/>
    </row>
    <row r="529" ht="12.75" spans="2:2">
      <c r="B529" s="2"/>
    </row>
    <row r="530" ht="12.75" spans="2:2">
      <c r="B530" s="2"/>
    </row>
    <row r="531" ht="12.75" spans="2:2">
      <c r="B531" s="2"/>
    </row>
    <row r="532" ht="12.75" spans="2:2">
      <c r="B532" s="2"/>
    </row>
    <row r="533" ht="12.75" spans="2:2">
      <c r="B533" s="2"/>
    </row>
    <row r="534" ht="12.75" spans="2:2">
      <c r="B534" s="2"/>
    </row>
    <row r="535" ht="12.75" spans="2:2">
      <c r="B535" s="2"/>
    </row>
    <row r="536" ht="12.75" spans="2:2">
      <c r="B536" s="2"/>
    </row>
    <row r="537" ht="12.75" spans="2:2">
      <c r="B537" s="2"/>
    </row>
    <row r="538" ht="12.75" spans="2:2">
      <c r="B538" s="2"/>
    </row>
    <row r="539" ht="12.75" spans="2:2">
      <c r="B539" s="2"/>
    </row>
    <row r="540" ht="12.75" spans="2:2">
      <c r="B540" s="2"/>
    </row>
    <row r="541" ht="12.75" spans="2:2">
      <c r="B541" s="2"/>
    </row>
    <row r="542" ht="12.75" spans="2:2">
      <c r="B542" s="2"/>
    </row>
    <row r="543" ht="12.75" spans="2:2">
      <c r="B543" s="2"/>
    </row>
    <row r="544" ht="12.75" spans="2:2">
      <c r="B544" s="2"/>
    </row>
    <row r="545" ht="12.75" spans="2:2">
      <c r="B545" s="2"/>
    </row>
    <row r="546" ht="12.75" spans="2:2">
      <c r="B546" s="2"/>
    </row>
    <row r="547" ht="12.75" spans="2:2">
      <c r="B547" s="2"/>
    </row>
    <row r="548" ht="12.75" spans="2:2">
      <c r="B548" s="2"/>
    </row>
    <row r="549" ht="12.75" spans="2:2">
      <c r="B549" s="2"/>
    </row>
    <row r="550" ht="12.75" spans="2:2">
      <c r="B550" s="2"/>
    </row>
    <row r="551" ht="12.75" spans="2:2">
      <c r="B551" s="2"/>
    </row>
    <row r="552" ht="12.75" spans="2:2">
      <c r="B552" s="2"/>
    </row>
    <row r="553" ht="12.75" spans="2:2">
      <c r="B553" s="2"/>
    </row>
    <row r="554" ht="12.75" spans="2:2">
      <c r="B554" s="2"/>
    </row>
    <row r="555" ht="12.75" spans="2:2">
      <c r="B555" s="2"/>
    </row>
    <row r="556" ht="12.75" spans="2:2">
      <c r="B556" s="2"/>
    </row>
    <row r="557" ht="12.75" spans="2:2">
      <c r="B557" s="2"/>
    </row>
    <row r="558" ht="12.75" spans="2:2">
      <c r="B558" s="2"/>
    </row>
    <row r="559" ht="12.75" spans="2:2">
      <c r="B559" s="2"/>
    </row>
    <row r="560" ht="12.75" spans="2:2">
      <c r="B560" s="2"/>
    </row>
    <row r="561" ht="12.75" spans="2:2">
      <c r="B561" s="2"/>
    </row>
    <row r="562" ht="12.75" spans="2:2">
      <c r="B562" s="2"/>
    </row>
    <row r="563" ht="12.75" spans="2:2">
      <c r="B563" s="2"/>
    </row>
    <row r="564" ht="12.75" spans="2:2">
      <c r="B564" s="2"/>
    </row>
    <row r="565" ht="12.75" spans="2:2">
      <c r="B565" s="2"/>
    </row>
    <row r="566" ht="12.75" spans="2:2">
      <c r="B566" s="2"/>
    </row>
    <row r="567" ht="12.75" spans="2:2">
      <c r="B567" s="2"/>
    </row>
    <row r="568" ht="12.75" spans="2:2">
      <c r="B568" s="2"/>
    </row>
    <row r="569" ht="12.75" spans="2:2">
      <c r="B569" s="2"/>
    </row>
    <row r="570" ht="12.75" spans="2:2">
      <c r="B570" s="2"/>
    </row>
    <row r="571" ht="12.75" spans="2:2">
      <c r="B571" s="2"/>
    </row>
    <row r="572" ht="12.75" spans="2:2">
      <c r="B572" s="2"/>
    </row>
    <row r="573" ht="12.75" spans="2:2">
      <c r="B573" s="2"/>
    </row>
    <row r="574" ht="12.75" spans="2:2">
      <c r="B574" s="2"/>
    </row>
    <row r="575" ht="12.75" spans="2:2">
      <c r="B575" s="2"/>
    </row>
    <row r="576" ht="12.75" spans="2:2">
      <c r="B576" s="2"/>
    </row>
    <row r="577" ht="12.75" spans="2:2">
      <c r="B577" s="2"/>
    </row>
    <row r="578" ht="12.75" spans="2:2">
      <c r="B578" s="2"/>
    </row>
    <row r="579" ht="12.75" spans="2:2">
      <c r="B579" s="2"/>
    </row>
    <row r="580" ht="12.75" spans="2:2">
      <c r="B580" s="2"/>
    </row>
    <row r="581" ht="12.75" spans="2:2">
      <c r="B581" s="2"/>
    </row>
    <row r="582" ht="12.75" spans="2:2">
      <c r="B582" s="2"/>
    </row>
    <row r="583" ht="12.75" spans="2:2">
      <c r="B583" s="2"/>
    </row>
    <row r="584" ht="12.75" spans="2:2">
      <c r="B584" s="2"/>
    </row>
    <row r="585" ht="12.75" spans="2:2">
      <c r="B585" s="2"/>
    </row>
    <row r="586" ht="12.75" spans="2:2">
      <c r="B586" s="2"/>
    </row>
    <row r="587" ht="12.75" spans="2:2">
      <c r="B587" s="2"/>
    </row>
    <row r="588" ht="12.75" spans="2:2">
      <c r="B588" s="2"/>
    </row>
    <row r="589" ht="12.75" spans="2:2">
      <c r="B589" s="2"/>
    </row>
    <row r="590" ht="12.75" spans="2:2">
      <c r="B590" s="2"/>
    </row>
    <row r="591" ht="12.75" spans="2:2">
      <c r="B591" s="2"/>
    </row>
    <row r="592" ht="12.75" spans="2:2">
      <c r="B592" s="2"/>
    </row>
    <row r="593" ht="12.75" spans="2:2">
      <c r="B593" s="2"/>
    </row>
    <row r="594" ht="12.75" spans="2:2">
      <c r="B594" s="2"/>
    </row>
    <row r="595" ht="12.75" spans="2:2">
      <c r="B595" s="2"/>
    </row>
    <row r="596" ht="12.75" spans="2:2">
      <c r="B596" s="2"/>
    </row>
    <row r="597" ht="12.75" spans="2:2">
      <c r="B597" s="2"/>
    </row>
    <row r="598" ht="12.75" spans="2:2">
      <c r="B598" s="2"/>
    </row>
    <row r="599" ht="12.75" spans="2:2">
      <c r="B599" s="2"/>
    </row>
    <row r="600" ht="12.75" spans="2:2">
      <c r="B600" s="2"/>
    </row>
    <row r="601" ht="12.75" spans="2:2">
      <c r="B601" s="2"/>
    </row>
    <row r="602" ht="12.75" spans="2:2">
      <c r="B602" s="2"/>
    </row>
    <row r="603" ht="12.75" spans="2:2">
      <c r="B603" s="2"/>
    </row>
    <row r="604" ht="12.75" spans="2:2">
      <c r="B604" s="2"/>
    </row>
    <row r="605" ht="12.75" spans="2:2">
      <c r="B605" s="2"/>
    </row>
    <row r="606" ht="12.75" spans="2:2">
      <c r="B606" s="2"/>
    </row>
    <row r="607" ht="12.75" spans="2:2">
      <c r="B607" s="2"/>
    </row>
    <row r="608" ht="12.75" spans="2:2">
      <c r="B608" s="2"/>
    </row>
    <row r="609" ht="12.75" spans="2:2">
      <c r="B609" s="2"/>
    </row>
    <row r="610" ht="12.75" spans="2:2">
      <c r="B610" s="2"/>
    </row>
    <row r="611" ht="12.75" spans="2:2">
      <c r="B611" s="2"/>
    </row>
    <row r="612" ht="12.75" spans="2:2">
      <c r="B612" s="2"/>
    </row>
    <row r="613" ht="12.75" spans="2:2">
      <c r="B613" s="2"/>
    </row>
    <row r="614" ht="12.75" spans="2:2">
      <c r="B614" s="2"/>
    </row>
    <row r="615" ht="12.75" spans="2:2">
      <c r="B615" s="2"/>
    </row>
    <row r="616" ht="12.75" spans="2:2">
      <c r="B616" s="2"/>
    </row>
    <row r="617" ht="12.75" spans="2:2">
      <c r="B617" s="2"/>
    </row>
    <row r="618" ht="12.75" spans="2:2">
      <c r="B618" s="2"/>
    </row>
    <row r="619" ht="12.75" spans="2:2">
      <c r="B619" s="2"/>
    </row>
    <row r="620" ht="12.75" spans="2:2">
      <c r="B620" s="2"/>
    </row>
    <row r="621" ht="12.75" spans="2:2">
      <c r="B621" s="2"/>
    </row>
    <row r="622" ht="12.75" spans="2:2">
      <c r="B622" s="2"/>
    </row>
    <row r="623" ht="12.75" spans="2:2">
      <c r="B623" s="2"/>
    </row>
    <row r="624" ht="12.75" spans="2:2">
      <c r="B624" s="2"/>
    </row>
    <row r="625" ht="12.75" spans="2:2">
      <c r="B625" s="2"/>
    </row>
    <row r="626" ht="12.75" spans="2:2">
      <c r="B626" s="2"/>
    </row>
    <row r="627" ht="12.75" spans="2:2">
      <c r="B627" s="2"/>
    </row>
    <row r="628" ht="12.75" spans="2:2">
      <c r="B628" s="2"/>
    </row>
    <row r="629" ht="12.75" spans="2:2">
      <c r="B629" s="2"/>
    </row>
    <row r="630" ht="12.75" spans="2:2">
      <c r="B630" s="2"/>
    </row>
    <row r="631" ht="12.75" spans="2:2">
      <c r="B631" s="2"/>
    </row>
    <row r="632" ht="12.75" spans="2:2">
      <c r="B632" s="2"/>
    </row>
    <row r="633" ht="12.75" spans="2:2">
      <c r="B633" s="2"/>
    </row>
    <row r="634" ht="12.75" spans="2:2">
      <c r="B634" s="2"/>
    </row>
    <row r="635" ht="12.75" spans="2:2">
      <c r="B635" s="2"/>
    </row>
    <row r="636" ht="12.75" spans="2:2">
      <c r="B636" s="2"/>
    </row>
    <row r="637" ht="12.75" spans="2:2">
      <c r="B637" s="2"/>
    </row>
    <row r="638" ht="12.75" spans="2:2">
      <c r="B638" s="2"/>
    </row>
    <row r="639" ht="12.75" spans="2:2">
      <c r="B639" s="2"/>
    </row>
    <row r="640" ht="12.75" spans="2:2">
      <c r="B640" s="2"/>
    </row>
    <row r="641" ht="12.75" spans="2:2">
      <c r="B641" s="2"/>
    </row>
    <row r="642" ht="12.75" spans="2:2">
      <c r="B642" s="2"/>
    </row>
    <row r="643" ht="12.75" spans="2:2">
      <c r="B643" s="2"/>
    </row>
    <row r="644" ht="12.75" spans="2:2">
      <c r="B644" s="2"/>
    </row>
    <row r="645" ht="12.75" spans="2:2">
      <c r="B645" s="2"/>
    </row>
    <row r="646" ht="12.75" spans="2:2">
      <c r="B646" s="2"/>
    </row>
    <row r="647" ht="12.75" spans="2:2">
      <c r="B647" s="2"/>
    </row>
    <row r="648" ht="12.75" spans="2:2">
      <c r="B648" s="2"/>
    </row>
    <row r="649" ht="12.75" spans="2:2">
      <c r="B649" s="2"/>
    </row>
    <row r="650" ht="12.75" spans="2:2">
      <c r="B650" s="2"/>
    </row>
    <row r="651" ht="12.75" spans="2:2">
      <c r="B651" s="2"/>
    </row>
    <row r="652" ht="12.75" spans="2:2">
      <c r="B652" s="2"/>
    </row>
    <row r="653" ht="12.75" spans="2:2">
      <c r="B653" s="2"/>
    </row>
    <row r="654" ht="12.75" spans="2:2">
      <c r="B654" s="2"/>
    </row>
    <row r="655" ht="12.75" spans="2:2">
      <c r="B655" s="2"/>
    </row>
    <row r="656" ht="12.75" spans="2:2">
      <c r="B656" s="2"/>
    </row>
    <row r="657" ht="12.75" spans="2:2">
      <c r="B657" s="2"/>
    </row>
    <row r="658" ht="12.75" spans="2:2">
      <c r="B658" s="2"/>
    </row>
    <row r="659" ht="12.75" spans="2:2">
      <c r="B659" s="2"/>
    </row>
    <row r="660" ht="12.75" spans="2:2">
      <c r="B660" s="2"/>
    </row>
    <row r="661" ht="12.75" spans="2:2">
      <c r="B661" s="2"/>
    </row>
    <row r="662" ht="12.75" spans="2:2">
      <c r="B662" s="2"/>
    </row>
    <row r="663" ht="12.75" spans="2:2">
      <c r="B663" s="2"/>
    </row>
    <row r="664" ht="12.75" spans="2:2">
      <c r="B664" s="2"/>
    </row>
    <row r="665" ht="12.75" spans="2:2">
      <c r="B665" s="2"/>
    </row>
    <row r="666" ht="12.75" spans="2:2">
      <c r="B666" s="2"/>
    </row>
    <row r="667" ht="12.75" spans="2:2">
      <c r="B667" s="2"/>
    </row>
    <row r="668" ht="12.75" spans="2:2">
      <c r="B668" s="2"/>
    </row>
    <row r="669" ht="12.75" spans="2:2">
      <c r="B669" s="2"/>
    </row>
    <row r="670" ht="12.75" spans="2:2">
      <c r="B670" s="2"/>
    </row>
    <row r="671" ht="12.75" spans="2:2">
      <c r="B671" s="2"/>
    </row>
    <row r="672" ht="12.75" spans="2:2">
      <c r="B672" s="2"/>
    </row>
    <row r="673" ht="12.75" spans="2:2">
      <c r="B673" s="2"/>
    </row>
    <row r="674" ht="12.75" spans="2:2">
      <c r="B674" s="2"/>
    </row>
    <row r="675" ht="12.75" spans="2:2">
      <c r="B675" s="2"/>
    </row>
    <row r="676" ht="12.75" spans="2:2">
      <c r="B676" s="2"/>
    </row>
    <row r="677" ht="12.75" spans="2:2">
      <c r="B677" s="2"/>
    </row>
    <row r="678" ht="12.75" spans="2:2">
      <c r="B678" s="2"/>
    </row>
    <row r="679" ht="12.75" spans="2:2">
      <c r="B679" s="2"/>
    </row>
    <row r="680" ht="12.75" spans="2:2">
      <c r="B680" s="2"/>
    </row>
    <row r="681" ht="12.75" spans="2:2">
      <c r="B681" s="2"/>
    </row>
    <row r="682" ht="12.75" spans="2:2">
      <c r="B682" s="2"/>
    </row>
    <row r="683" ht="12.75" spans="2:2">
      <c r="B683" s="2"/>
    </row>
    <row r="684" ht="12.75" spans="2:2">
      <c r="B684" s="2"/>
    </row>
    <row r="685" ht="12.75" spans="2:2">
      <c r="B685" s="2"/>
    </row>
    <row r="686" ht="12.75" spans="2:2">
      <c r="B686" s="2"/>
    </row>
    <row r="687" ht="12.75" spans="2:2">
      <c r="B687" s="2"/>
    </row>
    <row r="688" ht="12.75" spans="2:2">
      <c r="B688" s="2"/>
    </row>
    <row r="689" ht="12.75" spans="2:2">
      <c r="B689" s="2"/>
    </row>
    <row r="690" ht="12.75" spans="2:2">
      <c r="B690" s="2"/>
    </row>
    <row r="691" ht="12.75" spans="2:2">
      <c r="B691" s="2"/>
    </row>
    <row r="692" ht="12.75" spans="2:2">
      <c r="B692" s="2"/>
    </row>
    <row r="693" ht="12.75" spans="2:2">
      <c r="B693" s="2"/>
    </row>
    <row r="694" ht="12.75" spans="2:2">
      <c r="B694" s="2"/>
    </row>
    <row r="695" ht="12.75" spans="2:2">
      <c r="B695" s="2"/>
    </row>
    <row r="696" ht="12.75" spans="2:2">
      <c r="B696" s="2"/>
    </row>
    <row r="697" ht="12.75" spans="2:2">
      <c r="B697" s="2"/>
    </row>
    <row r="698" ht="12.75" spans="2:2">
      <c r="B698" s="2"/>
    </row>
    <row r="699" ht="12.75" spans="2:2">
      <c r="B699" s="2"/>
    </row>
    <row r="700" ht="12.75" spans="2:2">
      <c r="B700" s="2"/>
    </row>
    <row r="701" ht="12.75" spans="2:2">
      <c r="B701" s="2"/>
    </row>
    <row r="702" ht="12.75" spans="2:2">
      <c r="B702" s="2"/>
    </row>
    <row r="703" ht="12.75" spans="2:2">
      <c r="B703" s="2"/>
    </row>
    <row r="704" ht="12.75" spans="2:2">
      <c r="B704" s="2"/>
    </row>
    <row r="705" ht="12.75" spans="2:2">
      <c r="B705" s="2"/>
    </row>
    <row r="706" ht="12.75" spans="2:2">
      <c r="B706" s="2"/>
    </row>
    <row r="707" ht="12.75" spans="2:2">
      <c r="B707" s="2"/>
    </row>
    <row r="708" ht="12.75" spans="2:2">
      <c r="B708" s="2"/>
    </row>
    <row r="709" ht="12.75" spans="2:2">
      <c r="B709" s="2"/>
    </row>
    <row r="710" ht="12.75" spans="2:2">
      <c r="B710" s="2"/>
    </row>
    <row r="711" ht="12.75" spans="2:2">
      <c r="B711" s="2"/>
    </row>
    <row r="712" ht="12.75" spans="2:2">
      <c r="B712" s="2"/>
    </row>
    <row r="713" ht="12.75" spans="2:2">
      <c r="B713" s="2"/>
    </row>
    <row r="714" ht="12.75" spans="2:2">
      <c r="B714" s="2"/>
    </row>
    <row r="715" ht="12.75" spans="2:2">
      <c r="B715" s="2"/>
    </row>
    <row r="716" ht="12.75" spans="2:2">
      <c r="B716" s="2"/>
    </row>
    <row r="717" ht="12.75" spans="2:2">
      <c r="B717" s="2"/>
    </row>
    <row r="718" ht="12.75" spans="2:2">
      <c r="B718" s="2"/>
    </row>
    <row r="719" ht="12.75" spans="2:2">
      <c r="B719" s="2"/>
    </row>
    <row r="720" ht="12.75" spans="2:2">
      <c r="B720" s="2"/>
    </row>
    <row r="721" ht="12.75" spans="2:2">
      <c r="B721" s="2"/>
    </row>
    <row r="722" ht="12.75" spans="2:2">
      <c r="B722" s="2"/>
    </row>
    <row r="723" ht="12.75" spans="2:2">
      <c r="B723" s="2"/>
    </row>
    <row r="724" ht="12.75" spans="2:2">
      <c r="B724" s="2"/>
    </row>
    <row r="725" ht="12.75" spans="2:2">
      <c r="B725" s="2"/>
    </row>
    <row r="726" ht="12.75" spans="2:2">
      <c r="B726" s="2"/>
    </row>
    <row r="727" ht="12.75" spans="2:2">
      <c r="B727" s="2"/>
    </row>
    <row r="728" ht="12.75" spans="2:2">
      <c r="B728" s="2"/>
    </row>
    <row r="729" ht="12.75" spans="2:2">
      <c r="B729" s="2"/>
    </row>
    <row r="730" ht="12.75" spans="2:2">
      <c r="B730" s="2"/>
    </row>
    <row r="731" ht="12.75" spans="2:2">
      <c r="B731" s="2"/>
    </row>
    <row r="732" ht="12.75" spans="2:2">
      <c r="B732" s="2"/>
    </row>
    <row r="733" ht="12.75" spans="2:2">
      <c r="B733" s="2"/>
    </row>
    <row r="734" ht="12.75" spans="2:2">
      <c r="B734" s="2"/>
    </row>
    <row r="735" ht="12.75" spans="2:2">
      <c r="B735" s="2"/>
    </row>
    <row r="736" ht="12.75" spans="2:2">
      <c r="B736" s="2"/>
    </row>
    <row r="737" ht="12.75" spans="2:2">
      <c r="B737" s="2"/>
    </row>
    <row r="738" ht="12.75" spans="2:2">
      <c r="B738" s="2"/>
    </row>
    <row r="739" ht="12.75" spans="2:2">
      <c r="B739" s="2"/>
    </row>
    <row r="740" ht="12.75" spans="2:2">
      <c r="B740" s="2"/>
    </row>
    <row r="741" ht="12.75" spans="2:2">
      <c r="B741" s="2"/>
    </row>
    <row r="742" ht="12.75" spans="2:2">
      <c r="B742" s="2"/>
    </row>
    <row r="743" ht="12.75" spans="2:2">
      <c r="B743" s="2"/>
    </row>
    <row r="744" ht="12.75" spans="2:2">
      <c r="B744" s="2"/>
    </row>
    <row r="745" ht="12.75" spans="2:2">
      <c r="B745" s="2"/>
    </row>
    <row r="746" ht="12.75" spans="2:2">
      <c r="B746" s="2"/>
    </row>
    <row r="747" ht="12.75" spans="2:2">
      <c r="B747" s="2"/>
    </row>
    <row r="748" ht="12.75" spans="2:2">
      <c r="B748" s="2"/>
    </row>
    <row r="749" ht="12.75" spans="2:2">
      <c r="B749" s="2"/>
    </row>
    <row r="750" ht="12.75" spans="2:2">
      <c r="B750" s="2"/>
    </row>
    <row r="751" ht="12.75" spans="2:2">
      <c r="B751" s="2"/>
    </row>
    <row r="752" ht="12.75" spans="2:2">
      <c r="B752" s="2"/>
    </row>
    <row r="753" ht="12.75" spans="2:2">
      <c r="B753" s="2"/>
    </row>
    <row r="754" ht="12.75" spans="2:2">
      <c r="B754" s="2"/>
    </row>
    <row r="755" ht="12.75" spans="2:2">
      <c r="B755" s="2"/>
    </row>
    <row r="756" ht="12.75" spans="2:2">
      <c r="B756" s="2"/>
    </row>
    <row r="757" ht="12.75" spans="2:2">
      <c r="B757" s="2"/>
    </row>
    <row r="758" ht="12.75" spans="2:2">
      <c r="B758" s="2"/>
    </row>
    <row r="759" ht="12.75" spans="2:2">
      <c r="B759" s="2"/>
    </row>
    <row r="760" ht="12.75" spans="2:2">
      <c r="B760" s="2"/>
    </row>
    <row r="761" ht="12.75" spans="2:2">
      <c r="B761" s="2"/>
    </row>
    <row r="762" ht="12.75" spans="2:2">
      <c r="B762" s="2"/>
    </row>
    <row r="763" ht="12.75" spans="2:2">
      <c r="B763" s="2"/>
    </row>
    <row r="764" ht="12.75" spans="2:2">
      <c r="B764" s="2"/>
    </row>
    <row r="765" ht="12.75" spans="2:2">
      <c r="B765" s="2"/>
    </row>
    <row r="766" ht="12.75" spans="2:2">
      <c r="B766" s="2"/>
    </row>
    <row r="767" ht="12.75" spans="2:2">
      <c r="B767" s="2"/>
    </row>
    <row r="768" ht="12.75" spans="2:2">
      <c r="B768" s="2"/>
    </row>
    <row r="769" ht="12.75" spans="2:2">
      <c r="B769" s="2"/>
    </row>
    <row r="770" ht="12.75" spans="2:2">
      <c r="B770" s="2"/>
    </row>
    <row r="771" ht="12.75" spans="2:2">
      <c r="B771" s="2"/>
    </row>
    <row r="772" ht="12.75" spans="2:2">
      <c r="B772" s="2"/>
    </row>
    <row r="773" ht="12.75" spans="2:2">
      <c r="B773" s="2"/>
    </row>
    <row r="774" ht="12.75" spans="2:2">
      <c r="B774" s="2"/>
    </row>
    <row r="775" ht="12.75" spans="2:2">
      <c r="B775" s="2"/>
    </row>
    <row r="776" ht="12.75" spans="2:2">
      <c r="B776" s="2"/>
    </row>
    <row r="777" ht="12.75" spans="2:2">
      <c r="B777" s="2"/>
    </row>
    <row r="778" ht="12.75" spans="2:2">
      <c r="B778" s="2"/>
    </row>
    <row r="779" ht="12.75" spans="2:2">
      <c r="B779" s="2"/>
    </row>
    <row r="780" ht="12.75" spans="2:2">
      <c r="B780" s="2"/>
    </row>
    <row r="781" ht="12.75" spans="2:2">
      <c r="B781" s="2"/>
    </row>
    <row r="782" ht="12.75" spans="2:2">
      <c r="B782" s="2"/>
    </row>
    <row r="783" ht="12.75" spans="2:2">
      <c r="B783" s="2"/>
    </row>
    <row r="784" ht="12.75" spans="2:2">
      <c r="B784" s="2"/>
    </row>
    <row r="785" ht="12.75" spans="2:2">
      <c r="B785" s="2"/>
    </row>
    <row r="786" ht="12.75" spans="2:2">
      <c r="B786" s="2"/>
    </row>
    <row r="787" ht="12.75" spans="2:2">
      <c r="B787" s="2"/>
    </row>
    <row r="788" ht="12.75" spans="2:2">
      <c r="B788" s="2"/>
    </row>
    <row r="789" ht="12.75" spans="2:2">
      <c r="B789" s="2"/>
    </row>
    <row r="790" ht="12.75" spans="2:2">
      <c r="B790" s="2"/>
    </row>
    <row r="791" ht="12.75" spans="2:2">
      <c r="B791" s="2"/>
    </row>
    <row r="792" ht="12.75" spans="2:2">
      <c r="B792" s="2"/>
    </row>
    <row r="793" ht="12.75" spans="2:2">
      <c r="B793" s="2"/>
    </row>
    <row r="794" ht="12.75" spans="2:2">
      <c r="B794" s="2"/>
    </row>
    <row r="795" ht="12.75" spans="2:2">
      <c r="B795" s="2"/>
    </row>
    <row r="796" ht="12.75" spans="2:2">
      <c r="B796" s="2"/>
    </row>
    <row r="797" ht="12.75" spans="2:2">
      <c r="B797" s="2"/>
    </row>
    <row r="798" ht="12.75" spans="2:2">
      <c r="B798" s="2"/>
    </row>
    <row r="799" ht="12.75" spans="2:2">
      <c r="B799" s="2"/>
    </row>
    <row r="800" ht="12.75" spans="2:2">
      <c r="B800" s="2"/>
    </row>
    <row r="801" ht="12.75" spans="2:2">
      <c r="B801" s="2"/>
    </row>
    <row r="802" ht="12.75" spans="2:2">
      <c r="B802" s="2"/>
    </row>
    <row r="803" ht="12.75" spans="2:2">
      <c r="B803" s="2"/>
    </row>
    <row r="804" ht="12.75" spans="2:2">
      <c r="B804" s="2"/>
    </row>
    <row r="805" ht="12.75" spans="2:2">
      <c r="B805" s="2"/>
    </row>
    <row r="806" ht="12.75" spans="2:2">
      <c r="B806" s="2"/>
    </row>
    <row r="807" ht="12.75" spans="2:2">
      <c r="B807" s="2"/>
    </row>
    <row r="808" ht="12.75" spans="2:2">
      <c r="B808" s="2"/>
    </row>
    <row r="809" ht="12.75" spans="2:2">
      <c r="B809" s="2"/>
    </row>
    <row r="810" ht="12.75" spans="2:2">
      <c r="B810" s="2"/>
    </row>
    <row r="811" ht="12.75" spans="2:2">
      <c r="B811" s="2"/>
    </row>
    <row r="812" ht="12.75" spans="2:2">
      <c r="B812" s="2"/>
    </row>
    <row r="813" ht="12.75" spans="2:2">
      <c r="B813" s="2"/>
    </row>
    <row r="814" ht="12.75" spans="2:2">
      <c r="B814" s="2"/>
    </row>
    <row r="815" ht="12.75" spans="2:2">
      <c r="B815" s="2"/>
    </row>
    <row r="816" ht="12.75" spans="2:2">
      <c r="B816" s="2"/>
    </row>
    <row r="817" ht="12.75" spans="2:2">
      <c r="B817" s="2"/>
    </row>
    <row r="818" ht="12.75" spans="2:2">
      <c r="B818" s="2"/>
    </row>
    <row r="819" ht="12.75" spans="2:2">
      <c r="B819" s="2"/>
    </row>
    <row r="820" ht="12.75" spans="2:2">
      <c r="B820" s="2"/>
    </row>
    <row r="821" ht="12.75" spans="2:2">
      <c r="B821" s="2"/>
    </row>
    <row r="822" ht="12.75" spans="2:2">
      <c r="B822" s="2"/>
    </row>
    <row r="823" ht="12.75" spans="2:2">
      <c r="B823" s="2"/>
    </row>
    <row r="824" ht="12.75" spans="2:2">
      <c r="B824" s="2"/>
    </row>
    <row r="825" ht="12.75" spans="2:2">
      <c r="B825" s="2"/>
    </row>
    <row r="826" ht="12.75" spans="2:2">
      <c r="B826" s="2"/>
    </row>
    <row r="827" ht="12.75" spans="2:2">
      <c r="B827" s="2"/>
    </row>
    <row r="828" ht="12.75" spans="2:2">
      <c r="B828" s="2"/>
    </row>
    <row r="829" ht="12.75" spans="2:2">
      <c r="B829" s="2"/>
    </row>
    <row r="830" ht="12.75" spans="2:2">
      <c r="B830" s="2"/>
    </row>
    <row r="831" ht="12.75" spans="2:2">
      <c r="B831" s="2"/>
    </row>
    <row r="832" ht="12.75" spans="2:2">
      <c r="B832" s="2"/>
    </row>
    <row r="833" ht="12.75" spans="2:2">
      <c r="B833" s="2"/>
    </row>
    <row r="834" ht="12.75" spans="2:2">
      <c r="B834" s="2"/>
    </row>
    <row r="835" ht="12.75" spans="2:2">
      <c r="B835" s="2"/>
    </row>
    <row r="836" ht="12.75" spans="2:2">
      <c r="B836" s="2"/>
    </row>
    <row r="837" ht="12.75" spans="2:2">
      <c r="B837" s="2"/>
    </row>
    <row r="838" ht="12.75" spans="2:2">
      <c r="B838" s="2"/>
    </row>
    <row r="839" ht="12.75" spans="2:2">
      <c r="B839" s="2"/>
    </row>
    <row r="840" ht="12.75" spans="2:2">
      <c r="B840" s="2"/>
    </row>
    <row r="841" ht="12.75" spans="2:2">
      <c r="B841" s="2"/>
    </row>
    <row r="842" ht="12.75" spans="2:2">
      <c r="B842" s="2"/>
    </row>
    <row r="843" ht="12.75" spans="2:2">
      <c r="B843" s="2"/>
    </row>
    <row r="844" ht="12.75" spans="2:2">
      <c r="B844" s="2"/>
    </row>
    <row r="845" ht="12.75" spans="2:2">
      <c r="B845" s="2"/>
    </row>
    <row r="846" ht="12.75" spans="2:2">
      <c r="B846" s="2"/>
    </row>
    <row r="847" ht="12.75" spans="2:2">
      <c r="B847" s="2"/>
    </row>
    <row r="848" ht="12.75" spans="2:2">
      <c r="B848" s="2"/>
    </row>
    <row r="849" ht="12.75" spans="2:2">
      <c r="B849" s="2"/>
    </row>
    <row r="850" ht="12.75" spans="2:2">
      <c r="B850" s="2"/>
    </row>
    <row r="851" ht="12.75" spans="2:2">
      <c r="B851" s="2"/>
    </row>
    <row r="852" ht="12.75" spans="2:2">
      <c r="B852" s="2"/>
    </row>
    <row r="853" ht="12.75" spans="2:2">
      <c r="B853" s="2"/>
    </row>
    <row r="854" ht="12.75" spans="2:2">
      <c r="B854" s="2"/>
    </row>
    <row r="855" ht="12.75" spans="2:2">
      <c r="B855" s="2"/>
    </row>
    <row r="856" ht="12.75" spans="2:2">
      <c r="B856" s="2"/>
    </row>
    <row r="857" ht="12.75" spans="2:2">
      <c r="B857" s="2"/>
    </row>
    <row r="858" ht="12.75" spans="2:2">
      <c r="B858" s="2"/>
    </row>
    <row r="859" ht="12.75" spans="2:2">
      <c r="B859" s="2"/>
    </row>
    <row r="860" ht="12.75" spans="2:2">
      <c r="B860" s="2"/>
    </row>
    <row r="861" ht="12.75" spans="2:2">
      <c r="B861" s="2"/>
    </row>
    <row r="862" ht="12.75" spans="2:2">
      <c r="B862" s="2"/>
    </row>
    <row r="863" ht="12.75" spans="2:2">
      <c r="B863" s="2"/>
    </row>
    <row r="864" ht="12.75" spans="2:2">
      <c r="B864" s="2"/>
    </row>
    <row r="865" ht="12.75" spans="2:2">
      <c r="B865" s="2"/>
    </row>
    <row r="866" ht="12.75" spans="2:2">
      <c r="B866" s="2"/>
    </row>
    <row r="867" ht="12.75" spans="2:2">
      <c r="B867" s="2"/>
    </row>
    <row r="868" ht="12.75" spans="2:2">
      <c r="B868" s="2"/>
    </row>
    <row r="869" ht="12.75" spans="2:2">
      <c r="B869" s="2"/>
    </row>
    <row r="870" ht="12.75" spans="2:2">
      <c r="B870" s="2"/>
    </row>
    <row r="871" ht="12.75" spans="2:2">
      <c r="B871" s="2"/>
    </row>
    <row r="872" ht="12.75" spans="2:2">
      <c r="B872" s="2"/>
    </row>
    <row r="873" ht="12.75" spans="2:2">
      <c r="B873" s="2"/>
    </row>
    <row r="874" ht="12.75" spans="2:2">
      <c r="B874" s="2"/>
    </row>
    <row r="875" ht="12.75" spans="2:2">
      <c r="B875" s="2"/>
    </row>
    <row r="876" ht="12.75" spans="2:2">
      <c r="B876" s="2"/>
    </row>
    <row r="877" ht="12.75" spans="2:2">
      <c r="B877" s="2"/>
    </row>
    <row r="878" ht="12.75" spans="2:2">
      <c r="B878" s="2"/>
    </row>
    <row r="879" ht="12.75" spans="2:2">
      <c r="B879" s="2"/>
    </row>
    <row r="880" ht="12.75" spans="2:2">
      <c r="B880" s="2"/>
    </row>
    <row r="881" ht="12.75" spans="2:2">
      <c r="B881" s="2"/>
    </row>
    <row r="882" ht="12.75" spans="2:2">
      <c r="B882" s="2"/>
    </row>
    <row r="883" ht="12.75" spans="2:2">
      <c r="B883" s="2"/>
    </row>
    <row r="884" ht="12.75" spans="2:2">
      <c r="B884" s="2"/>
    </row>
    <row r="885" ht="12.75" spans="2:2">
      <c r="B885" s="2"/>
    </row>
    <row r="886" ht="12.75" spans="2:2">
      <c r="B886" s="2"/>
    </row>
    <row r="887" ht="12.75" spans="2:2">
      <c r="B887" s="2"/>
    </row>
    <row r="888" ht="12.75" spans="2:2">
      <c r="B888" s="2"/>
    </row>
    <row r="889" ht="12.75" spans="2:2">
      <c r="B889" s="2"/>
    </row>
    <row r="890" ht="12.75" spans="2:2">
      <c r="B890" s="2"/>
    </row>
    <row r="891" ht="12.75" spans="2:2">
      <c r="B891" s="2"/>
    </row>
    <row r="892" ht="12.75" spans="2:2">
      <c r="B892" s="2"/>
    </row>
    <row r="893" ht="12.75" spans="2:2">
      <c r="B893" s="2"/>
    </row>
    <row r="894" ht="12.75" spans="2:2">
      <c r="B894" s="2"/>
    </row>
    <row r="895" ht="12.75" spans="2:2">
      <c r="B895" s="2"/>
    </row>
    <row r="896" ht="12.75" spans="2:2">
      <c r="B896" s="2"/>
    </row>
    <row r="897" ht="12.75" spans="2:2">
      <c r="B897" s="2"/>
    </row>
    <row r="898" ht="12.75" spans="2:2">
      <c r="B898" s="2"/>
    </row>
    <row r="899" ht="12.75" spans="2:2">
      <c r="B899" s="2"/>
    </row>
    <row r="900" ht="12.75" spans="2:2">
      <c r="B900" s="2"/>
    </row>
    <row r="901" ht="12.75" spans="2:2">
      <c r="B901" s="2"/>
    </row>
    <row r="902" ht="12.75" spans="2:2">
      <c r="B902" s="2"/>
    </row>
    <row r="903" ht="12.75" spans="2:2">
      <c r="B903" s="2"/>
    </row>
    <row r="904" ht="12.75" spans="2:2">
      <c r="B904" s="2"/>
    </row>
    <row r="905" ht="12.75" spans="2:2">
      <c r="B905" s="2"/>
    </row>
    <row r="906" ht="12.75" spans="2:2">
      <c r="B906" s="2"/>
    </row>
    <row r="907" ht="12.75" spans="2:2">
      <c r="B907" s="2"/>
    </row>
    <row r="908" ht="12.75" spans="2:2">
      <c r="B908" s="2"/>
    </row>
    <row r="909" ht="12.75" spans="2:2">
      <c r="B909" s="2"/>
    </row>
    <row r="910" ht="12.75" spans="2:2">
      <c r="B910" s="2"/>
    </row>
    <row r="911" ht="12.75" spans="2:2">
      <c r="B911" s="2"/>
    </row>
    <row r="912" ht="12.75" spans="2:2">
      <c r="B912" s="2"/>
    </row>
    <row r="913" ht="12.75" spans="2:2">
      <c r="B913" s="2"/>
    </row>
    <row r="914" ht="12.75" spans="2:2">
      <c r="B914" s="2"/>
    </row>
    <row r="915" ht="12.75" spans="2:2">
      <c r="B915" s="2"/>
    </row>
    <row r="916" ht="12.75" spans="2:2">
      <c r="B916" s="2"/>
    </row>
    <row r="917" ht="12.75" spans="2:2">
      <c r="B917" s="2"/>
    </row>
    <row r="918" ht="12.75" spans="2:2">
      <c r="B918" s="2"/>
    </row>
    <row r="919" ht="12.75" spans="2:2">
      <c r="B919" s="2"/>
    </row>
    <row r="920" ht="12.75" spans="2:2">
      <c r="B920" s="2"/>
    </row>
    <row r="921" ht="12.75" spans="2:2">
      <c r="B921" s="2"/>
    </row>
    <row r="922" ht="12.75" spans="2:2">
      <c r="B922" s="2"/>
    </row>
    <row r="923" ht="12.75" spans="2:2">
      <c r="B923" s="2"/>
    </row>
    <row r="924" ht="12.75" spans="2:2">
      <c r="B924" s="2"/>
    </row>
    <row r="925" ht="12.75" spans="2:2">
      <c r="B925" s="2"/>
    </row>
    <row r="926" ht="12.75" spans="2:2">
      <c r="B926" s="2"/>
    </row>
    <row r="927" ht="12.75" spans="2:2">
      <c r="B927" s="2"/>
    </row>
    <row r="928" ht="12.75" spans="2:2">
      <c r="B928" s="2"/>
    </row>
    <row r="929" ht="12.75" spans="2:2">
      <c r="B929" s="2"/>
    </row>
    <row r="930" ht="12.75" spans="2:2">
      <c r="B930" s="2"/>
    </row>
    <row r="931" ht="12.75" spans="2:2">
      <c r="B931" s="2"/>
    </row>
    <row r="932" ht="12.75" spans="2:2">
      <c r="B932" s="2"/>
    </row>
    <row r="933" ht="12.75" spans="2:2">
      <c r="B933" s="2"/>
    </row>
    <row r="934" ht="12.75" spans="2:2">
      <c r="B934" s="2"/>
    </row>
    <row r="935" ht="12.75" spans="2:2">
      <c r="B935" s="2"/>
    </row>
    <row r="936" ht="12.75" spans="2:2">
      <c r="B936" s="2"/>
    </row>
    <row r="937" ht="12.75" spans="2:2">
      <c r="B937" s="2"/>
    </row>
    <row r="938" ht="12.75" spans="2:2">
      <c r="B938" s="2"/>
    </row>
    <row r="939" ht="12.75" spans="2:2">
      <c r="B939" s="2"/>
    </row>
    <row r="940" ht="12.75" spans="2:2">
      <c r="B940" s="2"/>
    </row>
    <row r="941" ht="12.75" spans="2:2">
      <c r="B941" s="2"/>
    </row>
    <row r="942" ht="12.75" spans="2:2">
      <c r="B942" s="2"/>
    </row>
    <row r="943" ht="12.75" spans="2:2">
      <c r="B943" s="2"/>
    </row>
    <row r="944" ht="12.75" spans="2:2">
      <c r="B944" s="2"/>
    </row>
    <row r="945" ht="12.75" spans="2:2">
      <c r="B945" s="2"/>
    </row>
    <row r="946" ht="12.75" spans="2:2">
      <c r="B946" s="2"/>
    </row>
    <row r="947" ht="12.75" spans="2:2">
      <c r="B947" s="2"/>
    </row>
    <row r="948" ht="12.75" spans="2:2">
      <c r="B948" s="2"/>
    </row>
    <row r="949" ht="12.75" spans="2:2">
      <c r="B949" s="2"/>
    </row>
    <row r="950" ht="12.75" spans="2:2">
      <c r="B950" s="2"/>
    </row>
    <row r="951" ht="12.75" spans="2:2">
      <c r="B951" s="2"/>
    </row>
    <row r="952" ht="12.75" spans="2:2">
      <c r="B952" s="2"/>
    </row>
    <row r="953" ht="12.75" spans="2:2">
      <c r="B953" s="2"/>
    </row>
    <row r="954" ht="12.75" spans="2:2">
      <c r="B954" s="2"/>
    </row>
    <row r="955" ht="12.75" spans="2:2">
      <c r="B955" s="2"/>
    </row>
    <row r="956" ht="12.75" spans="2:2">
      <c r="B956" s="2"/>
    </row>
  </sheetData>
  <hyperlinks>
    <hyperlink ref="H2" r:id="rId1" display="https://image.uniqlo.com/UQ/ST3/WesternCommon/imagesgoods/418865/item/goods_68_418865.jpg?width=150"/>
    <hyperlink ref="H3" r:id="rId2" display="https://image.uniqlo.com/UQ/ST3/WesternCommon/imagesgoods/414349/item/goods_59_414349.jpg?width=150"/>
    <hyperlink ref="H4" r:id="rId3" display="https://image.uniqlo.com/UQ/ST3/WesternCommon/imagesgoods/418439/item/goods_06_418439.jpg?width=150"/>
    <hyperlink ref="H5" r:id="rId4" display="https://image.uniqlo.com/UQ/ST3/WesternCommon/imagesgoods/420408/item/goods_64_420408.jpg?width=150"/>
    <hyperlink ref="H6" r:id="rId5" display="https://image.uniqlo.com/UQ/ST3/WesternCommon/imagesgoods/418869/item/goods_09_418869.jpg?width=150"/>
    <hyperlink ref="H7" r:id="rId6" display="https://image.uniqlo.com/UQ/ST3/WesternCommon/imagesgoods/422163/item/goods_63_422163.jpg?width=150"/>
    <hyperlink ref="H8" r:id="rId7" display="https://image.uniqlo.com/UQ/ST3/WesternCommon/imagesgoods/418913/item/goods_09_418913.jpg?width=150"/>
    <hyperlink ref="H9" r:id="rId8" display="https://image.uniqlo.com/UQ/ST3/WesternCommon/imagesgoods/421863/item/goods_56_421863.jpg?width=150"/>
    <hyperlink ref="H10" r:id="rId9" display="https://image.uniqlo.com/UQ/ST3/WesternCommon/imagesgoods/416822/item/goods_00_416822.jpg?width=150"/>
    <hyperlink ref="H11" r:id="rId10" display="https://image.uniqlo.com/UQ/ST3/WesternCommon/imagesgoods/418695/item/goods_00_418695.jpg?width=150"/>
    <hyperlink ref="H12" r:id="rId11" display="https://image.uniqlo.com/UQ/ST3/WesternCommon/imagesgoods/419748/item/goods_01_419748.jpg?width=150"/>
    <hyperlink ref="H13" r:id="rId12" display="https://image.uniqlo.com/UQ/ST3/WesternCommon/imagesgoods/420845/item/goods_01_420845.jpg?width=150"/>
    <hyperlink ref="H14" r:id="rId13" display="https://image.uniqlo.com/UQ/ST3/WesternCommon/imagesgoods/416739/item/goods_68_416739.jpg?width=150"/>
    <hyperlink ref="H15" r:id="rId14" display="https://image.uniqlo.com/UQ/ST3/WesternCommon/imagesgoods/421124/item/goods_04_421124.jpg?width=150"/>
    <hyperlink ref="H16" r:id="rId15" display="https://image.uniqlo.com/UQ/ST3/WesternCommon/imagesgoods/420408/item/goods_08_420408.jpg?width=150"/>
    <hyperlink ref="H17" r:id="rId16" display="https://image.uniqlo.com/UQ/ST3/WesternCommon/imagesgoods/418234/item/goods_11_418234.jpg?width=150"/>
    <hyperlink ref="H18" r:id="rId17" display="https://image.uniqlo.com/UQ/ST3/WesternCommon/imagesgoods/416660/item/goods_04_416660.jpg?width=150"/>
    <hyperlink ref="H19" r:id="rId18" display="https://image.uniqlo.com/UQ/ST3/WesternCommon/imagesgoods/419718/item/goods_35_419718.jpg?width=150"/>
    <hyperlink ref="H20" r:id="rId19" display="https://image.uniqlo.com/UQ/ST3/WesternCommon/imagesgoods/418397/item/goods_68_418397.jpg?width=150"/>
    <hyperlink ref="H21" r:id="rId20" display="https://image.uniqlo.com/UQ/ST3/WesternCommon/imagesgoods/414254/item/goods_35_414254.jpg?width=150"/>
    <hyperlink ref="H22" r:id="rId21" display="https://image.uniqlo.com/UQ/ST3/WesternCommon/imagesgoods/413154/item/goods_69_413154.jpg?width=150"/>
    <hyperlink ref="H23" r:id="rId22" display="https://image.uniqlo.com/UQ/ST3/WesternCommon/imagesgoods/413701/item/goods_66_413701.jpg?width=150"/>
    <hyperlink ref="H24" r:id="rId23" display="https://image.uniqlo.com/UQ/ST3/WesternCommon/imagesgoods/420272/item/goods_00_420272.jpg?width=150"/>
    <hyperlink ref="H25" r:id="rId24" display="https://image.uniqlo.com/UQ/ST3/WesternCommon/imagesgoods/413696/item/goods_70_413696.jpg?width=150"/>
    <hyperlink ref="H26" r:id="rId25" display="https://image.uniqlo.com/UQ/ST3/WesternCommon/imagesgoods/421109/item/goods_64_421109.jpg?width=150"/>
    <hyperlink ref="H27" r:id="rId26" display="https://image.uniqlo.com/UQ/ST3/WesternCommon/imagesgoods/416827/item/goods_11_416827.jpg?width=150"/>
    <hyperlink ref="H28" r:id="rId27" display="https://image.uniqlo.com/UQ/ST3/WesternCommon/imagesgoods/421104/item/goods_00_421104.jpg?width=150"/>
    <hyperlink ref="H29" r:id="rId28" display="https://image.uniqlo.com/UQ/ST3/WesternCommon/imagesgoods/418885/sub/goods_418885_sub5.jpg?width=150"/>
    <hyperlink ref="H30" r:id="rId29" display="https://image.uniqlo.com/UQ/ST3/WesternCommon/imagesgoods/419571/item/goods_24_419571.jpg?width=150"/>
    <hyperlink ref="H31" r:id="rId30" display="https://image.uniqlo.com/UQ/ST3/WesternCommon/imagesgoods/421379/item/goods_00_421379.jpg?width=150"/>
    <hyperlink ref="H32" r:id="rId31" display="https://image.uniqlo.com/UQ/ST3/WesternCommon/imagesgoods/418411/item/goods_69_418411.jpg?width=150"/>
    <hyperlink ref="H33" r:id="rId6" display="https://image.uniqlo.com/UQ/ST3/WesternCommon/imagesgoods/422163/item/goods_63_422163.jpg?width=150"/>
    <hyperlink ref="H34" r:id="rId30" display="https://image.uniqlo.com/UQ/ST3/WesternCommon/imagesgoods/421379/item/goods_00_421379.jpg?width=150"/>
    <hyperlink ref="H35" r:id="rId32" display="https://image.uniqlo.com/UQ/ST3/WesternCommon/imagesgoods/422656/item/goods_66_422656.jpg?width=150"/>
    <hyperlink ref="H36" r:id="rId33" display="https://image.uniqlo.com/UQ/ST3/WesternCommon/imagesgoods/418866/item/goods_63_418866.jpg?width=150"/>
    <hyperlink ref="H37" r:id="rId29" display="https://image.uniqlo.com/UQ/ST3/WesternCommon/imagesgoods/419571/item/goods_24_419571.jpg?width=150"/>
    <hyperlink ref="H38" r:id="rId34" display="https://image.uniqlo.com/UQ/ST3/WesternCommon/imagesgoods/421301/item/goods_37_421301.jpg?width=150"/>
    <hyperlink ref="H39" r:id="rId35" display="https://image.uniqlo.com/UQ/ST3/WesternCommon/imagesgoods/420358/item/goods_35_420358.jpg?width=150"/>
    <hyperlink ref="H40" r:id="rId36" display="https://image.uniqlo.com/UQ/ST3/WesternCommon/imagesgoods/413158/item/goods_69_413158.jpg?width=150"/>
    <hyperlink ref="H41" r:id="rId37" display="https://image.uniqlo.com/UQ/ST3/WesternCommon/imagesgoods/418877/item/goods_00_418877.jpg?width=150"/>
    <hyperlink ref="H42" r:id="rId38" display="https://image.uniqlo.com/UQ/ST3/WesternCommon/imagesgoods/418868/item/goods_09_418868.jpg?width=150"/>
    <hyperlink ref="H43" r:id="rId39" display="https://image.uniqlo.com/UQ/ST3/WesternCommon/imagesgoods/419572/item/goods_18_419572.jpg?width=150"/>
    <hyperlink ref="H44" r:id="rId40" display="https://image.uniqlo.com/UQ/ST3/WesternCommon/imagesgoods/413674/item/goods_00_413674.jpg?width=150"/>
    <hyperlink ref="H45" r:id="rId41" display="https://image.uniqlo.com/UQ/ST3/WesternCommon/imagesgoods/420804/item/goods_67_420804.jpg?width=150"/>
    <hyperlink ref="H46" r:id="rId42" display="https://image.uniqlo.com/UQ/ST3/WesternCommon/imagesgoods/409656/item/goods_00_409656.jpg?width=150"/>
    <hyperlink ref="H47" r:id="rId43" display="https://image.uniqlo.com/UQ/ST3/WesternCommon/imagesgoods/418700/item/goods_35_418700.jpg?width=150"/>
    <hyperlink ref="H48" r:id="rId44" display="https://image.uniqlo.com/UQ/ST3/WesternCommon/imagesgoods/413993/item/goods_69_413993.jpg?width=150"/>
    <hyperlink ref="H49" r:id="rId45" display="https://image.uniqlo.com/UQ/ST3/WesternCommon/imagesgoods/411792/item/goods_72_411792.jpg?width=150"/>
    <hyperlink ref="H50" r:id="rId43" display="https://image.uniqlo.com/UQ/ST3/WesternCommon/imagesgoods/418700/item/goods_35_418700.jpg?width=150"/>
    <hyperlink ref="H51" r:id="rId46" display="https://image.uniqlo.com/UQ/ST3/WesternCommon/imagesgoods/421709/item/goods_30_421709.jpg?width=150"/>
    <hyperlink ref="H52" r:id="rId16" display="https://image.uniqlo.com/UQ/ST3/WesternCommon/imagesgoods/418234/item/goods_11_418234.jpg?width=150"/>
    <hyperlink ref="H53" r:id="rId47" display="https://image.uniqlo.com/UQ/ST3/WesternCommon/imagesgoods/417636/item/goods_63_417636.jpg?width=150"/>
    <hyperlink ref="H54" r:id="rId22" display="https://image.uniqlo.com/UQ/ST3/WesternCommon/imagesgoods/413701/item/goods_66_413701.jpg?width=150"/>
    <hyperlink ref="H55" r:id="rId7" display="https://image.uniqlo.com/UQ/ST3/WesternCommon/imagesgoods/418913/item/goods_09_418913.jpg?width=150"/>
    <hyperlink ref="H56" r:id="rId12" display="https://image.uniqlo.com/UQ/ST3/WesternCommon/imagesgoods/420845/item/goods_01_420845.jpg?width=150"/>
    <hyperlink ref="H57" r:id="rId17" display="https://image.uniqlo.com/UQ/ST3/WesternCommon/imagesgoods/416660/item/goods_04_416660.jpg?width=150"/>
    <hyperlink ref="H58" r:id="rId48" display="https://image.uniqlo.com/UQ/ST3/WesternCommon/imagesgoods/418230/item/goods_09_418230.jpg?width=150"/>
    <hyperlink ref="H59" r:id="rId49" display="https://image.uniqlo.com/UQ/ST3/WesternCommon/imagesgoods/417747/item/goods_12_417747.jpg?width=150"/>
    <hyperlink ref="H60" r:id="rId50" display="https://image.uniqlo.com/UQ/ST3/WesternCommon/imagesgoods/418398/item/goods_59_418398.jpg?width=150"/>
    <hyperlink ref="H61" r:id="rId51" display="https://image.uniqlo.com/UQ/ST3/WesternCommon/imagesgoods/418939/item/goods_67_418939.jpg?width=150"/>
    <hyperlink ref="H62" r:id="rId52" display="https://image.uniqlo.com/UQ/ST3/WesternCommon/imagesgoods/418914/item/goods_19_418914.jpg?width=150"/>
    <hyperlink ref="H63" r:id="rId53" display="https://image.uniqlo.com/UQ/ST3/WesternCommon/imagesgoods/421097/item/goods_00_421097.jpg?width=150"/>
    <hyperlink ref="H64" r:id="rId54" display="https://image.uniqlo.com/UQ/ST3/WesternCommon/imagesgoods/418414/item/goods_69_418414.jpg?width=150"/>
    <hyperlink ref="H65" r:id="rId55" display="https://image.uniqlo.com/UQ/ST3/WesternCommon/imagesgoods/421147/item/goods_64_421147.jpg?width=150"/>
    <hyperlink ref="H66" r:id="rId56" display="https://image.uniqlo.com/UQ/ST3/WesternCommon/imagesgoods/414350/item/goods_69_414350.jpg?width=150"/>
    <hyperlink ref="H67" r:id="rId51" display="https://image.uniqlo.com/UQ/ST3/WesternCommon/imagesgoods/418939/item/goods_67_418939.jpg?width=150"/>
    <hyperlink ref="H68" r:id="rId56" display="https://image.uniqlo.com/UQ/ST3/WesternCommon/imagesgoods/414350/item/goods_69_414350.jpg?width=150"/>
    <hyperlink ref="H69" r:id="rId14" display="https://image.uniqlo.com/UQ/ST3/WesternCommon/imagesgoods/421124/item/goods_04_421124.jpg?width=150"/>
    <hyperlink ref="H70" r:id="rId4" display="https://image.uniqlo.com/UQ/ST3/WesternCommon/imagesgoods/420408/item/goods_64_420408.jpg?width=150"/>
    <hyperlink ref="H71" r:id="rId57" display="https://image.uniqlo.com/UQ/ST3/WesternCommon/imagesgoods/413174/item/goods_00_413174.jpg?width=150"/>
    <hyperlink ref="H72" r:id="rId37" display="https://image.uniqlo.com/UQ/ST3/WesternCommon/imagesgoods/418877/item/goods_00_418877.jpg?width=150"/>
    <hyperlink ref="H73" r:id="rId58" display="https://image.uniqlo.com/UQ/ST3/WesternCommon/imagesgoods/414138/item/goods_09_414138.jpg?width=150"/>
    <hyperlink ref="H74" r:id="rId49" display="https://image.uniqlo.com/UQ/ST3/WesternCommon/imagesgoods/417747/item/goods_12_417747.jpg?width=150"/>
    <hyperlink ref="H75" r:id="rId54" display="https://image.uniqlo.com/UQ/ST3/WesternCommon/imagesgoods/418414/item/goods_69_418414.jpg?width=150"/>
    <hyperlink ref="H76" r:id="rId24" display="https://image.uniqlo.com/UQ/ST3/WesternCommon/imagesgoods/413696/item/goods_70_413696.jpg?width=150"/>
    <hyperlink ref="H77" r:id="rId59" display="https://image.uniqlo.com/UQ/ST3/WesternCommon/imagesgoods/414669/item/goods_56_414669.jpg?width=150"/>
    <hyperlink ref="H78" r:id="rId60" display="https://image.uniqlo.com/UQ/ST3/WesternCommon/imagesgoods/422428/item/goods_08_422428.jpg?width=150"/>
    <hyperlink ref="H79" r:id="rId61" display="https://image.uniqlo.com/UQ/ST3/WesternCommon/imagesgoods/419974/item/goods_11_419974.jpg?width=150"/>
    <hyperlink ref="H80" r:id="rId62" display="https://image.uniqlo.com/UQ/ST3/WesternCommon/imagesgoods/418714/item/goods_03_418714.jpg?width=150"/>
    <hyperlink ref="H81" r:id="rId63" display="https://image.uniqlo.com/UQ/ST3/WesternCommon/imagesgoods/414141/item/goods_57_414141.jpg?width=150"/>
    <hyperlink ref="H82" r:id="rId64" display="https://image.uniqlo.com/UQ/ST3/WesternCommon/imagesgoods/418254/item/goods_08_418254.jpg?width=150"/>
    <hyperlink ref="H83" r:id="rId18" display="https://image.uniqlo.com/UQ/ST3/WesternCommon/imagesgoods/419718/item/goods_35_419718.jpg?width=150"/>
    <hyperlink ref="H84" r:id="rId41" display="https://image.uniqlo.com/UQ/ST3/WesternCommon/imagesgoods/420804/item/goods_67_420804.jpg?width=150"/>
    <hyperlink ref="H85" r:id="rId65" display="https://image.uniqlo.com/UQ/ST3/WesternCommon/imagesgoods/413230/item/goods_23_413230.jpg?width=150"/>
    <hyperlink ref="H86" r:id="rId66" display="https://image.uniqlo.com/UQ/ST3/WesternCommon/imagesgoods/418394/item/goods_59_418394.jpg?width=150"/>
    <hyperlink ref="H87" r:id="rId67" display="https://image.uniqlo.com/UQ/ST3/WesternCommon/imagesgoods/418912/item/goods_09_418912.jpg?width=150"/>
    <hyperlink ref="H88" r:id="rId68" display="https://image.uniqlo.com/UQ/ST3/WesternCommon/imagesgoods/417577/item/goods_56_417577.jpg?width=150"/>
    <hyperlink ref="H89" r:id="rId68" display="https://image.uniqlo.com/UQ/ST3/WesternCommon/imagesgoods/417577/item/goods_56_417577.jpg?width=150"/>
    <hyperlink ref="H90" r:id="rId35" display="https://image.uniqlo.com/UQ/ST3/WesternCommon/imagesgoods/420358/item/goods_35_420358.jpg?width=150"/>
    <hyperlink ref="H91" r:id="rId13" display="https://image.uniqlo.com/UQ/ST3/WesternCommon/imagesgoods/416739/item/goods_68_416739.jpg?width=150"/>
    <hyperlink ref="H92" r:id="rId36" display="https://image.uniqlo.com/UQ/ST3/WesternCommon/imagesgoods/413158/item/goods_69_413158.jpg?width=150"/>
    <hyperlink ref="H93" r:id="rId8" display="https://image.uniqlo.com/UQ/ST3/WesternCommon/imagesgoods/421863/item/goods_56_421863.jpg?width=150"/>
    <hyperlink ref="H94" r:id="rId69" display="https://image.uniqlo.com/UQ/ST3/WesternCommon/imagesgoods/420805/item/goods_63_420805.jpg?width=150"/>
    <hyperlink ref="H95" r:id="rId57" display="https://image.uniqlo.com/UQ/ST3/WesternCommon/imagesgoods/413174/item/goods_00_413174.jpg?width=150"/>
    <hyperlink ref="H96" r:id="rId40" display="https://image.uniqlo.com/UQ/ST3/WesternCommon/imagesgoods/413674/item/goods_00_413674.jpg?width=150"/>
    <hyperlink ref="H97" r:id="rId70" display="https://image.uniqlo.com/UQ/ST3/WesternCommon/imagesgoods/420792/item/goods_31_420792.jpg?width=150"/>
    <hyperlink ref="H98" r:id="rId48" display="https://image.uniqlo.com/UQ/ST3/WesternCommon/imagesgoods/418230/item/goods_09_418230.jpg?width=150"/>
    <hyperlink ref="H99" r:id="rId64" display="https://image.uniqlo.com/UQ/ST3/WesternCommon/imagesgoods/418254/item/goods_08_418254.jpg?width=150"/>
    <hyperlink ref="H100" r:id="rId69" display="https://image.uniqlo.com/UQ/ST3/WesternCommon/imagesgoods/420805/item/goods_63_420805.jpg?width=150"/>
    <hyperlink ref="H101" r:id="rId45" display="https://image.uniqlo.com/UQ/ST3/WesternCommon/imagesgoods/411792/item/goods_72_411792.jpg?width=150"/>
    <hyperlink ref="H102" r:id="rId71" display="https://image.uniqlo.com/UQ/ST3/WesternCommon/imagesgoods/416851/item/goods_69_416851.jpg?width=150"/>
    <hyperlink ref="H103" r:id="rId34" display="https://image.uniqlo.com/UQ/ST3/WesternCommon/imagesgoods/421301/item/goods_37_421301.jpg?width=150"/>
    <hyperlink ref="H104" r:id="rId65" display="https://image.uniqlo.com/UQ/ST3/WesternCommon/imagesgoods/413230/item/goods_23_413230.jpg?width=150"/>
    <hyperlink ref="H105" r:id="rId72" display="https://image.uniqlo.com/UQ/ST3/WesternCommon/imagesgoods/414600/item/goods_07_414600.jpg?width=150"/>
    <hyperlink ref="H106" r:id="rId73" display="https://image.uniqlo.com/UQ/ST3/WesternCommon/imagesgoods/420532/item/goods_60_420532.jpg?width=150"/>
    <hyperlink ref="H107" r:id="rId11" display="https://image.uniqlo.com/UQ/ST3/WesternCommon/imagesgoods/419748/item/goods_01_419748.jpg?width=150"/>
    <hyperlink ref="H108" r:id="rId74" display="https://image.uniqlo.com/UQ/ST3/WesternCommon/imagesgoods/418876/item/goods_30_418876.jpg?width=150"/>
    <hyperlink ref="H109" r:id="rId50" display="https://image.uniqlo.com/UQ/ST3/WesternCommon/imagesgoods/418398/item/goods_59_418398.jpg?width=150"/>
    <hyperlink ref="H110" r:id="rId75" display="https://image.uniqlo.com/UQ/ST3/WesternCommon/imagesgoods/411801/item/goods_64_411801.jpg?width=150"/>
    <hyperlink ref="H111" r:id="rId76" display="https://image.uniqlo.com/UQ/ST3/WesternCommon/imagesgoods/413231/item/goods_03_413231.jpg?width=150"/>
    <hyperlink ref="H112" r:id="rId77" display="https://image.uniqlo.com/UQ/ST3/WesternCommon/imagesgoods/417457/item/goods_01_417457.jpg?width=150"/>
    <hyperlink ref="H113" r:id="rId2" display="https://image.uniqlo.com/UQ/ST3/WesternCommon/imagesgoods/414349/item/goods_59_414349.jpg?width=150"/>
    <hyperlink ref="H114" r:id="rId63" display="https://image.uniqlo.com/UQ/ST3/WesternCommon/imagesgoods/414141/item/goods_57_414141.jpg?width=150"/>
    <hyperlink ref="H115" r:id="rId74" display="https://image.uniqlo.com/UQ/ST3/WesternCommon/imagesgoods/418876/item/goods_30_418876.jpg?width=150"/>
    <hyperlink ref="H116" r:id="rId70" display="https://image.uniqlo.com/UQ/ST3/WesternCommon/imagesgoods/420792/item/goods_31_420792.jpg?width=150"/>
    <hyperlink ref="H117" r:id="rId5" display="https://image.uniqlo.com/UQ/ST3/WesternCommon/imagesgoods/418869/item/goods_09_418869.jpg?width=150"/>
    <hyperlink ref="H118" r:id="rId78" display="https://image.uniqlo.com/UQ/ST3/WesternCommon/imagesgoods/420679/item/goods_65_420679.jpg?width=150"/>
    <hyperlink ref="H119" r:id="rId79" display="https://image.uniqlo.com/UQ/ST3/WesternCommon/imagesgoods/422414/item/goods_65_422414.jpg?width=150"/>
    <hyperlink ref="H120" r:id="rId28" display="https://image.uniqlo.com/UQ/ST3/WesternCommon/imagesgoods/418885/sub/goods_418885_sub5.jpg?width=150"/>
    <hyperlink ref="H121" r:id="rId75" display="https://image.uniqlo.com/UQ/ST3/WesternCommon/imagesgoods/411801/item/goods_64_411801.jpg?width=150"/>
    <hyperlink ref="H122" r:id="rId59" display="https://image.uniqlo.com/UQ/ST3/WesternCommon/imagesgoods/414669/item/goods_56_414669.jpg?width=150"/>
    <hyperlink ref="H123" r:id="rId55" display="https://image.uniqlo.com/UQ/ST3/WesternCommon/imagesgoods/421147/item/goods_64_421147.jpg?width=150"/>
    <hyperlink ref="H124" r:id="rId80" display="https://image.uniqlo.com/UQ/ST3/WesternCommon/imagesgoods/420389/item/goods_01_420389.jpg?width=150"/>
    <hyperlink ref="H125" r:id="rId10" display="https://image.uniqlo.com/UQ/ST3/WesternCommon/imagesgoods/418695/item/goods_00_418695.jpg?width=150"/>
    <hyperlink ref="H126" r:id="rId81" display="https://image.uniqlo.com/UQ/ST3/WesternCommon/imagesgoods/417216/item/goods_03_417216.jpg?width=150"/>
    <hyperlink ref="H127" r:id="rId3" display="https://image.uniqlo.com/UQ/ST3/WesternCommon/imagesgoods/418439/item/goods_06_418439.jpg?width=150"/>
    <hyperlink ref="H128" r:id="rId23" display="https://image.uniqlo.com/UQ/ST3/WesternCommon/imagesgoods/420272/item/goods_00_420272.jpg?width=150"/>
    <hyperlink ref="H129" r:id="rId46" display="https://image.uniqlo.com/UQ/ST3/WesternCommon/imagesgoods/421709/item/goods_30_421709.jpg?width=150"/>
    <hyperlink ref="H130" r:id="rId78" display="https://image.uniqlo.com/UQ/ST3/WesternCommon/imagesgoods/420679/item/goods_65_420679.jpg?width=150"/>
    <hyperlink ref="H131" r:id="rId9" display="https://image.uniqlo.com/UQ/ST3/WesternCommon/imagesgoods/416822/item/goods_00_416822.jpg?width=150"/>
    <hyperlink ref="H132" r:id="rId38" display="https://image.uniqlo.com/UQ/ST3/WesternCommon/imagesgoods/418868/item/goods_09_418868.jpg?width=150"/>
    <hyperlink ref="H133" r:id="rId82" display="https://image.uniqlo.com/UQ/ST3/WesternCommon/imagesgoods/413488/item/goods_03_413488.jpg?width=150"/>
    <hyperlink ref="H134" r:id="rId67" display="https://image.uniqlo.com/UQ/ST3/WesternCommon/imagesgoods/418912/item/goods_09_418912.jpg?width=150"/>
    <hyperlink ref="H135" r:id="rId47" display="https://image.uniqlo.com/UQ/ST3/WesternCommon/imagesgoods/417636/item/goods_63_417636.jpg?width=150"/>
    <hyperlink ref="H136" r:id="rId73" display="https://image.uniqlo.com/UQ/ST3/WesternCommon/imagesgoods/420532/item/goods_60_420532.jpg?width=150"/>
    <hyperlink ref="H137" r:id="rId83" display="https://image.uniqlo.com/UQ/ST3/WesternCommon/imagesgoods/418939/item/goods_68_418939.jpg?width=150"/>
    <hyperlink ref="H138" r:id="rId71" display="https://image.uniqlo.com/UQ/ST3/WesternCommon/imagesgoods/416851/item/goods_69_416851.jpg?width=150"/>
    <hyperlink ref="H139" r:id="rId21" display="https://image.uniqlo.com/UQ/ST3/WesternCommon/imagesgoods/413154/item/goods_69_413154.jpg?width=150"/>
    <hyperlink ref="H140" r:id="rId77" display="https://image.uniqlo.com/UQ/ST3/WesternCommon/imagesgoods/417457/item/goods_01_417457.jpg?width=150"/>
    <hyperlink ref="H141" r:id="rId60" display="https://image.uniqlo.com/UQ/ST3/WesternCommon/imagesgoods/422428/item/goods_08_422428.jpg?width=150"/>
    <hyperlink ref="H142" r:id="rId80" display="https://image.uniqlo.com/UQ/ST3/WesternCommon/imagesgoods/420389/item/goods_01_420389.jpg?width=150"/>
    <hyperlink ref="H143" r:id="rId79" display="https://image.uniqlo.com/UQ/ST3/WesternCommon/imagesgoods/422414/item/goods_65_422414.jpg?width=150"/>
    <hyperlink ref="H144" r:id="rId44" display="https://image.uniqlo.com/UQ/ST3/WesternCommon/imagesgoods/413993/item/goods_69_413993.jpg?width=150"/>
    <hyperlink ref="H145" r:id="rId62" display="https://image.uniqlo.com/UQ/ST3/WesternCommon/imagesgoods/418714/item/goods_03_418714.jpg?width=150"/>
    <hyperlink ref="H146" r:id="rId53" display="https://image.uniqlo.com/UQ/ST3/WesternCommon/imagesgoods/421097/item/goods_00_421097.jpg?width=150"/>
    <hyperlink ref="H147" r:id="rId20" display="https://image.uniqlo.com/UQ/ST3/WesternCommon/imagesgoods/414254/item/goods_35_414254.jpg?width=150"/>
    <hyperlink ref="H148" r:id="rId52" display="https://image.uniqlo.com/UQ/ST3/WesternCommon/imagesgoods/418914/item/goods_19_418914.jpg?width=150"/>
    <hyperlink ref="H149" r:id="rId61" display="https://image.uniqlo.com/UQ/ST3/WesternCommon/imagesgoods/419974/item/goods_11_419974.jpg?width=150"/>
    <hyperlink ref="H150" r:id="rId15" display="https://image.uniqlo.com/UQ/ST3/WesternCommon/imagesgoods/420408/item/goods_08_420408.jpg?width=150"/>
    <hyperlink ref="H151" r:id="rId82" display="https://image.uniqlo.com/UQ/ST3/WesternCommon/imagesgoods/413488/item/goods_03_413488.jpg?width=150"/>
    <hyperlink ref="H152" r:id="rId84" display="https://image.uniqlo.com/UQ/ST3/WesternCommon/imagesgoods/418421/item/goods_19_418421.jpg?width=150"/>
    <hyperlink ref="H153" r:id="rId25" display="https://image.uniqlo.com/UQ/ST3/WesternCommon/imagesgoods/421109/item/goods_64_421109.jpg?width=150"/>
    <hyperlink ref="H154" r:id="rId84" display="https://image.uniqlo.com/UQ/ST3/WesternCommon/imagesgoods/418421/item/goods_19_418421.jpg?width=150"/>
    <hyperlink ref="H155" r:id="rId42" display="https://image.uniqlo.com/UQ/ST3/WesternCommon/imagesgoods/409656/item/goods_00_409656.jpg?width=150"/>
    <hyperlink ref="H156" r:id="rId1" display="https://image.uniqlo.com/UQ/ST3/WesternCommon/imagesgoods/418865/item/goods_68_418865.jpg?width=150"/>
    <hyperlink ref="H157" r:id="rId31" display="https://image.uniqlo.com/UQ/ST3/WesternCommon/imagesgoods/418411/item/goods_69_418411.jpg?width=150"/>
    <hyperlink ref="H158" r:id="rId27" display="https://image.uniqlo.com/UQ/ST3/WesternCommon/imagesgoods/421104/item/goods_00_421104.jpg?width=150"/>
    <hyperlink ref="H159" r:id="rId39" display="https://image.uniqlo.com/UQ/ST3/WesternCommon/imagesgoods/419572/item/goods_18_419572.jpg?width=150"/>
    <hyperlink ref="H160" r:id="rId83" display="https://image.uniqlo.com/UQ/ST3/WesternCommon/imagesgoods/418939/item/goods_68_418939.jpg?width=150"/>
    <hyperlink ref="H161" r:id="rId81" display="https://image.uniqlo.com/UQ/ST3/WesternCommon/imagesgoods/417216/item/goods_03_417216.jpg?width=150"/>
    <hyperlink ref="H162" r:id="rId26" display="https://image.uniqlo.com/UQ/ST3/WesternCommon/imagesgoods/416827/item/goods_11_416827.jpg?width=150"/>
    <hyperlink ref="H163" r:id="rId76" display="https://image.uniqlo.com/UQ/ST3/WesternCommon/imagesgoods/413231/item/goods_03_413231.jpg?width=150"/>
    <hyperlink ref="H164" r:id="rId19" display="https://image.uniqlo.com/UQ/ST3/WesternCommon/imagesgoods/418397/item/goods_68_418397.jpg?width=150"/>
    <hyperlink ref="H165" r:id="rId33" display="https://image.uniqlo.com/UQ/ST3/WesternCommon/imagesgoods/418866/item/goods_63_418866.jpg?width=150"/>
    <hyperlink ref="H166" r:id="rId32" display="https://image.uniqlo.com/UQ/ST3/WesternCommon/imagesgoods/422656/item/goods_66_422656.jpg?width=150"/>
    <hyperlink ref="H167" r:id="rId66" display="https://image.uniqlo.com/UQ/ST3/WesternCommon/imagesgoods/418394/item/goods_59_418394.jpg?width=150"/>
    <hyperlink ref="H168" r:id="rId58" display="https://image.uniqlo.com/UQ/ST3/WesternCommon/imagesgoods/414138/item/goods_09_414138.jpg?width=150"/>
    <hyperlink ref="H169" r:id="rId72" display="https://image.uniqlo.com/UQ/ST3/WesternCommon/imagesgoods/414600/item/goods_07_414600.jpg?width=150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3"/>
  <sheetViews>
    <sheetView workbookViewId="0">
      <selection activeCell="A1" sqref="A1"/>
    </sheetView>
  </sheetViews>
  <sheetFormatPr defaultColWidth="14.4285714285714" defaultRowHeight="15.75" customHeight="1"/>
  <sheetData>
    <row r="1" ht="12.75" spans="1:20">
      <c r="A1" s="2">
        <v>420110</v>
      </c>
      <c r="B1" s="2" t="s">
        <v>375</v>
      </c>
      <c r="C1" s="2" t="s">
        <v>23</v>
      </c>
      <c r="D1" s="2" t="s">
        <v>38</v>
      </c>
      <c r="E1" s="2" t="s">
        <v>39</v>
      </c>
      <c r="F1" s="2"/>
      <c r="G1" s="3" t="s">
        <v>262</v>
      </c>
      <c r="H1" s="2" t="s">
        <v>263</v>
      </c>
      <c r="I1" s="2">
        <v>20</v>
      </c>
      <c r="J1" s="2" t="s">
        <v>73</v>
      </c>
      <c r="K1" s="2" t="s">
        <v>84</v>
      </c>
      <c r="L1" s="2" t="s">
        <v>50</v>
      </c>
      <c r="M1" s="2" t="s">
        <v>51</v>
      </c>
      <c r="N1" s="2" t="s">
        <v>30</v>
      </c>
      <c r="O1" s="2" t="s">
        <v>43</v>
      </c>
      <c r="P1" s="2" t="s">
        <v>34</v>
      </c>
      <c r="Q1" s="2"/>
      <c r="R1" s="2"/>
      <c r="S1" s="2"/>
      <c r="T1" s="2"/>
    </row>
    <row r="2" ht="14.25" spans="1:20">
      <c r="A2" s="2">
        <v>420210</v>
      </c>
      <c r="B2" s="2" t="s">
        <v>392</v>
      </c>
      <c r="C2" s="2" t="s">
        <v>23</v>
      </c>
      <c r="D2" s="2" t="s">
        <v>38</v>
      </c>
      <c r="E2" s="2" t="s">
        <v>95</v>
      </c>
      <c r="F2" s="2"/>
      <c r="G2" s="3" t="s">
        <v>118</v>
      </c>
      <c r="H2" s="4" t="s">
        <v>119</v>
      </c>
      <c r="I2" s="2">
        <v>20</v>
      </c>
      <c r="J2" s="2" t="s">
        <v>120</v>
      </c>
      <c r="K2" s="2" t="s">
        <v>29</v>
      </c>
      <c r="L2" s="2" t="s">
        <v>51</v>
      </c>
      <c r="M2" s="2" t="s">
        <v>43</v>
      </c>
      <c r="N2" s="2" t="s">
        <v>31</v>
      </c>
      <c r="O2" s="2" t="s">
        <v>32</v>
      </c>
      <c r="P2" s="2" t="s">
        <v>34</v>
      </c>
      <c r="Q2" s="2"/>
      <c r="R2" s="2"/>
      <c r="S2" s="2"/>
      <c r="T2" s="2"/>
    </row>
    <row r="3" ht="14.25" spans="1:20">
      <c r="A3" s="2">
        <v>421110</v>
      </c>
      <c r="B3" s="2" t="s">
        <v>352</v>
      </c>
      <c r="C3" s="2" t="s">
        <v>23</v>
      </c>
      <c r="D3" s="2" t="s">
        <v>24</v>
      </c>
      <c r="E3" s="2" t="s">
        <v>75</v>
      </c>
      <c r="F3" s="2"/>
      <c r="G3" s="3" t="s">
        <v>204</v>
      </c>
      <c r="H3" s="4" t="s">
        <v>205</v>
      </c>
      <c r="I3" s="2">
        <v>21</v>
      </c>
      <c r="J3" s="2" t="s">
        <v>78</v>
      </c>
      <c r="K3" s="2" t="s">
        <v>130</v>
      </c>
      <c r="L3" s="2" t="s">
        <v>43</v>
      </c>
      <c r="M3" s="2" t="s">
        <v>32</v>
      </c>
      <c r="N3" s="2" t="s">
        <v>56</v>
      </c>
      <c r="O3" s="2" t="s">
        <v>57</v>
      </c>
      <c r="P3" s="2" t="s">
        <v>34</v>
      </c>
      <c r="Q3" s="2"/>
      <c r="R3" s="2"/>
      <c r="S3" s="2"/>
      <c r="T3" s="2"/>
    </row>
    <row r="4" ht="14.25" spans="1:20">
      <c r="A4" s="2">
        <v>421210</v>
      </c>
      <c r="B4" s="2" t="s">
        <v>106</v>
      </c>
      <c r="C4" s="2" t="s">
        <v>23</v>
      </c>
      <c r="D4" s="2" t="s">
        <v>24</v>
      </c>
      <c r="E4" s="2" t="s">
        <v>25</v>
      </c>
      <c r="F4" s="2"/>
      <c r="G4" s="3" t="s">
        <v>107</v>
      </c>
      <c r="H4" s="4" t="s">
        <v>55</v>
      </c>
      <c r="I4" s="2">
        <v>21</v>
      </c>
      <c r="J4" s="2" t="s">
        <v>62</v>
      </c>
      <c r="K4" s="2" t="s">
        <v>42</v>
      </c>
      <c r="L4" s="2" t="s">
        <v>32</v>
      </c>
      <c r="M4" s="2" t="s">
        <v>57</v>
      </c>
      <c r="N4" s="2" t="s">
        <v>50</v>
      </c>
      <c r="O4" s="2" t="s">
        <v>33</v>
      </c>
      <c r="P4" s="2" t="s">
        <v>34</v>
      </c>
      <c r="Q4" s="2"/>
      <c r="R4" s="2"/>
      <c r="S4" s="2"/>
      <c r="T4" s="2"/>
    </row>
    <row r="5" ht="14.25" spans="1:20">
      <c r="A5" s="2">
        <v>420111</v>
      </c>
      <c r="B5" s="2" t="s">
        <v>206</v>
      </c>
      <c r="C5" s="2" t="s">
        <v>23</v>
      </c>
      <c r="D5" s="2" t="s">
        <v>38</v>
      </c>
      <c r="E5" s="2" t="s">
        <v>39</v>
      </c>
      <c r="F5" s="2"/>
      <c r="G5" s="3" t="s">
        <v>109</v>
      </c>
      <c r="H5" s="4" t="s">
        <v>110</v>
      </c>
      <c r="I5" s="2">
        <v>20</v>
      </c>
      <c r="J5" s="2" t="s">
        <v>48</v>
      </c>
      <c r="K5" s="2" t="s">
        <v>63</v>
      </c>
      <c r="L5" s="2" t="s">
        <v>57</v>
      </c>
      <c r="M5" s="2" t="s">
        <v>33</v>
      </c>
      <c r="N5" s="2" t="s">
        <v>51</v>
      </c>
      <c r="O5" s="2" t="s">
        <v>30</v>
      </c>
      <c r="P5" s="2" t="s">
        <v>34</v>
      </c>
      <c r="Q5" s="2"/>
      <c r="R5" s="2"/>
      <c r="S5" s="2"/>
      <c r="T5" s="2"/>
    </row>
    <row r="6" ht="14.25" spans="1:20">
      <c r="A6" s="2">
        <v>420211</v>
      </c>
      <c r="B6" s="2" t="s">
        <v>319</v>
      </c>
      <c r="C6" s="2" t="s">
        <v>23</v>
      </c>
      <c r="D6" s="2" t="s">
        <v>38</v>
      </c>
      <c r="E6" s="2" t="s">
        <v>95</v>
      </c>
      <c r="F6" s="2"/>
      <c r="G6" s="3" t="s">
        <v>221</v>
      </c>
      <c r="H6" s="4" t="s">
        <v>222</v>
      </c>
      <c r="I6" s="2">
        <v>20</v>
      </c>
      <c r="J6" s="2" t="s">
        <v>89</v>
      </c>
      <c r="K6" s="2" t="s">
        <v>49</v>
      </c>
      <c r="L6" s="2" t="s">
        <v>33</v>
      </c>
      <c r="M6" s="2" t="s">
        <v>30</v>
      </c>
      <c r="N6" s="2" t="s">
        <v>43</v>
      </c>
      <c r="O6" s="2" t="s">
        <v>31</v>
      </c>
      <c r="P6" s="2" t="s">
        <v>34</v>
      </c>
      <c r="Q6" s="2"/>
      <c r="R6" s="2"/>
      <c r="S6" s="2"/>
      <c r="T6" s="2"/>
    </row>
    <row r="7" ht="14.25" spans="1:20">
      <c r="A7" s="2">
        <v>421111</v>
      </c>
      <c r="B7" s="2" t="s">
        <v>270</v>
      </c>
      <c r="C7" s="2" t="s">
        <v>23</v>
      </c>
      <c r="D7" s="2" t="s">
        <v>24</v>
      </c>
      <c r="E7" s="2" t="s">
        <v>75</v>
      </c>
      <c r="F7" s="2"/>
      <c r="G7" s="3" t="s">
        <v>271</v>
      </c>
      <c r="H7" s="4" t="s">
        <v>272</v>
      </c>
      <c r="I7" s="2">
        <v>21</v>
      </c>
      <c r="J7" s="2" t="s">
        <v>83</v>
      </c>
      <c r="K7" s="2" t="s">
        <v>90</v>
      </c>
      <c r="L7" s="2" t="s">
        <v>30</v>
      </c>
      <c r="M7" s="2" t="s">
        <v>31</v>
      </c>
      <c r="N7" s="2" t="s">
        <v>32</v>
      </c>
      <c r="O7" s="2" t="s">
        <v>43</v>
      </c>
      <c r="P7" s="2" t="s">
        <v>34</v>
      </c>
      <c r="Q7" s="2"/>
      <c r="R7" s="2"/>
      <c r="S7" s="2"/>
      <c r="T7" s="2"/>
    </row>
    <row r="8" ht="14.25" spans="1:20">
      <c r="A8" s="2">
        <v>421211</v>
      </c>
      <c r="B8" s="2" t="s">
        <v>53</v>
      </c>
      <c r="C8" s="2" t="s">
        <v>23</v>
      </c>
      <c r="D8" s="2" t="s">
        <v>24</v>
      </c>
      <c r="E8" s="2" t="s">
        <v>25</v>
      </c>
      <c r="F8" s="2"/>
      <c r="G8" s="3" t="s">
        <v>54</v>
      </c>
      <c r="H8" s="4" t="s">
        <v>55</v>
      </c>
      <c r="I8" s="2">
        <v>21</v>
      </c>
      <c r="J8" s="2" t="s">
        <v>28</v>
      </c>
      <c r="K8" s="2" t="s">
        <v>42</v>
      </c>
      <c r="L8" s="2" t="s">
        <v>31</v>
      </c>
      <c r="M8" s="2" t="s">
        <v>56</v>
      </c>
      <c r="N8" s="2" t="s">
        <v>57</v>
      </c>
      <c r="O8" s="2" t="s">
        <v>32</v>
      </c>
      <c r="P8" s="2" t="s">
        <v>34</v>
      </c>
      <c r="Q8" s="2"/>
      <c r="R8" s="2"/>
      <c r="S8" s="2"/>
      <c r="T8" s="2"/>
    </row>
    <row r="9" ht="14.25" spans="1:20">
      <c r="A9" s="2">
        <v>420112</v>
      </c>
      <c r="B9" s="2" t="s">
        <v>307</v>
      </c>
      <c r="C9" s="2" t="s">
        <v>23</v>
      </c>
      <c r="D9" s="2" t="s">
        <v>38</v>
      </c>
      <c r="E9" s="2" t="s">
        <v>39</v>
      </c>
      <c r="F9" s="2"/>
      <c r="G9" s="3" t="s">
        <v>167</v>
      </c>
      <c r="H9" s="4" t="s">
        <v>168</v>
      </c>
      <c r="I9" s="2">
        <v>20</v>
      </c>
      <c r="J9" s="2" t="s">
        <v>73</v>
      </c>
      <c r="K9" s="2" t="s">
        <v>63</v>
      </c>
      <c r="L9" s="2" t="s">
        <v>56</v>
      </c>
      <c r="M9" s="2" t="s">
        <v>50</v>
      </c>
      <c r="N9" s="2" t="s">
        <v>33</v>
      </c>
      <c r="O9" s="2" t="s">
        <v>57</v>
      </c>
      <c r="P9" s="2" t="s">
        <v>34</v>
      </c>
      <c r="Q9" s="2"/>
      <c r="R9" s="2"/>
      <c r="S9" s="2"/>
      <c r="T9" s="2"/>
    </row>
    <row r="10" ht="14.25" spans="1:20">
      <c r="A10" s="2">
        <v>420212</v>
      </c>
      <c r="B10" s="2" t="s">
        <v>368</v>
      </c>
      <c r="C10" s="2" t="s">
        <v>23</v>
      </c>
      <c r="D10" s="2" t="s">
        <v>38</v>
      </c>
      <c r="E10" s="2" t="s">
        <v>95</v>
      </c>
      <c r="F10" s="2"/>
      <c r="G10" s="3" t="s">
        <v>345</v>
      </c>
      <c r="H10" s="4" t="s">
        <v>346</v>
      </c>
      <c r="I10" s="2">
        <v>20</v>
      </c>
      <c r="J10" s="2" t="s">
        <v>120</v>
      </c>
      <c r="K10" s="2" t="s">
        <v>49</v>
      </c>
      <c r="L10" s="2" t="s">
        <v>50</v>
      </c>
      <c r="M10" s="2" t="s">
        <v>51</v>
      </c>
      <c r="N10" s="2" t="s">
        <v>30</v>
      </c>
      <c r="O10" s="2" t="s">
        <v>33</v>
      </c>
      <c r="P10" s="2" t="s">
        <v>34</v>
      </c>
      <c r="Q10" s="2"/>
      <c r="R10" s="2"/>
      <c r="S10" s="2"/>
      <c r="T10" s="2"/>
    </row>
    <row r="11" ht="14.25" spans="1:20">
      <c r="A11" s="2">
        <v>421112</v>
      </c>
      <c r="B11" s="2" t="s">
        <v>340</v>
      </c>
      <c r="C11" s="2" t="s">
        <v>23</v>
      </c>
      <c r="D11" s="2" t="s">
        <v>24</v>
      </c>
      <c r="E11" s="2" t="s">
        <v>75</v>
      </c>
      <c r="F11" s="2"/>
      <c r="G11" s="3" t="s">
        <v>146</v>
      </c>
      <c r="H11" s="4" t="s">
        <v>147</v>
      </c>
      <c r="I11" s="2">
        <v>21</v>
      </c>
      <c r="J11" s="2" t="s">
        <v>78</v>
      </c>
      <c r="K11" s="2" t="s">
        <v>29</v>
      </c>
      <c r="L11" s="2" t="s">
        <v>51</v>
      </c>
      <c r="M11" s="2" t="s">
        <v>43</v>
      </c>
      <c r="N11" s="2" t="s">
        <v>31</v>
      </c>
      <c r="O11" s="2" t="s">
        <v>30</v>
      </c>
      <c r="P11" s="2" t="s">
        <v>34</v>
      </c>
      <c r="Q11" s="2"/>
      <c r="R11" s="2"/>
      <c r="S11" s="2"/>
      <c r="T11" s="2"/>
    </row>
    <row r="12" ht="14.25" spans="1:20">
      <c r="A12" s="2">
        <v>421212</v>
      </c>
      <c r="B12" s="2" t="s">
        <v>158</v>
      </c>
      <c r="C12" s="2" t="s">
        <v>23</v>
      </c>
      <c r="D12" s="2" t="s">
        <v>24</v>
      </c>
      <c r="E12" s="2" t="s">
        <v>25</v>
      </c>
      <c r="F12" s="2"/>
      <c r="G12" s="3" t="s">
        <v>152</v>
      </c>
      <c r="H12" s="4" t="s">
        <v>153</v>
      </c>
      <c r="I12" s="2">
        <v>21</v>
      </c>
      <c r="J12" s="2" t="s">
        <v>62</v>
      </c>
      <c r="K12" s="2" t="s">
        <v>130</v>
      </c>
      <c r="L12" s="2" t="s">
        <v>43</v>
      </c>
      <c r="M12" s="2" t="s">
        <v>32</v>
      </c>
      <c r="N12" s="2" t="s">
        <v>56</v>
      </c>
      <c r="O12" s="2" t="s">
        <v>31</v>
      </c>
      <c r="P12" s="2" t="s">
        <v>34</v>
      </c>
      <c r="Q12" s="2"/>
      <c r="R12" s="2"/>
      <c r="S12" s="2"/>
      <c r="T12" s="2"/>
    </row>
    <row r="13" ht="14.25" spans="1:20">
      <c r="A13" s="2">
        <v>420113</v>
      </c>
      <c r="B13" s="2" t="s">
        <v>210</v>
      </c>
      <c r="C13" s="2" t="s">
        <v>23</v>
      </c>
      <c r="D13" s="2" t="s">
        <v>38</v>
      </c>
      <c r="E13" s="2" t="s">
        <v>39</v>
      </c>
      <c r="F13" s="2"/>
      <c r="G13" s="3" t="s">
        <v>128</v>
      </c>
      <c r="H13" s="4" t="s">
        <v>129</v>
      </c>
      <c r="I13" s="2">
        <v>20</v>
      </c>
      <c r="J13" s="2" t="s">
        <v>48</v>
      </c>
      <c r="K13" s="2" t="s">
        <v>42</v>
      </c>
      <c r="L13" s="2" t="s">
        <v>32</v>
      </c>
      <c r="M13" s="2" t="s">
        <v>57</v>
      </c>
      <c r="N13" s="2" t="s">
        <v>50</v>
      </c>
      <c r="O13" s="2" t="s">
        <v>43</v>
      </c>
      <c r="P13" s="2" t="s">
        <v>34</v>
      </c>
      <c r="Q13" s="2"/>
      <c r="R13" s="2"/>
      <c r="S13" s="2"/>
      <c r="T13" s="2"/>
    </row>
    <row r="14" ht="14.25" spans="1:20">
      <c r="A14" s="2">
        <v>420213</v>
      </c>
      <c r="B14" s="2" t="s">
        <v>278</v>
      </c>
      <c r="C14" s="2" t="s">
        <v>23</v>
      </c>
      <c r="D14" s="2" t="s">
        <v>38</v>
      </c>
      <c r="E14" s="2" t="s">
        <v>95</v>
      </c>
      <c r="F14" s="2"/>
      <c r="G14" s="3" t="s">
        <v>279</v>
      </c>
      <c r="H14" s="4" t="s">
        <v>280</v>
      </c>
      <c r="I14" s="2">
        <v>20</v>
      </c>
      <c r="J14" s="2" t="s">
        <v>89</v>
      </c>
      <c r="K14" s="2" t="s">
        <v>63</v>
      </c>
      <c r="L14" s="2" t="s">
        <v>57</v>
      </c>
      <c r="M14" s="2" t="s">
        <v>33</v>
      </c>
      <c r="N14" s="2" t="s">
        <v>51</v>
      </c>
      <c r="O14" s="2" t="s">
        <v>32</v>
      </c>
      <c r="P14" s="2" t="s">
        <v>34</v>
      </c>
      <c r="Q14" s="2"/>
      <c r="R14" s="2"/>
      <c r="S14" s="2"/>
      <c r="T14" s="2"/>
    </row>
    <row r="15" ht="14.25" spans="1:20">
      <c r="A15" s="2">
        <v>421113</v>
      </c>
      <c r="B15" s="2" t="s">
        <v>331</v>
      </c>
      <c r="C15" s="2" t="s">
        <v>23</v>
      </c>
      <c r="D15" s="2" t="s">
        <v>24</v>
      </c>
      <c r="E15" s="2" t="s">
        <v>75</v>
      </c>
      <c r="F15" s="2"/>
      <c r="G15" s="3" t="s">
        <v>317</v>
      </c>
      <c r="H15" s="4" t="s">
        <v>318</v>
      </c>
      <c r="I15" s="2">
        <v>21</v>
      </c>
      <c r="J15" s="2" t="s">
        <v>83</v>
      </c>
      <c r="K15" s="2" t="s">
        <v>84</v>
      </c>
      <c r="L15" s="2" t="s">
        <v>33</v>
      </c>
      <c r="M15" s="2" t="s">
        <v>30</v>
      </c>
      <c r="N15" s="2" t="s">
        <v>43</v>
      </c>
      <c r="O15" s="2" t="s">
        <v>57</v>
      </c>
      <c r="P15" s="2" t="s">
        <v>34</v>
      </c>
      <c r="Q15" s="2"/>
      <c r="R15" s="2"/>
      <c r="S15" s="2"/>
      <c r="T15" s="2"/>
    </row>
    <row r="16" ht="14.25" spans="1:20">
      <c r="A16" s="2">
        <v>421213</v>
      </c>
      <c r="B16" s="2" t="s">
        <v>22</v>
      </c>
      <c r="C16" s="2" t="s">
        <v>23</v>
      </c>
      <c r="D16" s="2" t="s">
        <v>24</v>
      </c>
      <c r="E16" s="2" t="s">
        <v>25</v>
      </c>
      <c r="F16" s="2"/>
      <c r="G16" s="3" t="s">
        <v>26</v>
      </c>
      <c r="H16" s="4" t="s">
        <v>27</v>
      </c>
      <c r="I16" s="2">
        <v>21</v>
      </c>
      <c r="J16" s="2" t="s">
        <v>28</v>
      </c>
      <c r="K16" s="2" t="s">
        <v>29</v>
      </c>
      <c r="L16" s="2" t="s">
        <v>30</v>
      </c>
      <c r="M16" s="2" t="s">
        <v>31</v>
      </c>
      <c r="N16" s="2" t="s">
        <v>32</v>
      </c>
      <c r="O16" s="2" t="s">
        <v>33</v>
      </c>
      <c r="P16" s="2" t="s">
        <v>34</v>
      </c>
      <c r="Q16" s="2"/>
      <c r="R16" s="2"/>
      <c r="S16" s="2"/>
      <c r="T16" s="2"/>
    </row>
    <row r="17" ht="14.25" spans="1:20">
      <c r="A17" s="2">
        <v>420114</v>
      </c>
      <c r="B17" s="2" t="s">
        <v>134</v>
      </c>
      <c r="C17" s="2" t="s">
        <v>23</v>
      </c>
      <c r="D17" s="2" t="s">
        <v>38</v>
      </c>
      <c r="E17" s="2" t="s">
        <v>39</v>
      </c>
      <c r="F17" s="2"/>
      <c r="G17" s="3" t="s">
        <v>135</v>
      </c>
      <c r="H17" s="4" t="s">
        <v>136</v>
      </c>
      <c r="I17" s="2">
        <v>20</v>
      </c>
      <c r="J17" s="2" t="s">
        <v>73</v>
      </c>
      <c r="K17" s="2" t="s">
        <v>130</v>
      </c>
      <c r="L17" s="2" t="s">
        <v>31</v>
      </c>
      <c r="M17" s="2" t="s">
        <v>56</v>
      </c>
      <c r="N17" s="2" t="s">
        <v>57</v>
      </c>
      <c r="O17" s="2" t="s">
        <v>30</v>
      </c>
      <c r="P17" s="2" t="s">
        <v>34</v>
      </c>
      <c r="Q17" s="2"/>
      <c r="R17" s="2"/>
      <c r="S17" s="2"/>
      <c r="T17" s="2"/>
    </row>
    <row r="18" ht="14.25" spans="1:20">
      <c r="A18" s="2">
        <v>420214</v>
      </c>
      <c r="B18" s="2" t="s">
        <v>396</v>
      </c>
      <c r="C18" s="2" t="s">
        <v>23</v>
      </c>
      <c r="D18" s="2" t="s">
        <v>38</v>
      </c>
      <c r="E18" s="2" t="s">
        <v>95</v>
      </c>
      <c r="F18" s="2"/>
      <c r="G18" s="3" t="s">
        <v>250</v>
      </c>
      <c r="H18" s="4" t="s">
        <v>251</v>
      </c>
      <c r="I18" s="2">
        <v>20</v>
      </c>
      <c r="J18" s="2" t="s">
        <v>120</v>
      </c>
      <c r="K18" s="2" t="s">
        <v>42</v>
      </c>
      <c r="L18" s="2" t="s">
        <v>56</v>
      </c>
      <c r="M18" s="2" t="s">
        <v>50</v>
      </c>
      <c r="N18" s="2" t="s">
        <v>33</v>
      </c>
      <c r="O18" s="2" t="s">
        <v>31</v>
      </c>
      <c r="P18" s="2" t="s">
        <v>34</v>
      </c>
      <c r="Q18" s="2"/>
      <c r="R18" s="2"/>
      <c r="S18" s="2"/>
      <c r="T18" s="2"/>
    </row>
    <row r="19" ht="14.25" spans="1:20">
      <c r="A19" s="2">
        <v>421114</v>
      </c>
      <c r="B19" s="2" t="s">
        <v>175</v>
      </c>
      <c r="C19" s="2" t="s">
        <v>23</v>
      </c>
      <c r="D19" s="2" t="s">
        <v>24</v>
      </c>
      <c r="E19" s="2" t="s">
        <v>75</v>
      </c>
      <c r="F19" s="2"/>
      <c r="G19" s="3" t="s">
        <v>176</v>
      </c>
      <c r="H19" s="4" t="s">
        <v>177</v>
      </c>
      <c r="I19" s="2">
        <v>21</v>
      </c>
      <c r="J19" s="2" t="s">
        <v>78</v>
      </c>
      <c r="K19" s="2" t="s">
        <v>63</v>
      </c>
      <c r="L19" s="2" t="s">
        <v>50</v>
      </c>
      <c r="M19" s="2" t="s">
        <v>51</v>
      </c>
      <c r="N19" s="2" t="s">
        <v>30</v>
      </c>
      <c r="O19" s="2" t="s">
        <v>43</v>
      </c>
      <c r="P19" s="2" t="s">
        <v>34</v>
      </c>
      <c r="Q19" s="2"/>
      <c r="R19" s="2"/>
      <c r="S19" s="2"/>
      <c r="T19" s="2"/>
    </row>
    <row r="20" ht="14.25" spans="1:20">
      <c r="A20" s="2">
        <v>421214</v>
      </c>
      <c r="B20" s="2" t="s">
        <v>337</v>
      </c>
      <c r="C20" s="2" t="s">
        <v>23</v>
      </c>
      <c r="D20" s="2" t="s">
        <v>24</v>
      </c>
      <c r="E20" s="2" t="s">
        <v>25</v>
      </c>
      <c r="F20" s="2"/>
      <c r="G20" s="3" t="s">
        <v>338</v>
      </c>
      <c r="H20" s="4" t="s">
        <v>339</v>
      </c>
      <c r="I20" s="2">
        <v>21</v>
      </c>
      <c r="J20" s="2" t="s">
        <v>62</v>
      </c>
      <c r="K20" s="2" t="s">
        <v>49</v>
      </c>
      <c r="L20" s="2" t="s">
        <v>51</v>
      </c>
      <c r="M20" s="2" t="s">
        <v>43</v>
      </c>
      <c r="N20" s="2" t="s">
        <v>31</v>
      </c>
      <c r="O20" s="2" t="s">
        <v>32</v>
      </c>
      <c r="P20" s="2" t="s">
        <v>34</v>
      </c>
      <c r="Q20" s="2"/>
      <c r="R20" s="2"/>
      <c r="S20" s="2"/>
      <c r="T20" s="2"/>
    </row>
    <row r="21" ht="14.25" spans="1:20">
      <c r="A21" s="2">
        <v>420115</v>
      </c>
      <c r="B21" s="2" t="s">
        <v>196</v>
      </c>
      <c r="C21" s="2" t="s">
        <v>23</v>
      </c>
      <c r="D21" s="2" t="s">
        <v>38</v>
      </c>
      <c r="E21" s="2" t="s">
        <v>39</v>
      </c>
      <c r="F21" s="2"/>
      <c r="G21" s="3" t="s">
        <v>197</v>
      </c>
      <c r="H21" s="4" t="s">
        <v>198</v>
      </c>
      <c r="I21" s="2">
        <v>20</v>
      </c>
      <c r="J21" s="2" t="s">
        <v>48</v>
      </c>
      <c r="K21" s="2" t="s">
        <v>90</v>
      </c>
      <c r="L21" s="2" t="s">
        <v>43</v>
      </c>
      <c r="M21" s="2" t="s">
        <v>32</v>
      </c>
      <c r="N21" s="2" t="s">
        <v>56</v>
      </c>
      <c r="O21" s="2" t="s">
        <v>57</v>
      </c>
      <c r="P21" s="2" t="s">
        <v>34</v>
      </c>
      <c r="Q21" s="2"/>
      <c r="R21" s="2"/>
      <c r="S21" s="2"/>
      <c r="T21" s="2"/>
    </row>
    <row r="22" ht="14.25" spans="1:20">
      <c r="A22" s="2">
        <v>420215</v>
      </c>
      <c r="B22" s="2" t="s">
        <v>253</v>
      </c>
      <c r="C22" s="2" t="s">
        <v>23</v>
      </c>
      <c r="D22" s="2" t="s">
        <v>38</v>
      </c>
      <c r="E22" s="2" t="s">
        <v>95</v>
      </c>
      <c r="F22" s="2"/>
      <c r="G22" s="3" t="s">
        <v>233</v>
      </c>
      <c r="H22" s="4" t="s">
        <v>234</v>
      </c>
      <c r="I22" s="2">
        <v>20</v>
      </c>
      <c r="J22" s="2" t="s">
        <v>89</v>
      </c>
      <c r="K22" s="2" t="s">
        <v>42</v>
      </c>
      <c r="L22" s="2" t="s">
        <v>32</v>
      </c>
      <c r="M22" s="2" t="s">
        <v>57</v>
      </c>
      <c r="N22" s="2" t="s">
        <v>50</v>
      </c>
      <c r="O22" s="2" t="s">
        <v>33</v>
      </c>
      <c r="P22" s="2" t="s">
        <v>34</v>
      </c>
      <c r="Q22" s="2"/>
      <c r="R22" s="2"/>
      <c r="S22" s="2"/>
      <c r="T22" s="2"/>
    </row>
    <row r="23" ht="14.25" spans="1:20">
      <c r="A23" s="2">
        <v>421115</v>
      </c>
      <c r="B23" s="2" t="s">
        <v>114</v>
      </c>
      <c r="C23" s="2" t="s">
        <v>23</v>
      </c>
      <c r="D23" s="2" t="s">
        <v>24</v>
      </c>
      <c r="E23" s="2" t="s">
        <v>75</v>
      </c>
      <c r="F23" s="2"/>
      <c r="G23" s="3" t="s">
        <v>115</v>
      </c>
      <c r="H23" s="4" t="s">
        <v>116</v>
      </c>
      <c r="I23" s="2">
        <v>21</v>
      </c>
      <c r="J23" s="2" t="s">
        <v>83</v>
      </c>
      <c r="K23" s="2" t="s">
        <v>63</v>
      </c>
      <c r="L23" s="2" t="s">
        <v>57</v>
      </c>
      <c r="M23" s="2" t="s">
        <v>33</v>
      </c>
      <c r="N23" s="2" t="s">
        <v>51</v>
      </c>
      <c r="O23" s="2" t="s">
        <v>30</v>
      </c>
      <c r="P23" s="2" t="s">
        <v>34</v>
      </c>
      <c r="Q23" s="2"/>
      <c r="R23" s="2"/>
      <c r="S23" s="2"/>
      <c r="T23" s="2"/>
    </row>
    <row r="24" ht="14.25" spans="1:20">
      <c r="A24" s="2">
        <v>421215</v>
      </c>
      <c r="B24" s="2" t="s">
        <v>157</v>
      </c>
      <c r="C24" s="2" t="s">
        <v>23</v>
      </c>
      <c r="D24" s="2" t="s">
        <v>24</v>
      </c>
      <c r="E24" s="2" t="s">
        <v>25</v>
      </c>
      <c r="F24" s="2"/>
      <c r="G24" s="3" t="s">
        <v>66</v>
      </c>
      <c r="H24" s="4" t="s">
        <v>67</v>
      </c>
      <c r="I24" s="2">
        <v>21</v>
      </c>
      <c r="J24" s="2" t="s">
        <v>28</v>
      </c>
      <c r="K24" s="2" t="s">
        <v>49</v>
      </c>
      <c r="L24" s="2" t="s">
        <v>33</v>
      </c>
      <c r="M24" s="2" t="s">
        <v>30</v>
      </c>
      <c r="N24" s="2" t="s">
        <v>43</v>
      </c>
      <c r="O24" s="2" t="s">
        <v>31</v>
      </c>
      <c r="P24" s="2" t="s">
        <v>34</v>
      </c>
      <c r="Q24" s="2"/>
      <c r="R24" s="2"/>
      <c r="S24" s="2"/>
      <c r="T24" s="2"/>
    </row>
    <row r="25" ht="14.25" spans="1:20">
      <c r="A25" s="2">
        <v>420116</v>
      </c>
      <c r="B25" s="2" t="s">
        <v>296</v>
      </c>
      <c r="C25" s="2" t="s">
        <v>23</v>
      </c>
      <c r="D25" s="2" t="s">
        <v>38</v>
      </c>
      <c r="E25" s="2" t="s">
        <v>39</v>
      </c>
      <c r="F25" s="2"/>
      <c r="G25" s="3" t="s">
        <v>185</v>
      </c>
      <c r="H25" s="4" t="s">
        <v>186</v>
      </c>
      <c r="I25" s="2">
        <v>20</v>
      </c>
      <c r="J25" s="2" t="s">
        <v>73</v>
      </c>
      <c r="K25" s="2" t="s">
        <v>29</v>
      </c>
      <c r="L25" s="2" t="s">
        <v>30</v>
      </c>
      <c r="M25" s="2" t="s">
        <v>31</v>
      </c>
      <c r="N25" s="2" t="s">
        <v>32</v>
      </c>
      <c r="O25" s="2" t="s">
        <v>43</v>
      </c>
      <c r="P25" s="2" t="s">
        <v>34</v>
      </c>
      <c r="Q25" s="2"/>
      <c r="R25" s="2"/>
      <c r="S25" s="2"/>
      <c r="T25" s="2"/>
    </row>
    <row r="26" ht="14.25" spans="1:20">
      <c r="A26" s="2">
        <v>420216</v>
      </c>
      <c r="B26" s="2" t="s">
        <v>385</v>
      </c>
      <c r="C26" s="2" t="s">
        <v>23</v>
      </c>
      <c r="D26" s="2" t="s">
        <v>38</v>
      </c>
      <c r="E26" s="2" t="s">
        <v>95</v>
      </c>
      <c r="F26" s="2"/>
      <c r="G26" s="3" t="s">
        <v>155</v>
      </c>
      <c r="H26" s="4" t="s">
        <v>156</v>
      </c>
      <c r="I26" s="2">
        <v>20</v>
      </c>
      <c r="J26" s="2" t="s">
        <v>120</v>
      </c>
      <c r="K26" s="2" t="s">
        <v>130</v>
      </c>
      <c r="L26" s="2" t="s">
        <v>31</v>
      </c>
      <c r="M26" s="2" t="s">
        <v>56</v>
      </c>
      <c r="N26" s="2" t="s">
        <v>57</v>
      </c>
      <c r="O26" s="2" t="s">
        <v>32</v>
      </c>
      <c r="P26" s="2" t="s">
        <v>34</v>
      </c>
      <c r="Q26" s="2"/>
      <c r="R26" s="2"/>
      <c r="S26" s="2"/>
      <c r="T26" s="2"/>
    </row>
    <row r="27" ht="14.25" spans="1:20">
      <c r="A27" s="2">
        <v>421116</v>
      </c>
      <c r="B27" s="2" t="s">
        <v>74</v>
      </c>
      <c r="C27" s="2" t="s">
        <v>23</v>
      </c>
      <c r="D27" s="2" t="s">
        <v>24</v>
      </c>
      <c r="E27" s="2" t="s">
        <v>75</v>
      </c>
      <c r="F27" s="2"/>
      <c r="G27" s="3" t="s">
        <v>76</v>
      </c>
      <c r="H27" s="4" t="s">
        <v>77</v>
      </c>
      <c r="I27" s="2">
        <v>21</v>
      </c>
      <c r="J27" s="2" t="s">
        <v>78</v>
      </c>
      <c r="K27" s="2" t="s">
        <v>42</v>
      </c>
      <c r="L27" s="2" t="s">
        <v>56</v>
      </c>
      <c r="M27" s="2" t="s">
        <v>50</v>
      </c>
      <c r="N27" s="2" t="s">
        <v>33</v>
      </c>
      <c r="O27" s="2" t="s">
        <v>57</v>
      </c>
      <c r="P27" s="2" t="s">
        <v>34</v>
      </c>
      <c r="Q27" s="2"/>
      <c r="R27" s="2"/>
      <c r="S27" s="2"/>
      <c r="T27" s="2"/>
    </row>
    <row r="28" ht="14.25" spans="1:20">
      <c r="A28" s="2">
        <v>421216</v>
      </c>
      <c r="B28" s="2" t="s">
        <v>162</v>
      </c>
      <c r="C28" s="2" t="s">
        <v>23</v>
      </c>
      <c r="D28" s="2" t="s">
        <v>24</v>
      </c>
      <c r="E28" s="2" t="s">
        <v>25</v>
      </c>
      <c r="F28" s="2"/>
      <c r="G28" s="3" t="s">
        <v>163</v>
      </c>
      <c r="H28" s="4" t="s">
        <v>164</v>
      </c>
      <c r="I28" s="2">
        <v>21</v>
      </c>
      <c r="J28" s="2" t="s">
        <v>62</v>
      </c>
      <c r="K28" s="2" t="s">
        <v>63</v>
      </c>
      <c r="L28" s="2" t="s">
        <v>50</v>
      </c>
      <c r="M28" s="2" t="s">
        <v>51</v>
      </c>
      <c r="N28" s="2" t="s">
        <v>30</v>
      </c>
      <c r="O28" s="2" t="s">
        <v>33</v>
      </c>
      <c r="P28" s="2" t="s">
        <v>34</v>
      </c>
      <c r="Q28" s="2"/>
      <c r="R28" s="2"/>
      <c r="S28" s="2"/>
      <c r="T28" s="2"/>
    </row>
    <row r="29" ht="14.25" spans="1:20">
      <c r="A29" s="2">
        <v>420117</v>
      </c>
      <c r="B29" s="2" t="s">
        <v>300</v>
      </c>
      <c r="C29" s="2" t="s">
        <v>23</v>
      </c>
      <c r="D29" s="2" t="s">
        <v>38</v>
      </c>
      <c r="E29" s="2" t="s">
        <v>39</v>
      </c>
      <c r="F29" s="2"/>
      <c r="G29" s="3" t="s">
        <v>215</v>
      </c>
      <c r="H29" s="4" t="s">
        <v>216</v>
      </c>
      <c r="I29" s="2">
        <v>20</v>
      </c>
      <c r="J29" s="2" t="s">
        <v>48</v>
      </c>
      <c r="K29" s="2" t="s">
        <v>49</v>
      </c>
      <c r="L29" s="2" t="s">
        <v>51</v>
      </c>
      <c r="M29" s="2" t="s">
        <v>43</v>
      </c>
      <c r="N29" s="2" t="s">
        <v>31</v>
      </c>
      <c r="O29" s="2" t="s">
        <v>30</v>
      </c>
      <c r="P29" s="2" t="s">
        <v>34</v>
      </c>
      <c r="Q29" s="2"/>
      <c r="R29" s="2"/>
      <c r="S29" s="2"/>
      <c r="T29" s="2"/>
    </row>
    <row r="30" ht="14.25" spans="1:20">
      <c r="A30" s="2">
        <v>420217</v>
      </c>
      <c r="B30" s="2" t="s">
        <v>94</v>
      </c>
      <c r="C30" s="2" t="s">
        <v>23</v>
      </c>
      <c r="D30" s="2" t="s">
        <v>38</v>
      </c>
      <c r="E30" s="2" t="s">
        <v>95</v>
      </c>
      <c r="F30" s="2"/>
      <c r="G30" s="3" t="s">
        <v>96</v>
      </c>
      <c r="H30" s="4" t="s">
        <v>97</v>
      </c>
      <c r="I30" s="2">
        <v>20</v>
      </c>
      <c r="J30" s="2" t="s">
        <v>89</v>
      </c>
      <c r="K30" s="2" t="s">
        <v>90</v>
      </c>
      <c r="L30" s="2" t="s">
        <v>43</v>
      </c>
      <c r="M30" s="2" t="s">
        <v>32</v>
      </c>
      <c r="N30" s="2" t="s">
        <v>56</v>
      </c>
      <c r="O30" s="2" t="s">
        <v>31</v>
      </c>
      <c r="P30" s="2" t="s">
        <v>34</v>
      </c>
      <c r="Q30" s="2"/>
      <c r="R30" s="2"/>
      <c r="S30" s="2"/>
      <c r="T30" s="2"/>
    </row>
    <row r="31" ht="14.25" spans="1:20">
      <c r="A31" s="2">
        <v>421117</v>
      </c>
      <c r="B31" s="2" t="s">
        <v>169</v>
      </c>
      <c r="C31" s="2" t="s">
        <v>23</v>
      </c>
      <c r="D31" s="2" t="s">
        <v>24</v>
      </c>
      <c r="E31" s="2" t="s">
        <v>75</v>
      </c>
      <c r="F31" s="2"/>
      <c r="G31" s="3" t="s">
        <v>170</v>
      </c>
      <c r="H31" s="4" t="s">
        <v>171</v>
      </c>
      <c r="I31" s="2">
        <v>21</v>
      </c>
      <c r="J31" s="2" t="s">
        <v>83</v>
      </c>
      <c r="K31" s="2" t="s">
        <v>42</v>
      </c>
      <c r="L31" s="2" t="s">
        <v>32</v>
      </c>
      <c r="M31" s="2" t="s">
        <v>57</v>
      </c>
      <c r="N31" s="2" t="s">
        <v>50</v>
      </c>
      <c r="O31" s="2" t="s">
        <v>43</v>
      </c>
      <c r="P31" s="2" t="s">
        <v>34</v>
      </c>
      <c r="Q31" s="2"/>
      <c r="R31" s="2"/>
      <c r="S31" s="2"/>
      <c r="T31" s="2"/>
    </row>
    <row r="32" ht="14.25" spans="1:20">
      <c r="A32" s="2">
        <v>421217</v>
      </c>
      <c r="B32" s="2" t="s">
        <v>334</v>
      </c>
      <c r="C32" s="2" t="s">
        <v>23</v>
      </c>
      <c r="D32" s="2" t="s">
        <v>24</v>
      </c>
      <c r="E32" s="2" t="s">
        <v>25</v>
      </c>
      <c r="F32" s="2"/>
      <c r="G32" s="3" t="s">
        <v>335</v>
      </c>
      <c r="H32" s="4" t="s">
        <v>336</v>
      </c>
      <c r="I32" s="2">
        <v>21</v>
      </c>
      <c r="J32" s="2" t="s">
        <v>28</v>
      </c>
      <c r="K32" s="2" t="s">
        <v>63</v>
      </c>
      <c r="L32" s="2" t="s">
        <v>57</v>
      </c>
      <c r="M32" s="2" t="s">
        <v>33</v>
      </c>
      <c r="N32" s="2" t="s">
        <v>51</v>
      </c>
      <c r="O32" s="2" t="s">
        <v>32</v>
      </c>
      <c r="P32" s="2" t="s">
        <v>34</v>
      </c>
      <c r="Q32" s="2"/>
      <c r="R32" s="2"/>
      <c r="S32" s="2"/>
      <c r="T32" s="2"/>
    </row>
    <row r="33" ht="14.25" spans="1:20">
      <c r="A33" s="2">
        <v>420118</v>
      </c>
      <c r="B33" s="2" t="s">
        <v>159</v>
      </c>
      <c r="C33" s="2" t="s">
        <v>23</v>
      </c>
      <c r="D33" s="2" t="s">
        <v>38</v>
      </c>
      <c r="E33" s="2" t="s">
        <v>39</v>
      </c>
      <c r="F33" s="2"/>
      <c r="G33" s="3" t="s">
        <v>160</v>
      </c>
      <c r="H33" s="4" t="s">
        <v>161</v>
      </c>
      <c r="I33" s="2">
        <v>20</v>
      </c>
      <c r="J33" s="2" t="s">
        <v>73</v>
      </c>
      <c r="K33" s="2" t="s">
        <v>49</v>
      </c>
      <c r="L33" s="2" t="s">
        <v>33</v>
      </c>
      <c r="M33" s="2" t="s">
        <v>30</v>
      </c>
      <c r="N33" s="2" t="s">
        <v>43</v>
      </c>
      <c r="O33" s="2" t="s">
        <v>57</v>
      </c>
      <c r="P33" s="2" t="s">
        <v>34</v>
      </c>
      <c r="Q33" s="2"/>
      <c r="R33" s="2"/>
      <c r="S33" s="2"/>
      <c r="T33" s="2"/>
    </row>
    <row r="34" ht="14.25" spans="1:20">
      <c r="A34" s="2">
        <v>420218</v>
      </c>
      <c r="B34" s="2" t="s">
        <v>267</v>
      </c>
      <c r="C34" s="2" t="s">
        <v>23</v>
      </c>
      <c r="D34" s="2" t="s">
        <v>38</v>
      </c>
      <c r="E34" s="2" t="s">
        <v>95</v>
      </c>
      <c r="F34" s="2"/>
      <c r="G34" s="3" t="s">
        <v>268</v>
      </c>
      <c r="H34" s="4" t="s">
        <v>269</v>
      </c>
      <c r="I34" s="2">
        <v>20</v>
      </c>
      <c r="J34" s="2" t="s">
        <v>120</v>
      </c>
      <c r="K34" s="2" t="s">
        <v>130</v>
      </c>
      <c r="L34" s="2" t="s">
        <v>30</v>
      </c>
      <c r="M34" s="2" t="s">
        <v>31</v>
      </c>
      <c r="N34" s="2" t="s">
        <v>32</v>
      </c>
      <c r="O34" s="2" t="s">
        <v>33</v>
      </c>
      <c r="P34" s="2" t="s">
        <v>34</v>
      </c>
      <c r="Q34" s="2"/>
      <c r="R34" s="2"/>
      <c r="S34" s="2"/>
      <c r="T34" s="2"/>
    </row>
    <row r="35" ht="14.25" spans="1:20">
      <c r="A35" s="2">
        <v>421118</v>
      </c>
      <c r="B35" s="2" t="s">
        <v>361</v>
      </c>
      <c r="C35" s="2" t="s">
        <v>23</v>
      </c>
      <c r="D35" s="2" t="s">
        <v>24</v>
      </c>
      <c r="E35" s="2" t="s">
        <v>75</v>
      </c>
      <c r="F35" s="2"/>
      <c r="G35" s="3" t="s">
        <v>313</v>
      </c>
      <c r="H35" s="4" t="s">
        <v>314</v>
      </c>
      <c r="I35" s="2">
        <v>21</v>
      </c>
      <c r="J35" s="2" t="s">
        <v>78</v>
      </c>
      <c r="K35" s="2" t="s">
        <v>42</v>
      </c>
      <c r="L35" s="2" t="s">
        <v>31</v>
      </c>
      <c r="M35" s="2" t="s">
        <v>56</v>
      </c>
      <c r="N35" s="2" t="s">
        <v>57</v>
      </c>
      <c r="O35" s="2" t="s">
        <v>30</v>
      </c>
      <c r="P35" s="2" t="s">
        <v>34</v>
      </c>
      <c r="Q35" s="2"/>
      <c r="R35" s="2"/>
      <c r="S35" s="2"/>
      <c r="T35" s="2"/>
    </row>
    <row r="36" ht="14.25" spans="1:20">
      <c r="A36" s="2">
        <v>421218</v>
      </c>
      <c r="B36" s="2" t="s">
        <v>59</v>
      </c>
      <c r="C36" s="2" t="s">
        <v>23</v>
      </c>
      <c r="D36" s="2" t="s">
        <v>24</v>
      </c>
      <c r="E36" s="2" t="s">
        <v>25</v>
      </c>
      <c r="F36" s="2"/>
      <c r="G36" s="3" t="s">
        <v>60</v>
      </c>
      <c r="H36" s="4" t="s">
        <v>61</v>
      </c>
      <c r="I36" s="2">
        <v>21</v>
      </c>
      <c r="J36" s="2" t="s">
        <v>62</v>
      </c>
      <c r="K36" s="2" t="s">
        <v>63</v>
      </c>
      <c r="L36" s="2" t="s">
        <v>56</v>
      </c>
      <c r="M36" s="2" t="s">
        <v>50</v>
      </c>
      <c r="N36" s="2" t="s">
        <v>33</v>
      </c>
      <c r="O36" s="2" t="s">
        <v>31</v>
      </c>
      <c r="P36" s="2" t="s">
        <v>34</v>
      </c>
      <c r="Q36" s="2"/>
      <c r="R36" s="2"/>
      <c r="S36" s="2"/>
      <c r="T36" s="2"/>
    </row>
    <row r="37" ht="14.25" spans="1:20">
      <c r="A37" s="2">
        <v>420119</v>
      </c>
      <c r="B37" s="2" t="s">
        <v>45</v>
      </c>
      <c r="C37" s="2" t="s">
        <v>23</v>
      </c>
      <c r="D37" s="2" t="s">
        <v>38</v>
      </c>
      <c r="E37" s="2" t="s">
        <v>39</v>
      </c>
      <c r="F37" s="2"/>
      <c r="G37" s="3" t="s">
        <v>46</v>
      </c>
      <c r="H37" s="4" t="s">
        <v>47</v>
      </c>
      <c r="I37" s="2">
        <v>20</v>
      </c>
      <c r="J37" s="2" t="s">
        <v>48</v>
      </c>
      <c r="K37" s="2" t="s">
        <v>49</v>
      </c>
      <c r="L37" s="2" t="s">
        <v>50</v>
      </c>
      <c r="M37" s="2" t="s">
        <v>51</v>
      </c>
      <c r="N37" s="2" t="s">
        <v>30</v>
      </c>
      <c r="O37" s="2" t="s">
        <v>43</v>
      </c>
      <c r="P37" s="2" t="s">
        <v>34</v>
      </c>
      <c r="Q37" s="2"/>
      <c r="R37" s="2"/>
      <c r="S37" s="2"/>
      <c r="T37" s="2"/>
    </row>
    <row r="38" ht="14.25" spans="1:20">
      <c r="A38" s="2">
        <v>420219</v>
      </c>
      <c r="B38" s="2" t="s">
        <v>382</v>
      </c>
      <c r="C38" s="2" t="s">
        <v>23</v>
      </c>
      <c r="D38" s="2" t="s">
        <v>38</v>
      </c>
      <c r="E38" s="2" t="s">
        <v>95</v>
      </c>
      <c r="F38" s="2"/>
      <c r="G38" s="3" t="s">
        <v>379</v>
      </c>
      <c r="H38" s="4" t="s">
        <v>380</v>
      </c>
      <c r="I38" s="2">
        <v>20</v>
      </c>
      <c r="J38" s="2" t="s">
        <v>89</v>
      </c>
      <c r="K38" s="2" t="s">
        <v>90</v>
      </c>
      <c r="L38" s="2" t="s">
        <v>51</v>
      </c>
      <c r="M38" s="2" t="s">
        <v>43</v>
      </c>
      <c r="N38" s="2" t="s">
        <v>31</v>
      </c>
      <c r="O38" s="2" t="s">
        <v>32</v>
      </c>
      <c r="P38" s="2" t="s">
        <v>34</v>
      </c>
      <c r="Q38" s="2"/>
      <c r="R38" s="2"/>
      <c r="S38" s="2"/>
      <c r="T38" s="2"/>
    </row>
    <row r="39" ht="14.25" spans="1:20">
      <c r="A39" s="2">
        <v>421119</v>
      </c>
      <c r="B39" s="2" t="s">
        <v>332</v>
      </c>
      <c r="C39" s="2" t="s">
        <v>23</v>
      </c>
      <c r="D39" s="2" t="s">
        <v>24</v>
      </c>
      <c r="E39" s="2" t="s">
        <v>75</v>
      </c>
      <c r="F39" s="2"/>
      <c r="G39" s="3" t="s">
        <v>298</v>
      </c>
      <c r="H39" s="4" t="s">
        <v>299</v>
      </c>
      <c r="I39" s="2">
        <v>21</v>
      </c>
      <c r="J39" s="2" t="s">
        <v>83</v>
      </c>
      <c r="K39" s="2" t="s">
        <v>49</v>
      </c>
      <c r="L39" s="2" t="s">
        <v>43</v>
      </c>
      <c r="M39" s="2" t="s">
        <v>32</v>
      </c>
      <c r="N39" s="2" t="s">
        <v>56</v>
      </c>
      <c r="O39" s="2" t="s">
        <v>57</v>
      </c>
      <c r="P39" s="2" t="s">
        <v>34</v>
      </c>
      <c r="Q39" s="2"/>
      <c r="R39" s="2"/>
      <c r="S39" s="2"/>
      <c r="T39" s="2"/>
    </row>
    <row r="40" ht="14.25" spans="1:20">
      <c r="A40" s="2">
        <v>421219</v>
      </c>
      <c r="B40" s="2" t="s">
        <v>178</v>
      </c>
      <c r="C40" s="2" t="s">
        <v>23</v>
      </c>
      <c r="D40" s="2" t="s">
        <v>24</v>
      </c>
      <c r="E40" s="2" t="s">
        <v>25</v>
      </c>
      <c r="F40" s="2"/>
      <c r="G40" s="3" t="s">
        <v>179</v>
      </c>
      <c r="H40" s="4" t="s">
        <v>180</v>
      </c>
      <c r="I40" s="2">
        <v>21</v>
      </c>
      <c r="J40" s="2" t="s">
        <v>28</v>
      </c>
      <c r="K40" s="2" t="s">
        <v>90</v>
      </c>
      <c r="L40" s="2" t="s">
        <v>32</v>
      </c>
      <c r="M40" s="2" t="s">
        <v>57</v>
      </c>
      <c r="N40" s="2" t="s">
        <v>50</v>
      </c>
      <c r="O40" s="2" t="s">
        <v>33</v>
      </c>
      <c r="P40" s="2" t="s">
        <v>34</v>
      </c>
      <c r="Q40" s="2"/>
      <c r="R40" s="2"/>
      <c r="S40" s="2"/>
      <c r="T40" s="2"/>
    </row>
    <row r="41" ht="12.75" spans="1:2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4.25" spans="1:20">
      <c r="A42" s="2">
        <v>520219</v>
      </c>
      <c r="B42" s="2" t="s">
        <v>378</v>
      </c>
      <c r="C42" s="2" t="s">
        <v>23</v>
      </c>
      <c r="D42" s="2" t="s">
        <v>38</v>
      </c>
      <c r="E42" s="2" t="s">
        <v>95</v>
      </c>
      <c r="F42" s="2"/>
      <c r="G42" s="3" t="s">
        <v>379</v>
      </c>
      <c r="H42" s="4" t="s">
        <v>380</v>
      </c>
      <c r="I42" s="2">
        <v>20</v>
      </c>
      <c r="J42" s="2" t="s">
        <v>89</v>
      </c>
      <c r="K42" s="2" t="s">
        <v>42</v>
      </c>
      <c r="L42" s="2" t="s">
        <v>51</v>
      </c>
      <c r="M42" s="2" t="s">
        <v>43</v>
      </c>
      <c r="N42" s="2" t="s">
        <v>31</v>
      </c>
      <c r="O42" s="2" t="s">
        <v>32</v>
      </c>
      <c r="P42" s="2" t="s">
        <v>68</v>
      </c>
      <c r="Q42" s="2"/>
      <c r="R42" s="2"/>
      <c r="S42" s="2"/>
      <c r="T42" s="2"/>
    </row>
    <row r="43" ht="14.25" spans="1:20">
      <c r="A43" s="2">
        <f>IFERROR(__xludf.DUMMYFUNCTION("query(SPLIT(B43, "" ""), ""SELECT Col1"")"),521119)</f>
        <v>521119</v>
      </c>
      <c r="B43" s="2" t="s">
        <v>297</v>
      </c>
      <c r="C43" s="2" t="s">
        <v>23</v>
      </c>
      <c r="D43" s="2" t="s">
        <v>24</v>
      </c>
      <c r="E43" s="2" t="s">
        <v>75</v>
      </c>
      <c r="F43" s="2"/>
      <c r="G43" s="3" t="s">
        <v>298</v>
      </c>
      <c r="H43" s="4" t="s">
        <v>299</v>
      </c>
      <c r="I43" s="2">
        <v>21</v>
      </c>
      <c r="J43" s="2" t="s">
        <v>83</v>
      </c>
      <c r="K43" s="2" t="s">
        <v>63</v>
      </c>
      <c r="L43" s="2" t="s">
        <v>43</v>
      </c>
      <c r="M43" s="2" t="s">
        <v>32</v>
      </c>
      <c r="N43" s="2" t="s">
        <v>56</v>
      </c>
      <c r="O43" s="2" t="s">
        <v>57</v>
      </c>
      <c r="P43" s="2" t="s">
        <v>68</v>
      </c>
      <c r="Q43" s="2"/>
      <c r="R43" s="2"/>
      <c r="S43" s="2"/>
      <c r="T43" s="2"/>
    </row>
    <row r="44" ht="14.25" spans="1:20">
      <c r="A44" s="2">
        <f>IFERROR(__xludf.DUMMYFUNCTION("query(SPLIT(B43, "" ""), ""SELECT Col1"")"),521119)</f>
        <v>521119</v>
      </c>
      <c r="B44" s="2" t="s">
        <v>355</v>
      </c>
      <c r="C44" s="2" t="s">
        <v>23</v>
      </c>
      <c r="D44" s="2" t="s">
        <v>24</v>
      </c>
      <c r="E44" s="2" t="s">
        <v>25</v>
      </c>
      <c r="F44" s="2"/>
      <c r="G44" s="3" t="s">
        <v>179</v>
      </c>
      <c r="H44" s="4" t="s">
        <v>180</v>
      </c>
      <c r="I44" s="2">
        <v>21</v>
      </c>
      <c r="J44" s="2" t="s">
        <v>28</v>
      </c>
      <c r="K44" s="2" t="s">
        <v>49</v>
      </c>
      <c r="L44" s="2" t="s">
        <v>32</v>
      </c>
      <c r="M44" s="2" t="s">
        <v>57</v>
      </c>
      <c r="N44" s="2" t="s">
        <v>50</v>
      </c>
      <c r="O44" s="2" t="s">
        <v>33</v>
      </c>
      <c r="P44" s="2" t="s">
        <v>68</v>
      </c>
      <c r="Q44" s="2"/>
      <c r="R44" s="2"/>
      <c r="S44" s="2"/>
      <c r="T44" s="2"/>
    </row>
    <row r="45" ht="14.25" spans="1:20">
      <c r="A45" s="2">
        <f>IFERROR(__xludf.DUMMYFUNCTION("query(SPLIT(B43, "" ""), ""SELECT Col1"")"),521119)</f>
        <v>521119</v>
      </c>
      <c r="B45" s="2" t="s">
        <v>288</v>
      </c>
      <c r="C45" s="2" t="s">
        <v>23</v>
      </c>
      <c r="D45" s="2" t="s">
        <v>24</v>
      </c>
      <c r="E45" s="2" t="s">
        <v>75</v>
      </c>
      <c r="F45" s="2"/>
      <c r="G45" s="3" t="s">
        <v>170</v>
      </c>
      <c r="H45" s="4" t="s">
        <v>171</v>
      </c>
      <c r="I45" s="2">
        <v>21</v>
      </c>
      <c r="J45" s="2" t="s">
        <v>83</v>
      </c>
      <c r="K45" s="2" t="s">
        <v>90</v>
      </c>
      <c r="L45" s="2" t="s">
        <v>32</v>
      </c>
      <c r="M45" s="2" t="s">
        <v>57</v>
      </c>
      <c r="N45" s="2" t="s">
        <v>50</v>
      </c>
      <c r="O45" s="2" t="s">
        <v>43</v>
      </c>
      <c r="P45" s="2" t="s">
        <v>68</v>
      </c>
      <c r="Q45" s="2"/>
      <c r="R45" s="2"/>
      <c r="S45" s="2"/>
      <c r="T45" s="2"/>
    </row>
    <row r="46" ht="14.25" spans="1:20">
      <c r="A46" s="2">
        <f>IFERROR(__xludf.DUMMYFUNCTION("query(SPLIT(B43, "" ""), ""SELECT Col1"")"),521119)</f>
        <v>521119</v>
      </c>
      <c r="B46" s="2" t="s">
        <v>353</v>
      </c>
      <c r="C46" s="2" t="s">
        <v>23</v>
      </c>
      <c r="D46" s="2" t="s">
        <v>24</v>
      </c>
      <c r="E46" s="2" t="s">
        <v>25</v>
      </c>
      <c r="F46" s="2"/>
      <c r="G46" s="3" t="s">
        <v>335</v>
      </c>
      <c r="H46" s="4" t="s">
        <v>336</v>
      </c>
      <c r="I46" s="2">
        <v>21</v>
      </c>
      <c r="J46" s="2" t="s">
        <v>28</v>
      </c>
      <c r="K46" s="2" t="s">
        <v>42</v>
      </c>
      <c r="L46" s="2" t="s">
        <v>57</v>
      </c>
      <c r="M46" s="2" t="s">
        <v>33</v>
      </c>
      <c r="N46" s="2" t="s">
        <v>51</v>
      </c>
      <c r="O46" s="2" t="s">
        <v>32</v>
      </c>
      <c r="P46" s="2" t="s">
        <v>68</v>
      </c>
      <c r="Q46" s="2"/>
      <c r="R46" s="2"/>
      <c r="S46" s="2"/>
      <c r="T46" s="2"/>
    </row>
    <row r="47" ht="14.25" spans="1:20">
      <c r="A47" s="2">
        <f>IFERROR(__xludf.DUMMYFUNCTION("query(SPLIT(B43, "" ""), ""SELECT Col1"")"),521119)</f>
        <v>521119</v>
      </c>
      <c r="B47" s="2" t="s">
        <v>394</v>
      </c>
      <c r="C47" s="2" t="s">
        <v>23</v>
      </c>
      <c r="D47" s="2" t="s">
        <v>38</v>
      </c>
      <c r="E47" s="2" t="s">
        <v>39</v>
      </c>
      <c r="F47" s="2"/>
      <c r="G47" s="3" t="s">
        <v>160</v>
      </c>
      <c r="H47" s="4" t="s">
        <v>161</v>
      </c>
      <c r="I47" s="2">
        <v>20</v>
      </c>
      <c r="J47" s="2" t="s">
        <v>73</v>
      </c>
      <c r="K47" s="2" t="s">
        <v>63</v>
      </c>
      <c r="L47" s="2" t="s">
        <v>33</v>
      </c>
      <c r="M47" s="2" t="s">
        <v>30</v>
      </c>
      <c r="N47" s="2" t="s">
        <v>43</v>
      </c>
      <c r="O47" s="2" t="s">
        <v>57</v>
      </c>
      <c r="P47" s="2" t="s">
        <v>68</v>
      </c>
      <c r="Q47" s="2"/>
      <c r="R47" s="2"/>
      <c r="S47" s="2"/>
      <c r="T47" s="2"/>
    </row>
    <row r="48" ht="14.25" spans="1:20">
      <c r="A48" s="2">
        <f>IFERROR(__xludf.DUMMYFUNCTION("query(SPLIT(B43, "" ""), ""SELECT Col1"")"),521119)</f>
        <v>521119</v>
      </c>
      <c r="B48" s="2" t="s">
        <v>370</v>
      </c>
      <c r="C48" s="2" t="s">
        <v>23</v>
      </c>
      <c r="D48" s="2" t="s">
        <v>38</v>
      </c>
      <c r="E48" s="2" t="s">
        <v>39</v>
      </c>
      <c r="F48" s="2"/>
      <c r="G48" s="3" t="s">
        <v>197</v>
      </c>
      <c r="H48" s="4" t="s">
        <v>198</v>
      </c>
      <c r="I48" s="2">
        <v>20</v>
      </c>
      <c r="J48" s="2" t="s">
        <v>48</v>
      </c>
      <c r="K48" s="2" t="s">
        <v>49</v>
      </c>
      <c r="L48" s="2" t="s">
        <v>43</v>
      </c>
      <c r="M48" s="2" t="s">
        <v>32</v>
      </c>
      <c r="N48" s="2" t="s">
        <v>56</v>
      </c>
      <c r="O48" s="2" t="s">
        <v>57</v>
      </c>
      <c r="P48" s="2" t="s">
        <v>68</v>
      </c>
      <c r="Q48" s="2"/>
      <c r="R48" s="2"/>
      <c r="S48" s="2"/>
      <c r="T48" s="2"/>
    </row>
    <row r="49" ht="14.25" spans="1:20">
      <c r="A49" s="2">
        <f>IFERROR(__xludf.DUMMYFUNCTION("query(SPLIT(B43, "" ""), ""SELECT Col1"")"),521119)</f>
        <v>521119</v>
      </c>
      <c r="B49" s="2" t="s">
        <v>232</v>
      </c>
      <c r="C49" s="2" t="s">
        <v>23</v>
      </c>
      <c r="D49" s="2" t="s">
        <v>38</v>
      </c>
      <c r="E49" s="2" t="s">
        <v>95</v>
      </c>
      <c r="F49" s="2"/>
      <c r="G49" s="3" t="s">
        <v>233</v>
      </c>
      <c r="H49" s="4" t="s">
        <v>234</v>
      </c>
      <c r="I49" s="2">
        <v>20</v>
      </c>
      <c r="J49" s="2" t="s">
        <v>89</v>
      </c>
      <c r="K49" s="2" t="s">
        <v>29</v>
      </c>
      <c r="L49" s="2" t="s">
        <v>32</v>
      </c>
      <c r="M49" s="2" t="s">
        <v>57</v>
      </c>
      <c r="N49" s="2" t="s">
        <v>50</v>
      </c>
      <c r="O49" s="2" t="s">
        <v>33</v>
      </c>
      <c r="P49" s="2" t="s">
        <v>68</v>
      </c>
      <c r="Q49" s="2"/>
      <c r="R49" s="2"/>
      <c r="S49" s="2"/>
      <c r="T49" s="2"/>
    </row>
    <row r="50" ht="14.25" spans="1:20">
      <c r="A50" s="2">
        <f>IFERROR(__xludf.DUMMYFUNCTION("query(SPLIT(B43, "" ""), ""SELECT Col1"")"),521119)</f>
        <v>521119</v>
      </c>
      <c r="B50" s="2" t="s">
        <v>273</v>
      </c>
      <c r="C50" s="2" t="s">
        <v>23</v>
      </c>
      <c r="D50" s="2" t="s">
        <v>24</v>
      </c>
      <c r="E50" s="2" t="s">
        <v>75</v>
      </c>
      <c r="F50" s="2"/>
      <c r="G50" s="3" t="s">
        <v>115</v>
      </c>
      <c r="H50" s="4" t="s">
        <v>116</v>
      </c>
      <c r="I50" s="2">
        <v>21</v>
      </c>
      <c r="J50" s="2" t="s">
        <v>83</v>
      </c>
      <c r="K50" s="2" t="s">
        <v>130</v>
      </c>
      <c r="L50" s="2" t="s">
        <v>57</v>
      </c>
      <c r="M50" s="2" t="s">
        <v>33</v>
      </c>
      <c r="N50" s="2" t="s">
        <v>51</v>
      </c>
      <c r="O50" s="2" t="s">
        <v>30</v>
      </c>
      <c r="P50" s="2" t="s">
        <v>68</v>
      </c>
      <c r="Q50" s="2"/>
      <c r="R50" s="2"/>
      <c r="S50" s="2"/>
      <c r="T50" s="2"/>
    </row>
    <row r="51" ht="14.25" spans="1:20">
      <c r="A51" s="2">
        <f>IFERROR(__xludf.DUMMYFUNCTION("query(SPLIT(B43, "" ""), ""SELECT Col1"")"),521119)</f>
        <v>521119</v>
      </c>
      <c r="B51" s="2" t="s">
        <v>65</v>
      </c>
      <c r="C51" s="2" t="s">
        <v>23</v>
      </c>
      <c r="D51" s="2" t="s">
        <v>24</v>
      </c>
      <c r="E51" s="2" t="s">
        <v>25</v>
      </c>
      <c r="F51" s="2"/>
      <c r="G51" s="3" t="s">
        <v>66</v>
      </c>
      <c r="H51" s="4" t="s">
        <v>67</v>
      </c>
      <c r="I51" s="2">
        <v>21</v>
      </c>
      <c r="J51" s="2" t="s">
        <v>28</v>
      </c>
      <c r="K51" s="2" t="s">
        <v>42</v>
      </c>
      <c r="L51" s="2" t="s">
        <v>33</v>
      </c>
      <c r="M51" s="2" t="s">
        <v>30</v>
      </c>
      <c r="N51" s="2" t="s">
        <v>43</v>
      </c>
      <c r="O51" s="2" t="s">
        <v>31</v>
      </c>
      <c r="P51" s="2" t="s">
        <v>68</v>
      </c>
      <c r="Q51" s="2"/>
      <c r="R51" s="2"/>
      <c r="S51" s="2"/>
      <c r="T51" s="2"/>
    </row>
    <row r="52" ht="14.25" spans="1:20">
      <c r="A52" s="2">
        <f>IFERROR(__xludf.DUMMYFUNCTION("query(SPLIT(B43, "" ""), ""SELECT Col1"")"),521119)</f>
        <v>521119</v>
      </c>
      <c r="B52" s="2" t="s">
        <v>184</v>
      </c>
      <c r="C52" s="2" t="s">
        <v>23</v>
      </c>
      <c r="D52" s="2" t="s">
        <v>38</v>
      </c>
      <c r="E52" s="2" t="s">
        <v>39</v>
      </c>
      <c r="F52" s="2"/>
      <c r="G52" s="3" t="s">
        <v>185</v>
      </c>
      <c r="H52" s="4" t="s">
        <v>186</v>
      </c>
      <c r="I52" s="2">
        <v>20</v>
      </c>
      <c r="J52" s="2" t="s">
        <v>73</v>
      </c>
      <c r="K52" s="2" t="s">
        <v>63</v>
      </c>
      <c r="L52" s="2" t="s">
        <v>30</v>
      </c>
      <c r="M52" s="2" t="s">
        <v>31</v>
      </c>
      <c r="N52" s="2" t="s">
        <v>32</v>
      </c>
      <c r="O52" s="2" t="s">
        <v>43</v>
      </c>
      <c r="P52" s="2" t="s">
        <v>68</v>
      </c>
      <c r="Q52" s="2"/>
      <c r="R52" s="2"/>
      <c r="S52" s="2"/>
      <c r="T52" s="2"/>
    </row>
    <row r="53" ht="14.25" spans="1:20">
      <c r="A53" s="2">
        <f>IFERROR(__xludf.DUMMYFUNCTION("query(SPLIT(B43, "" ""), ""SELECT Col1"")"),521119)</f>
        <v>521119</v>
      </c>
      <c r="B53" s="2" t="s">
        <v>301</v>
      </c>
      <c r="C53" s="2" t="s">
        <v>23</v>
      </c>
      <c r="D53" s="2" t="s">
        <v>24</v>
      </c>
      <c r="E53" s="2" t="s">
        <v>75</v>
      </c>
      <c r="F53" s="2"/>
      <c r="G53" s="3" t="s">
        <v>271</v>
      </c>
      <c r="H53" s="4" t="s">
        <v>272</v>
      </c>
      <c r="I53" s="2">
        <v>21</v>
      </c>
      <c r="J53" s="2" t="s">
        <v>83</v>
      </c>
      <c r="K53" s="2" t="s">
        <v>84</v>
      </c>
      <c r="L53" s="2" t="s">
        <v>30</v>
      </c>
      <c r="M53" s="2" t="s">
        <v>31</v>
      </c>
      <c r="N53" s="2" t="s">
        <v>32</v>
      </c>
      <c r="O53" s="2" t="s">
        <v>43</v>
      </c>
      <c r="P53" s="2" t="s">
        <v>68</v>
      </c>
      <c r="Q53" s="2"/>
      <c r="R53" s="2"/>
      <c r="S53" s="2"/>
      <c r="T53" s="2"/>
    </row>
    <row r="54" ht="14.25" spans="1:20">
      <c r="A54" s="2">
        <f>IFERROR(__xludf.DUMMYFUNCTION("query(SPLIT(B43, "" ""), ""SELECT Col1"")"),521119)</f>
        <v>521119</v>
      </c>
      <c r="B54" s="2" t="s">
        <v>244</v>
      </c>
      <c r="C54" s="2" t="s">
        <v>23</v>
      </c>
      <c r="D54" s="2" t="s">
        <v>24</v>
      </c>
      <c r="E54" s="2" t="s">
        <v>25</v>
      </c>
      <c r="F54" s="2"/>
      <c r="G54" s="3" t="s">
        <v>54</v>
      </c>
      <c r="H54" s="4" t="s">
        <v>55</v>
      </c>
      <c r="I54" s="2">
        <v>21</v>
      </c>
      <c r="J54" s="2" t="s">
        <v>28</v>
      </c>
      <c r="K54" s="2" t="s">
        <v>29</v>
      </c>
      <c r="L54" s="2" t="s">
        <v>31</v>
      </c>
      <c r="M54" s="2" t="s">
        <v>56</v>
      </c>
      <c r="N54" s="2" t="s">
        <v>57</v>
      </c>
      <c r="O54" s="2" t="s">
        <v>32</v>
      </c>
      <c r="P54" s="2" t="s">
        <v>68</v>
      </c>
      <c r="Q54" s="2"/>
      <c r="R54" s="2"/>
      <c r="S54" s="2"/>
      <c r="T54" s="2"/>
    </row>
    <row r="55" ht="14.25" spans="1:20">
      <c r="A55" s="2">
        <f>IFERROR(__xludf.DUMMYFUNCTION("query(SPLIT(B43, "" ""), ""SELECT Col1"")"),521119)</f>
        <v>521119</v>
      </c>
      <c r="B55" s="2" t="s">
        <v>166</v>
      </c>
      <c r="C55" s="2" t="s">
        <v>23</v>
      </c>
      <c r="D55" s="2" t="s">
        <v>38</v>
      </c>
      <c r="E55" s="2" t="s">
        <v>39</v>
      </c>
      <c r="F55" s="2"/>
      <c r="G55" s="3" t="s">
        <v>167</v>
      </c>
      <c r="H55" s="4" t="s">
        <v>168</v>
      </c>
      <c r="I55" s="2">
        <v>20</v>
      </c>
      <c r="J55" s="2" t="s">
        <v>73</v>
      </c>
      <c r="K55" s="2" t="s">
        <v>130</v>
      </c>
      <c r="L55" s="2" t="s">
        <v>56</v>
      </c>
      <c r="M55" s="2" t="s">
        <v>50</v>
      </c>
      <c r="N55" s="2" t="s">
        <v>33</v>
      </c>
      <c r="O55" s="2" t="s">
        <v>57</v>
      </c>
      <c r="P55" s="2" t="s">
        <v>68</v>
      </c>
      <c r="Q55" s="2"/>
      <c r="R55" s="2"/>
      <c r="S55" s="2"/>
      <c r="T55" s="2"/>
    </row>
    <row r="56" ht="14.25" spans="1:20">
      <c r="A56" s="2">
        <f>IFERROR(__xludf.DUMMYFUNCTION("query(SPLIT(B43, "" ""), ""SELECT Col1"")"),521119)</f>
        <v>521119</v>
      </c>
      <c r="B56" s="2" t="s">
        <v>344</v>
      </c>
      <c r="C56" s="2" t="s">
        <v>23</v>
      </c>
      <c r="D56" s="2" t="s">
        <v>38</v>
      </c>
      <c r="E56" s="2" t="s">
        <v>95</v>
      </c>
      <c r="F56" s="2"/>
      <c r="G56" s="3" t="s">
        <v>345</v>
      </c>
      <c r="H56" s="4" t="s">
        <v>346</v>
      </c>
      <c r="I56" s="2">
        <v>20</v>
      </c>
      <c r="J56" s="2" t="s">
        <v>120</v>
      </c>
      <c r="K56" s="2" t="s">
        <v>84</v>
      </c>
      <c r="L56" s="2" t="s">
        <v>50</v>
      </c>
      <c r="M56" s="2" t="s">
        <v>51</v>
      </c>
      <c r="N56" s="2" t="s">
        <v>30</v>
      </c>
      <c r="O56" s="2" t="s">
        <v>33</v>
      </c>
      <c r="P56" s="2" t="s">
        <v>68</v>
      </c>
      <c r="Q56" s="2"/>
      <c r="R56" s="2"/>
      <c r="S56" s="2"/>
      <c r="T56" s="2"/>
    </row>
    <row r="57" ht="14.25" spans="1:20">
      <c r="A57" s="2">
        <f>IFERROR(__xludf.DUMMYFUNCTION("query(SPLIT(B43, "" ""), ""SELECT Col1"")"),521119)</f>
        <v>521119</v>
      </c>
      <c r="B57" s="2" t="s">
        <v>151</v>
      </c>
      <c r="C57" s="2" t="s">
        <v>23</v>
      </c>
      <c r="D57" s="2" t="s">
        <v>24</v>
      </c>
      <c r="E57" s="2" t="s">
        <v>25</v>
      </c>
      <c r="F57" s="2"/>
      <c r="G57" s="3" t="s">
        <v>152</v>
      </c>
      <c r="H57" s="4" t="s">
        <v>153</v>
      </c>
      <c r="I57" s="2">
        <v>21</v>
      </c>
      <c r="J57" s="2" t="s">
        <v>62</v>
      </c>
      <c r="K57" s="2" t="s">
        <v>29</v>
      </c>
      <c r="L57" s="2" t="s">
        <v>43</v>
      </c>
      <c r="M57" s="2" t="s">
        <v>32</v>
      </c>
      <c r="N57" s="2" t="s">
        <v>56</v>
      </c>
      <c r="O57" s="2" t="s">
        <v>31</v>
      </c>
      <c r="P57" s="2" t="s">
        <v>68</v>
      </c>
      <c r="Q57" s="2"/>
      <c r="R57" s="2"/>
      <c r="S57" s="2"/>
      <c r="T57" s="2"/>
    </row>
    <row r="58" ht="14.25" spans="1:20">
      <c r="A58" s="2">
        <f>IFERROR(__xludf.DUMMYFUNCTION("query(SPLIT(B43, "" ""), ""SELECT Col1"")"),521119)</f>
        <v>521119</v>
      </c>
      <c r="B58" s="2" t="s">
        <v>127</v>
      </c>
      <c r="C58" s="2" t="s">
        <v>23</v>
      </c>
      <c r="D58" s="2" t="s">
        <v>38</v>
      </c>
      <c r="E58" s="2" t="s">
        <v>39</v>
      </c>
      <c r="F58" s="2"/>
      <c r="G58" s="3" t="s">
        <v>128</v>
      </c>
      <c r="H58" s="4" t="s">
        <v>129</v>
      </c>
      <c r="I58" s="2">
        <v>20</v>
      </c>
      <c r="J58" s="2" t="s">
        <v>48</v>
      </c>
      <c r="K58" s="2" t="s">
        <v>130</v>
      </c>
      <c r="L58" s="2" t="s">
        <v>32</v>
      </c>
      <c r="M58" s="2" t="s">
        <v>57</v>
      </c>
      <c r="N58" s="2" t="s">
        <v>50</v>
      </c>
      <c r="O58" s="2" t="s">
        <v>43</v>
      </c>
      <c r="P58" s="2" t="s">
        <v>68</v>
      </c>
      <c r="Q58" s="2"/>
      <c r="R58" s="2"/>
      <c r="S58" s="2"/>
      <c r="T58" s="2"/>
    </row>
    <row r="59" ht="14.25" spans="1:20">
      <c r="A59" s="2">
        <f>IFERROR(__xludf.DUMMYFUNCTION("query(SPLIT(B43, "" ""), ""SELECT Col1"")"),521119)</f>
        <v>521119</v>
      </c>
      <c r="B59" s="2" t="s">
        <v>395</v>
      </c>
      <c r="C59" s="2" t="s">
        <v>23</v>
      </c>
      <c r="D59" s="2" t="s">
        <v>38</v>
      </c>
      <c r="E59" s="2" t="s">
        <v>95</v>
      </c>
      <c r="F59" s="2"/>
      <c r="G59" s="3" t="s">
        <v>279</v>
      </c>
      <c r="H59" s="4" t="s">
        <v>280</v>
      </c>
      <c r="I59" s="2">
        <v>20</v>
      </c>
      <c r="J59" s="2" t="s">
        <v>89</v>
      </c>
      <c r="K59" s="2" t="s">
        <v>42</v>
      </c>
      <c r="L59" s="2" t="s">
        <v>57</v>
      </c>
      <c r="M59" s="2" t="s">
        <v>33</v>
      </c>
      <c r="N59" s="2" t="s">
        <v>51</v>
      </c>
      <c r="O59" s="2" t="s">
        <v>32</v>
      </c>
      <c r="P59" s="2" t="s">
        <v>68</v>
      </c>
      <c r="Q59" s="2"/>
      <c r="R59" s="2"/>
      <c r="S59" s="2"/>
      <c r="T59" s="2"/>
    </row>
    <row r="60" ht="14.25" spans="1:20">
      <c r="A60" s="2">
        <f>IFERROR(__xludf.DUMMYFUNCTION("query(SPLIT(B43, "" ""), ""SELECT Col1"")"),521119)</f>
        <v>521119</v>
      </c>
      <c r="B60" s="2" t="s">
        <v>316</v>
      </c>
      <c r="C60" s="2" t="s">
        <v>23</v>
      </c>
      <c r="D60" s="2" t="s">
        <v>24</v>
      </c>
      <c r="E60" s="2" t="s">
        <v>75</v>
      </c>
      <c r="F60" s="2"/>
      <c r="G60" s="3" t="s">
        <v>317</v>
      </c>
      <c r="H60" s="4" t="s">
        <v>318</v>
      </c>
      <c r="I60" s="2">
        <v>21</v>
      </c>
      <c r="J60" s="2" t="s">
        <v>83</v>
      </c>
      <c r="K60" s="2" t="s">
        <v>63</v>
      </c>
      <c r="L60" s="2" t="s">
        <v>33</v>
      </c>
      <c r="M60" s="2" t="s">
        <v>30</v>
      </c>
      <c r="N60" s="2" t="s">
        <v>43</v>
      </c>
      <c r="O60" s="2" t="s">
        <v>57</v>
      </c>
      <c r="P60" s="2" t="s">
        <v>68</v>
      </c>
      <c r="Q60" s="2"/>
      <c r="R60" s="2"/>
      <c r="S60" s="2"/>
      <c r="T60" s="2"/>
    </row>
    <row r="61" ht="14.25" spans="1:20">
      <c r="A61" s="2">
        <f>IFERROR(__xludf.DUMMYFUNCTION("query(SPLIT(B43, "" ""), ""SELECT Col1"")"),521119)</f>
        <v>521119</v>
      </c>
      <c r="B61" s="2" t="s">
        <v>384</v>
      </c>
      <c r="C61" s="2" t="s">
        <v>23</v>
      </c>
      <c r="D61" s="2" t="s">
        <v>24</v>
      </c>
      <c r="E61" s="2" t="s">
        <v>25</v>
      </c>
      <c r="F61" s="2"/>
      <c r="G61" s="3" t="s">
        <v>26</v>
      </c>
      <c r="H61" s="4" t="s">
        <v>27</v>
      </c>
      <c r="I61" s="2">
        <v>21</v>
      </c>
      <c r="J61" s="2" t="s">
        <v>28</v>
      </c>
      <c r="K61" s="2" t="s">
        <v>49</v>
      </c>
      <c r="L61" s="2" t="s">
        <v>30</v>
      </c>
      <c r="M61" s="2" t="s">
        <v>31</v>
      </c>
      <c r="N61" s="2" t="s">
        <v>32</v>
      </c>
      <c r="O61" s="2" t="s">
        <v>33</v>
      </c>
      <c r="P61" s="2" t="s">
        <v>68</v>
      </c>
      <c r="Q61" s="2"/>
      <c r="R61" s="2"/>
      <c r="S61" s="2"/>
      <c r="T61" s="2"/>
    </row>
    <row r="62" ht="14.25" spans="1:20">
      <c r="A62" s="2">
        <f>IFERROR(__xludf.DUMMYFUNCTION("query(SPLIT(B43, "" ""), ""SELECT Col1"")"),521119)</f>
        <v>521119</v>
      </c>
      <c r="B62" s="2" t="s">
        <v>254</v>
      </c>
      <c r="C62" s="2" t="s">
        <v>23</v>
      </c>
      <c r="D62" s="2" t="s">
        <v>38</v>
      </c>
      <c r="E62" s="2" t="s">
        <v>39</v>
      </c>
      <c r="F62" s="2"/>
      <c r="G62" s="3" t="s">
        <v>135</v>
      </c>
      <c r="H62" s="4" t="s">
        <v>136</v>
      </c>
      <c r="I62" s="2">
        <v>20</v>
      </c>
      <c r="J62" s="2" t="s">
        <v>73</v>
      </c>
      <c r="K62" s="2" t="s">
        <v>90</v>
      </c>
      <c r="L62" s="2" t="s">
        <v>31</v>
      </c>
      <c r="M62" s="2" t="s">
        <v>56</v>
      </c>
      <c r="N62" s="2" t="s">
        <v>57</v>
      </c>
      <c r="O62" s="2" t="s">
        <v>30</v>
      </c>
      <c r="P62" s="2" t="s">
        <v>68</v>
      </c>
      <c r="Q62" s="2"/>
      <c r="R62" s="2"/>
      <c r="S62" s="2"/>
      <c r="T62" s="2"/>
    </row>
    <row r="63" ht="14.25" spans="1:20">
      <c r="A63" s="2">
        <f>IFERROR(__xludf.DUMMYFUNCTION("query(SPLIT(B43, "" ""), ""SELECT Col1"")"),521119)</f>
        <v>521119</v>
      </c>
      <c r="B63" s="2" t="s">
        <v>312</v>
      </c>
      <c r="C63" s="2" t="s">
        <v>23</v>
      </c>
      <c r="D63" s="2" t="s">
        <v>24</v>
      </c>
      <c r="E63" s="2" t="s">
        <v>75</v>
      </c>
      <c r="F63" s="2"/>
      <c r="G63" s="3" t="s">
        <v>313</v>
      </c>
      <c r="H63" s="4" t="s">
        <v>314</v>
      </c>
      <c r="I63" s="2">
        <v>21</v>
      </c>
      <c r="J63" s="2" t="s">
        <v>78</v>
      </c>
      <c r="K63" s="2" t="s">
        <v>42</v>
      </c>
      <c r="L63" s="2" t="s">
        <v>31</v>
      </c>
      <c r="M63" s="2" t="s">
        <v>56</v>
      </c>
      <c r="N63" s="2" t="s">
        <v>57</v>
      </c>
      <c r="O63" s="2" t="s">
        <v>30</v>
      </c>
      <c r="P63" s="2" t="s">
        <v>68</v>
      </c>
      <c r="Q63" s="2"/>
      <c r="R63" s="2"/>
      <c r="S63" s="2"/>
      <c r="T63" s="2"/>
    </row>
    <row r="64" ht="14.25" spans="1:20">
      <c r="A64" s="2">
        <f>IFERROR(__xludf.DUMMYFUNCTION("query(SPLIT(B43, "" ""), ""SELECT Col1"")"),521119)</f>
        <v>521119</v>
      </c>
      <c r="B64" s="2" t="s">
        <v>333</v>
      </c>
      <c r="C64" s="2" t="s">
        <v>23</v>
      </c>
      <c r="D64" s="2" t="s">
        <v>24</v>
      </c>
      <c r="E64" s="2" t="s">
        <v>25</v>
      </c>
      <c r="F64" s="2"/>
      <c r="G64" s="3" t="s">
        <v>60</v>
      </c>
      <c r="H64" s="4" t="s">
        <v>61</v>
      </c>
      <c r="I64" s="2">
        <v>21</v>
      </c>
      <c r="J64" s="2" t="s">
        <v>62</v>
      </c>
      <c r="K64" s="2" t="s">
        <v>42</v>
      </c>
      <c r="L64" s="2" t="s">
        <v>56</v>
      </c>
      <c r="M64" s="2" t="s">
        <v>50</v>
      </c>
      <c r="N64" s="2" t="s">
        <v>33</v>
      </c>
      <c r="O64" s="2" t="s">
        <v>31</v>
      </c>
      <c r="P64" s="2" t="s">
        <v>68</v>
      </c>
      <c r="Q64" s="2"/>
      <c r="R64" s="2"/>
      <c r="S64" s="2"/>
      <c r="T64" s="2"/>
    </row>
    <row r="65" ht="14.25" spans="1:20">
      <c r="A65" s="2">
        <f>IFERROR(__xludf.DUMMYFUNCTION("query(SPLIT(B43, "" ""), ""SELECT Col1"")"),521119)</f>
        <v>521119</v>
      </c>
      <c r="B65" s="2" t="s">
        <v>350</v>
      </c>
      <c r="C65" s="2" t="s">
        <v>23</v>
      </c>
      <c r="D65" s="2" t="s">
        <v>38</v>
      </c>
      <c r="E65" s="2" t="s">
        <v>39</v>
      </c>
      <c r="F65" s="2"/>
      <c r="G65" s="3" t="s">
        <v>46</v>
      </c>
      <c r="H65" s="4" t="s">
        <v>47</v>
      </c>
      <c r="I65" s="2">
        <v>20</v>
      </c>
      <c r="J65" s="2" t="s">
        <v>48</v>
      </c>
      <c r="K65" s="2" t="s">
        <v>63</v>
      </c>
      <c r="L65" s="2" t="s">
        <v>50</v>
      </c>
      <c r="M65" s="2" t="s">
        <v>51</v>
      </c>
      <c r="N65" s="2" t="s">
        <v>30</v>
      </c>
      <c r="O65" s="2" t="s">
        <v>43</v>
      </c>
      <c r="P65" s="2" t="s">
        <v>68</v>
      </c>
      <c r="Q65" s="2"/>
      <c r="R65" s="2"/>
      <c r="S65" s="2"/>
      <c r="T65" s="2"/>
    </row>
    <row r="66" ht="14.25" spans="1:20">
      <c r="A66" s="2">
        <f>IFERROR(__xludf.DUMMYFUNCTION("query(SPLIT(B43, "" ""), ""SELECT Col1"")"),521119)</f>
        <v>521119</v>
      </c>
      <c r="B66" s="2" t="s">
        <v>249</v>
      </c>
      <c r="C66" s="2" t="s">
        <v>23</v>
      </c>
      <c r="D66" s="2" t="s">
        <v>38</v>
      </c>
      <c r="E66" s="2" t="s">
        <v>95</v>
      </c>
      <c r="F66" s="2"/>
      <c r="G66" s="3" t="s">
        <v>250</v>
      </c>
      <c r="H66" s="4" t="s">
        <v>251</v>
      </c>
      <c r="I66" s="2">
        <v>20</v>
      </c>
      <c r="J66" s="2" t="s">
        <v>120</v>
      </c>
      <c r="K66" s="2" t="s">
        <v>84</v>
      </c>
      <c r="L66" s="2" t="s">
        <v>56</v>
      </c>
      <c r="M66" s="2" t="s">
        <v>50</v>
      </c>
      <c r="N66" s="2" t="s">
        <v>33</v>
      </c>
      <c r="O66" s="2" t="s">
        <v>31</v>
      </c>
      <c r="P66" s="2" t="s">
        <v>68</v>
      </c>
      <c r="Q66" s="2"/>
      <c r="R66" s="2"/>
      <c r="S66" s="2"/>
      <c r="T66" s="2"/>
    </row>
    <row r="67" ht="14.25" spans="1:20">
      <c r="A67" s="2">
        <f>IFERROR(__xludf.DUMMYFUNCTION("query(SPLIT(B43, "" ""), ""SELECT Col1"")"),521119)</f>
        <v>521119</v>
      </c>
      <c r="B67" s="2" t="s">
        <v>248</v>
      </c>
      <c r="C67" s="2" t="s">
        <v>23</v>
      </c>
      <c r="D67" s="2" t="s">
        <v>24</v>
      </c>
      <c r="E67" s="2" t="s">
        <v>75</v>
      </c>
      <c r="F67" s="2"/>
      <c r="G67" s="3" t="s">
        <v>176</v>
      </c>
      <c r="H67" s="4" t="s">
        <v>177</v>
      </c>
      <c r="I67" s="2">
        <v>21</v>
      </c>
      <c r="J67" s="2" t="s">
        <v>78</v>
      </c>
      <c r="K67" s="2" t="s">
        <v>29</v>
      </c>
      <c r="L67" s="2" t="s">
        <v>50</v>
      </c>
      <c r="M67" s="2" t="s">
        <v>51</v>
      </c>
      <c r="N67" s="2" t="s">
        <v>30</v>
      </c>
      <c r="O67" s="2" t="s">
        <v>43</v>
      </c>
      <c r="P67" s="2" t="s">
        <v>68</v>
      </c>
      <c r="Q67" s="2"/>
      <c r="R67" s="2"/>
      <c r="S67" s="2"/>
      <c r="T67" s="2"/>
    </row>
    <row r="68" ht="14.25" spans="1:20">
      <c r="A68" s="2">
        <f>IFERROR(__xludf.DUMMYFUNCTION("query(SPLIT(B43, "" ""), ""SELECT Col1"")"),521119)</f>
        <v>521119</v>
      </c>
      <c r="B68" s="2" t="s">
        <v>369</v>
      </c>
      <c r="C68" s="2" t="s">
        <v>23</v>
      </c>
      <c r="D68" s="2" t="s">
        <v>24</v>
      </c>
      <c r="E68" s="2" t="s">
        <v>25</v>
      </c>
      <c r="F68" s="2"/>
      <c r="G68" s="3" t="s">
        <v>338</v>
      </c>
      <c r="H68" s="4" t="s">
        <v>339</v>
      </c>
      <c r="I68" s="2">
        <v>21</v>
      </c>
      <c r="J68" s="2" t="s">
        <v>62</v>
      </c>
      <c r="K68" s="2" t="s">
        <v>130</v>
      </c>
      <c r="L68" s="2" t="s">
        <v>51</v>
      </c>
      <c r="M68" s="2" t="s">
        <v>43</v>
      </c>
      <c r="N68" s="2" t="s">
        <v>31</v>
      </c>
      <c r="O68" s="2" t="s">
        <v>32</v>
      </c>
      <c r="P68" s="2" t="s">
        <v>68</v>
      </c>
      <c r="Q68" s="2"/>
      <c r="R68" s="2"/>
      <c r="S68" s="2"/>
      <c r="T68" s="2"/>
    </row>
    <row r="69" ht="14.25" spans="1:20">
      <c r="A69" s="2">
        <f>IFERROR(__xludf.DUMMYFUNCTION("query(SPLIT(B43, "" ""), ""SELECT Col1"")"),521119)</f>
        <v>521119</v>
      </c>
      <c r="B69" s="2" t="s">
        <v>330</v>
      </c>
      <c r="C69" s="2" t="s">
        <v>23</v>
      </c>
      <c r="D69" s="2" t="s">
        <v>38</v>
      </c>
      <c r="E69" s="2" t="s">
        <v>95</v>
      </c>
      <c r="F69" s="2"/>
      <c r="G69" s="3" t="s">
        <v>268</v>
      </c>
      <c r="H69" s="4" t="s">
        <v>269</v>
      </c>
      <c r="I69" s="2">
        <v>20</v>
      </c>
      <c r="J69" s="2" t="s">
        <v>120</v>
      </c>
      <c r="K69" s="2" t="s">
        <v>42</v>
      </c>
      <c r="L69" s="2" t="s">
        <v>30</v>
      </c>
      <c r="M69" s="2" t="s">
        <v>31</v>
      </c>
      <c r="N69" s="2" t="s">
        <v>32</v>
      </c>
      <c r="O69" s="2" t="s">
        <v>33</v>
      </c>
      <c r="P69" s="2" t="s">
        <v>68</v>
      </c>
      <c r="Q69" s="2"/>
      <c r="R69" s="2"/>
      <c r="S69" s="2"/>
      <c r="T69" s="2"/>
    </row>
    <row r="70" ht="14.25" spans="1:20">
      <c r="A70" s="2">
        <f>IFERROR(__xludf.DUMMYFUNCTION("query(SPLIT(B43, "" ""), ""SELECT Col1"")"),521119)</f>
        <v>521119</v>
      </c>
      <c r="B70" s="2" t="s">
        <v>393</v>
      </c>
      <c r="C70" s="2" t="s">
        <v>23</v>
      </c>
      <c r="D70" s="2" t="s">
        <v>24</v>
      </c>
      <c r="E70" s="2" t="s">
        <v>25</v>
      </c>
      <c r="F70" s="2"/>
      <c r="G70" s="3" t="s">
        <v>163</v>
      </c>
      <c r="H70" s="4" t="s">
        <v>164</v>
      </c>
      <c r="I70" s="2">
        <v>21</v>
      </c>
      <c r="J70" s="2" t="s">
        <v>62</v>
      </c>
      <c r="K70" s="2" t="s">
        <v>63</v>
      </c>
      <c r="L70" s="2" t="s">
        <v>50</v>
      </c>
      <c r="M70" s="2" t="s">
        <v>51</v>
      </c>
      <c r="N70" s="2" t="s">
        <v>30</v>
      </c>
      <c r="O70" s="2" t="s">
        <v>33</v>
      </c>
      <c r="P70" s="2" t="s">
        <v>68</v>
      </c>
      <c r="Q70" s="2"/>
      <c r="R70" s="2"/>
      <c r="S70" s="2"/>
      <c r="T70" s="2"/>
    </row>
    <row r="71" ht="14.25" spans="1:20">
      <c r="A71" s="2">
        <f>IFERROR(__xludf.DUMMYFUNCTION("query(SPLIT(B43, "" ""), ""SELECT Col1"")"),521119)</f>
        <v>521119</v>
      </c>
      <c r="B71" s="2" t="s">
        <v>214</v>
      </c>
      <c r="C71" s="2" t="s">
        <v>23</v>
      </c>
      <c r="D71" s="2" t="s">
        <v>38</v>
      </c>
      <c r="E71" s="2" t="s">
        <v>39</v>
      </c>
      <c r="F71" s="2"/>
      <c r="G71" s="3" t="s">
        <v>215</v>
      </c>
      <c r="H71" s="4" t="s">
        <v>216</v>
      </c>
      <c r="I71" s="2">
        <v>20</v>
      </c>
      <c r="J71" s="2" t="s">
        <v>48</v>
      </c>
      <c r="K71" s="2" t="s">
        <v>49</v>
      </c>
      <c r="L71" s="2" t="s">
        <v>51</v>
      </c>
      <c r="M71" s="2" t="s">
        <v>43</v>
      </c>
      <c r="N71" s="2" t="s">
        <v>31</v>
      </c>
      <c r="O71" s="2" t="s">
        <v>30</v>
      </c>
      <c r="P71" s="2" t="s">
        <v>68</v>
      </c>
      <c r="Q71" s="2"/>
      <c r="R71" s="2"/>
      <c r="S71" s="2"/>
      <c r="T71" s="2"/>
    </row>
    <row r="72" ht="14.25" spans="1:20">
      <c r="A72" s="2">
        <f>IFERROR(__xludf.DUMMYFUNCTION("query(SPLIT(B43, "" ""), ""SELECT Col1"")"),521119)</f>
        <v>521119</v>
      </c>
      <c r="B72" s="2" t="s">
        <v>212</v>
      </c>
      <c r="C72" s="2" t="s">
        <v>23</v>
      </c>
      <c r="D72" s="2" t="s">
        <v>38</v>
      </c>
      <c r="E72" s="2" t="s">
        <v>95</v>
      </c>
      <c r="F72" s="2"/>
      <c r="G72" s="3" t="s">
        <v>96</v>
      </c>
      <c r="H72" s="4" t="s">
        <v>97</v>
      </c>
      <c r="I72" s="2">
        <v>20</v>
      </c>
      <c r="J72" s="2" t="s">
        <v>89</v>
      </c>
      <c r="K72" s="2" t="s">
        <v>90</v>
      </c>
      <c r="L72" s="2" t="s">
        <v>43</v>
      </c>
      <c r="M72" s="2" t="s">
        <v>32</v>
      </c>
      <c r="N72" s="2" t="s">
        <v>56</v>
      </c>
      <c r="O72" s="2" t="s">
        <v>31</v>
      </c>
      <c r="P72" s="2" t="s">
        <v>68</v>
      </c>
      <c r="Q72" s="2"/>
      <c r="R72" s="2"/>
      <c r="S72" s="2"/>
      <c r="T72" s="2"/>
    </row>
    <row r="73" ht="14.25" spans="1:20">
      <c r="A73" s="2">
        <f>IFERROR(__xludf.DUMMYFUNCTION("query(SPLIT(B43, "" ""), ""SELECT Col1"")"),521119)</f>
        <v>521119</v>
      </c>
      <c r="B73" s="2" t="s">
        <v>154</v>
      </c>
      <c r="C73" s="2" t="s">
        <v>23</v>
      </c>
      <c r="D73" s="2" t="s">
        <v>38</v>
      </c>
      <c r="E73" s="2" t="s">
        <v>95</v>
      </c>
      <c r="F73" s="2"/>
      <c r="G73" s="3" t="s">
        <v>155</v>
      </c>
      <c r="H73" s="4" t="s">
        <v>156</v>
      </c>
      <c r="I73" s="2">
        <v>20</v>
      </c>
      <c r="J73" s="2" t="s">
        <v>120</v>
      </c>
      <c r="K73" s="2" t="s">
        <v>42</v>
      </c>
      <c r="L73" s="2" t="s">
        <v>31</v>
      </c>
      <c r="M73" s="2" t="s">
        <v>56</v>
      </c>
      <c r="N73" s="2" t="s">
        <v>57</v>
      </c>
      <c r="O73" s="2" t="s">
        <v>32</v>
      </c>
      <c r="P73" s="2" t="s">
        <v>68</v>
      </c>
      <c r="Q73" s="2"/>
      <c r="R73" s="2"/>
      <c r="S73" s="2"/>
      <c r="T73" s="2"/>
    </row>
    <row r="74" ht="14.25" spans="1:20">
      <c r="A74" s="2">
        <f>IFERROR(__xludf.DUMMYFUNCTION("query(SPLIT(B43, "" ""), ""SELECT Col1"")"),521119)</f>
        <v>521119</v>
      </c>
      <c r="B74" s="2" t="s">
        <v>291</v>
      </c>
      <c r="C74" s="2" t="s">
        <v>23</v>
      </c>
      <c r="D74" s="2" t="s">
        <v>24</v>
      </c>
      <c r="E74" s="2" t="s">
        <v>75</v>
      </c>
      <c r="F74" s="2"/>
      <c r="G74" s="3" t="s">
        <v>76</v>
      </c>
      <c r="H74" s="4" t="s">
        <v>77</v>
      </c>
      <c r="I74" s="2">
        <v>21</v>
      </c>
      <c r="J74" s="2" t="s">
        <v>78</v>
      </c>
      <c r="K74" s="2" t="s">
        <v>63</v>
      </c>
      <c r="L74" s="2" t="s">
        <v>56</v>
      </c>
      <c r="M74" s="2" t="s">
        <v>50</v>
      </c>
      <c r="N74" s="2" t="s">
        <v>33</v>
      </c>
      <c r="O74" s="2" t="s">
        <v>57</v>
      </c>
      <c r="P74" s="2" t="s">
        <v>68</v>
      </c>
      <c r="Q74" s="2"/>
      <c r="R74" s="2"/>
      <c r="S74" s="2"/>
      <c r="T74" s="2"/>
    </row>
    <row r="75" ht="14.25" spans="1:20">
      <c r="A75" s="2">
        <f>IFERROR(__xludf.DUMMYFUNCTION("query(SPLIT(B43, "" ""), ""SELECT Col1"")"),521119)</f>
        <v>521119</v>
      </c>
      <c r="B75" s="2" t="s">
        <v>117</v>
      </c>
      <c r="C75" s="2" t="s">
        <v>23</v>
      </c>
      <c r="D75" s="2" t="s">
        <v>38</v>
      </c>
      <c r="E75" s="2" t="s">
        <v>95</v>
      </c>
      <c r="F75" s="2"/>
      <c r="G75" s="3" t="s">
        <v>118</v>
      </c>
      <c r="H75" s="4" t="s">
        <v>119</v>
      </c>
      <c r="I75" s="2">
        <v>20</v>
      </c>
      <c r="J75" s="2" t="s">
        <v>120</v>
      </c>
      <c r="K75" s="2" t="s">
        <v>49</v>
      </c>
      <c r="L75" s="2" t="s">
        <v>51</v>
      </c>
      <c r="M75" s="2" t="s">
        <v>43</v>
      </c>
      <c r="N75" s="2" t="s">
        <v>31</v>
      </c>
      <c r="O75" s="2" t="s">
        <v>32</v>
      </c>
      <c r="P75" s="2" t="s">
        <v>68</v>
      </c>
      <c r="Q75" s="2"/>
      <c r="R75" s="2"/>
      <c r="S75" s="2"/>
      <c r="T75" s="2"/>
    </row>
    <row r="76" ht="14.25" spans="1:20">
      <c r="A76" s="2">
        <f>IFERROR(__xludf.DUMMYFUNCTION("query(SPLIT(B43, "" ""), ""SELECT Col1"")"),521119)</f>
        <v>521119</v>
      </c>
      <c r="B76" s="2" t="s">
        <v>203</v>
      </c>
      <c r="C76" s="2" t="s">
        <v>23</v>
      </c>
      <c r="D76" s="2" t="s">
        <v>24</v>
      </c>
      <c r="E76" s="2" t="s">
        <v>75</v>
      </c>
      <c r="F76" s="2"/>
      <c r="G76" s="3" t="s">
        <v>204</v>
      </c>
      <c r="H76" s="4" t="s">
        <v>205</v>
      </c>
      <c r="I76" s="2">
        <v>21</v>
      </c>
      <c r="J76" s="2" t="s">
        <v>78</v>
      </c>
      <c r="K76" s="2" t="s">
        <v>29</v>
      </c>
      <c r="L76" s="2" t="s">
        <v>43</v>
      </c>
      <c r="M76" s="2" t="s">
        <v>32</v>
      </c>
      <c r="N76" s="2" t="s">
        <v>56</v>
      </c>
      <c r="O76" s="2" t="s">
        <v>57</v>
      </c>
      <c r="P76" s="2" t="s">
        <v>68</v>
      </c>
      <c r="Q76" s="2"/>
      <c r="R76" s="2"/>
      <c r="S76" s="2"/>
      <c r="T76" s="2"/>
    </row>
    <row r="77" ht="14.25" spans="1:20">
      <c r="A77" s="2">
        <f>IFERROR(__xludf.DUMMYFUNCTION("query(SPLIT(B43, "" ""), ""SELECT Col1"")"),521119)</f>
        <v>521119</v>
      </c>
      <c r="B77" s="2" t="s">
        <v>376</v>
      </c>
      <c r="C77" s="2" t="s">
        <v>23</v>
      </c>
      <c r="D77" s="2" t="s">
        <v>24</v>
      </c>
      <c r="E77" s="2" t="s">
        <v>25</v>
      </c>
      <c r="F77" s="2"/>
      <c r="G77" s="3" t="s">
        <v>107</v>
      </c>
      <c r="H77" s="4" t="s">
        <v>55</v>
      </c>
      <c r="I77" s="2">
        <v>21</v>
      </c>
      <c r="J77" s="2" t="s">
        <v>62</v>
      </c>
      <c r="K77" s="2" t="s">
        <v>130</v>
      </c>
      <c r="L77" s="2" t="s">
        <v>32</v>
      </c>
      <c r="M77" s="2" t="s">
        <v>57</v>
      </c>
      <c r="N77" s="2" t="s">
        <v>50</v>
      </c>
      <c r="O77" s="2" t="s">
        <v>33</v>
      </c>
      <c r="P77" s="2" t="s">
        <v>68</v>
      </c>
      <c r="Q77" s="2"/>
      <c r="R77" s="2"/>
      <c r="S77" s="2"/>
      <c r="T77" s="2"/>
    </row>
    <row r="78" ht="14.25" spans="1:20">
      <c r="A78" s="2">
        <f>IFERROR(__xludf.DUMMYFUNCTION("query(SPLIT(B43, "" ""), ""SELECT Col1"")"),521119)</f>
        <v>521119</v>
      </c>
      <c r="B78" s="2" t="s">
        <v>145</v>
      </c>
      <c r="C78" s="2" t="s">
        <v>23</v>
      </c>
      <c r="D78" s="2" t="s">
        <v>24</v>
      </c>
      <c r="E78" s="2" t="s">
        <v>75</v>
      </c>
      <c r="F78" s="2"/>
      <c r="G78" s="3" t="s">
        <v>146</v>
      </c>
      <c r="H78" s="4" t="s">
        <v>147</v>
      </c>
      <c r="I78" s="2">
        <v>21</v>
      </c>
      <c r="J78" s="2" t="s">
        <v>78</v>
      </c>
      <c r="K78" s="2" t="s">
        <v>42</v>
      </c>
      <c r="L78" s="2" t="s">
        <v>51</v>
      </c>
      <c r="M78" s="2" t="s">
        <v>43</v>
      </c>
      <c r="N78" s="2" t="s">
        <v>31</v>
      </c>
      <c r="O78" s="2" t="s">
        <v>30</v>
      </c>
      <c r="P78" s="2" t="s">
        <v>68</v>
      </c>
      <c r="Q78" s="2"/>
      <c r="R78" s="2"/>
      <c r="S78" s="2"/>
      <c r="T78" s="2"/>
    </row>
    <row r="79" ht="14.25" spans="1:20">
      <c r="A79" s="2">
        <f>IFERROR(__xludf.DUMMYFUNCTION("query(SPLIT(B43, "" ""), ""SELECT Col1"")"),521119)</f>
        <v>521119</v>
      </c>
      <c r="B79" s="2" t="s">
        <v>108</v>
      </c>
      <c r="C79" s="2" t="s">
        <v>23</v>
      </c>
      <c r="D79" s="2" t="s">
        <v>38</v>
      </c>
      <c r="E79" s="2" t="s">
        <v>39</v>
      </c>
      <c r="F79" s="2"/>
      <c r="G79" s="3" t="s">
        <v>109</v>
      </c>
      <c r="H79" s="4" t="s">
        <v>110</v>
      </c>
      <c r="I79" s="2">
        <v>20</v>
      </c>
      <c r="J79" s="2" t="s">
        <v>48</v>
      </c>
      <c r="K79" s="2" t="s">
        <v>63</v>
      </c>
      <c r="L79" s="2" t="s">
        <v>57</v>
      </c>
      <c r="M79" s="2" t="s">
        <v>33</v>
      </c>
      <c r="N79" s="2" t="s">
        <v>51</v>
      </c>
      <c r="O79" s="2" t="s">
        <v>30</v>
      </c>
      <c r="P79" s="2" t="s">
        <v>68</v>
      </c>
      <c r="Q79" s="2"/>
      <c r="R79" s="2"/>
      <c r="S79" s="2"/>
      <c r="T79" s="2"/>
    </row>
    <row r="80" ht="14.25" spans="1:20">
      <c r="A80" s="2">
        <f>IFERROR(__xludf.DUMMYFUNCTION("query(SPLIT(B43, "" ""), ""SELECT Col1"")"),521119)</f>
        <v>521119</v>
      </c>
      <c r="B80" s="2" t="s">
        <v>220</v>
      </c>
      <c r="C80" s="2" t="s">
        <v>23</v>
      </c>
      <c r="D80" s="2" t="s">
        <v>38</v>
      </c>
      <c r="E80" s="2" t="s">
        <v>95</v>
      </c>
      <c r="F80" s="2"/>
      <c r="G80" s="3" t="s">
        <v>221</v>
      </c>
      <c r="H80" s="4" t="s">
        <v>222</v>
      </c>
      <c r="I80" s="2">
        <v>20</v>
      </c>
      <c r="J80" s="2" t="s">
        <v>89</v>
      </c>
      <c r="K80" s="2" t="s">
        <v>49</v>
      </c>
      <c r="L80" s="2" t="s">
        <v>33</v>
      </c>
      <c r="M80" s="2" t="s">
        <v>30</v>
      </c>
      <c r="N80" s="2" t="s">
        <v>43</v>
      </c>
      <c r="O80" s="2" t="s">
        <v>31</v>
      </c>
      <c r="P80" s="2" t="s">
        <v>68</v>
      </c>
      <c r="Q80" s="2"/>
      <c r="R80" s="2"/>
      <c r="S80" s="2"/>
      <c r="T80" s="2"/>
    </row>
    <row r="81" ht="12.75" spans="1:20">
      <c r="A81" s="2">
        <f>IFERROR(__xludf.DUMMYFUNCTION("query(SPLIT(B43, "" ""), ""SELECT Col1"")"),521119)</f>
        <v>521119</v>
      </c>
      <c r="B81" s="2" t="s">
        <v>261</v>
      </c>
      <c r="C81" s="2" t="s">
        <v>23</v>
      </c>
      <c r="D81" s="2" t="s">
        <v>38</v>
      </c>
      <c r="E81" s="2" t="s">
        <v>39</v>
      </c>
      <c r="F81" s="2"/>
      <c r="G81" s="3" t="s">
        <v>262</v>
      </c>
      <c r="H81" s="2" t="s">
        <v>263</v>
      </c>
      <c r="I81" s="2">
        <v>20</v>
      </c>
      <c r="J81" s="2" t="s">
        <v>73</v>
      </c>
      <c r="K81" s="2" t="s">
        <v>90</v>
      </c>
      <c r="L81" s="2" t="s">
        <v>50</v>
      </c>
      <c r="M81" s="2" t="s">
        <v>51</v>
      </c>
      <c r="N81" s="2" t="s">
        <v>30</v>
      </c>
      <c r="O81" s="2" t="s">
        <v>43</v>
      </c>
      <c r="P81" s="2" t="s">
        <v>68</v>
      </c>
      <c r="Q81" s="2"/>
      <c r="R81" s="2"/>
      <c r="S81" s="2"/>
      <c r="T81" s="2"/>
    </row>
    <row r="82" ht="12.75" spans="1:2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2.75" spans="1:2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2.75" spans="1:2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4.25" spans="1:20">
      <c r="A85" s="2">
        <v>430110</v>
      </c>
      <c r="B85" s="2" t="s">
        <v>202</v>
      </c>
      <c r="C85" s="2" t="s">
        <v>37</v>
      </c>
      <c r="D85" s="2" t="s">
        <v>38</v>
      </c>
      <c r="E85" s="2" t="s">
        <v>39</v>
      </c>
      <c r="F85" s="2"/>
      <c r="G85" s="3" t="s">
        <v>194</v>
      </c>
      <c r="H85" s="4" t="s">
        <v>195</v>
      </c>
      <c r="I85" s="2">
        <v>30</v>
      </c>
      <c r="J85" s="2" t="s">
        <v>62</v>
      </c>
      <c r="K85" s="2" t="s">
        <v>130</v>
      </c>
      <c r="L85" s="2" t="s">
        <v>32</v>
      </c>
      <c r="M85" s="2" t="s">
        <v>57</v>
      </c>
      <c r="N85" s="2" t="s">
        <v>50</v>
      </c>
      <c r="O85" s="2" t="s">
        <v>33</v>
      </c>
      <c r="P85" s="2" t="s">
        <v>34</v>
      </c>
      <c r="Q85" s="2"/>
      <c r="R85" s="2"/>
      <c r="S85" s="2"/>
      <c r="T85" s="2"/>
    </row>
    <row r="86" ht="14.25" spans="1:20">
      <c r="A86" s="2">
        <v>430210</v>
      </c>
      <c r="B86" s="2" t="s">
        <v>367</v>
      </c>
      <c r="C86" s="2" t="s">
        <v>37</v>
      </c>
      <c r="D86" s="2" t="s">
        <v>38</v>
      </c>
      <c r="E86" s="2" t="s">
        <v>80</v>
      </c>
      <c r="F86" s="2"/>
      <c r="G86" s="3" t="s">
        <v>259</v>
      </c>
      <c r="H86" s="4" t="s">
        <v>260</v>
      </c>
      <c r="I86" s="2">
        <v>30</v>
      </c>
      <c r="J86" s="2" t="s">
        <v>83</v>
      </c>
      <c r="K86" s="2" t="s">
        <v>84</v>
      </c>
      <c r="L86" s="2" t="s">
        <v>30</v>
      </c>
      <c r="M86" s="2" t="s">
        <v>31</v>
      </c>
      <c r="N86" s="2" t="s">
        <v>32</v>
      </c>
      <c r="O86" s="2" t="s">
        <v>43</v>
      </c>
      <c r="P86" s="2" t="s">
        <v>34</v>
      </c>
      <c r="Q86" s="2"/>
      <c r="R86" s="2"/>
      <c r="S86" s="2"/>
      <c r="T86" s="2"/>
    </row>
    <row r="87" ht="14.25" spans="1:20">
      <c r="A87" s="2">
        <v>431110</v>
      </c>
      <c r="B87" s="2" t="s">
        <v>245</v>
      </c>
      <c r="C87" s="2" t="s">
        <v>37</v>
      </c>
      <c r="D87" s="2" t="s">
        <v>24</v>
      </c>
      <c r="E87" s="2" t="s">
        <v>99</v>
      </c>
      <c r="F87" s="2"/>
      <c r="G87" s="3" t="s">
        <v>246</v>
      </c>
      <c r="H87" s="4" t="s">
        <v>247</v>
      </c>
      <c r="I87" s="2">
        <v>31</v>
      </c>
      <c r="J87" s="2" t="s">
        <v>48</v>
      </c>
      <c r="K87" s="2" t="s">
        <v>130</v>
      </c>
      <c r="L87" s="2" t="s">
        <v>32</v>
      </c>
      <c r="M87" s="2" t="s">
        <v>57</v>
      </c>
      <c r="N87" s="2" t="s">
        <v>50</v>
      </c>
      <c r="O87" s="2" t="s">
        <v>43</v>
      </c>
      <c r="P87" s="2" t="s">
        <v>34</v>
      </c>
      <c r="Q87" s="2"/>
      <c r="R87" s="2"/>
      <c r="S87" s="2"/>
      <c r="T87" s="2"/>
    </row>
    <row r="88" ht="14.25" spans="1:20">
      <c r="A88" s="2">
        <v>431210</v>
      </c>
      <c r="B88" s="2" t="s">
        <v>281</v>
      </c>
      <c r="C88" s="2" t="s">
        <v>37</v>
      </c>
      <c r="D88" s="2" t="s">
        <v>24</v>
      </c>
      <c r="E88" s="2" t="s">
        <v>25</v>
      </c>
      <c r="F88" s="2"/>
      <c r="G88" s="3" t="s">
        <v>282</v>
      </c>
      <c r="H88" s="4" t="s">
        <v>283</v>
      </c>
      <c r="I88" s="2">
        <v>31</v>
      </c>
      <c r="J88" s="2" t="s">
        <v>48</v>
      </c>
      <c r="K88" s="2" t="s">
        <v>49</v>
      </c>
      <c r="L88" s="2" t="s">
        <v>43</v>
      </c>
      <c r="M88" s="2" t="s">
        <v>32</v>
      </c>
      <c r="N88" s="2" t="s">
        <v>56</v>
      </c>
      <c r="O88" s="2" t="s">
        <v>57</v>
      </c>
      <c r="P88" s="2" t="s">
        <v>34</v>
      </c>
      <c r="Q88" s="2"/>
      <c r="R88" s="2"/>
      <c r="S88" s="2"/>
      <c r="T88" s="2"/>
    </row>
    <row r="89" ht="14.25" spans="1:20">
      <c r="A89" s="2">
        <v>430111</v>
      </c>
      <c r="B89" s="2" t="s">
        <v>91</v>
      </c>
      <c r="C89" s="2" t="s">
        <v>37</v>
      </c>
      <c r="D89" s="2" t="s">
        <v>38</v>
      </c>
      <c r="E89" s="2" t="s">
        <v>39</v>
      </c>
      <c r="F89" s="2"/>
      <c r="G89" s="3" t="s">
        <v>92</v>
      </c>
      <c r="H89" s="4" t="s">
        <v>93</v>
      </c>
      <c r="I89" s="2">
        <v>30</v>
      </c>
      <c r="J89" s="2" t="s">
        <v>48</v>
      </c>
      <c r="K89" s="2" t="s">
        <v>63</v>
      </c>
      <c r="L89" s="2" t="s">
        <v>50</v>
      </c>
      <c r="M89" s="2" t="s">
        <v>51</v>
      </c>
      <c r="N89" s="2" t="s">
        <v>30</v>
      </c>
      <c r="O89" s="2" t="s">
        <v>43</v>
      </c>
      <c r="P89" s="2" t="s">
        <v>34</v>
      </c>
      <c r="Q89" s="2"/>
      <c r="R89" s="2"/>
      <c r="S89" s="2"/>
      <c r="T89" s="2"/>
    </row>
    <row r="90" ht="14.25" spans="1:20">
      <c r="A90" s="2">
        <v>430211</v>
      </c>
      <c r="B90" s="2" t="s">
        <v>235</v>
      </c>
      <c r="C90" s="2" t="s">
        <v>37</v>
      </c>
      <c r="D90" s="2" t="s">
        <v>38</v>
      </c>
      <c r="E90" s="2" t="s">
        <v>80</v>
      </c>
      <c r="F90" s="2"/>
      <c r="G90" s="3" t="s">
        <v>236</v>
      </c>
      <c r="H90" s="4" t="s">
        <v>237</v>
      </c>
      <c r="I90" s="2">
        <v>30</v>
      </c>
      <c r="J90" s="2" t="s">
        <v>28</v>
      </c>
      <c r="K90" s="2" t="s">
        <v>49</v>
      </c>
      <c r="L90" s="2" t="s">
        <v>30</v>
      </c>
      <c r="M90" s="2" t="s">
        <v>31</v>
      </c>
      <c r="N90" s="2" t="s">
        <v>32</v>
      </c>
      <c r="O90" s="2" t="s">
        <v>33</v>
      </c>
      <c r="P90" s="2" t="s">
        <v>34</v>
      </c>
      <c r="Q90" s="2"/>
      <c r="R90" s="2"/>
      <c r="S90" s="2"/>
      <c r="T90" s="2"/>
    </row>
    <row r="91" ht="14.25" spans="1:20">
      <c r="A91" s="2">
        <v>431111</v>
      </c>
      <c r="B91" s="2" t="s">
        <v>389</v>
      </c>
      <c r="C91" s="2" t="s">
        <v>37</v>
      </c>
      <c r="D91" s="2" t="s">
        <v>24</v>
      </c>
      <c r="E91" s="2" t="s">
        <v>99</v>
      </c>
      <c r="F91" s="2"/>
      <c r="G91" s="3" t="s">
        <v>349</v>
      </c>
      <c r="H91" s="4" t="s">
        <v>325</v>
      </c>
      <c r="I91" s="2">
        <v>31</v>
      </c>
      <c r="J91" s="2" t="s">
        <v>83</v>
      </c>
      <c r="K91" s="2" t="s">
        <v>90</v>
      </c>
      <c r="L91" s="2" t="s">
        <v>32</v>
      </c>
      <c r="M91" s="2" t="s">
        <v>57</v>
      </c>
      <c r="N91" s="2" t="s">
        <v>50</v>
      </c>
      <c r="O91" s="2" t="s">
        <v>43</v>
      </c>
      <c r="P91" s="2" t="s">
        <v>34</v>
      </c>
      <c r="Q91" s="2"/>
      <c r="R91" s="2"/>
      <c r="S91" s="2"/>
      <c r="T91" s="2"/>
    </row>
    <row r="92" ht="14.25" spans="1:20">
      <c r="A92" s="2">
        <v>431211</v>
      </c>
      <c r="B92" s="2" t="s">
        <v>274</v>
      </c>
      <c r="C92" s="2" t="s">
        <v>37</v>
      </c>
      <c r="D92" s="2" t="s">
        <v>24</v>
      </c>
      <c r="E92" s="2" t="s">
        <v>25</v>
      </c>
      <c r="F92" s="2"/>
      <c r="G92" s="3" t="s">
        <v>188</v>
      </c>
      <c r="H92" s="4" t="s">
        <v>189</v>
      </c>
      <c r="I92" s="2">
        <v>31</v>
      </c>
      <c r="J92" s="2" t="s">
        <v>28</v>
      </c>
      <c r="K92" s="2" t="s">
        <v>49</v>
      </c>
      <c r="L92" s="2" t="s">
        <v>32</v>
      </c>
      <c r="M92" s="2" t="s">
        <v>57</v>
      </c>
      <c r="N92" s="2" t="s">
        <v>50</v>
      </c>
      <c r="O92" s="2" t="s">
        <v>33</v>
      </c>
      <c r="P92" s="2" t="s">
        <v>34</v>
      </c>
      <c r="Q92" s="2"/>
      <c r="R92" s="2"/>
      <c r="S92" s="2"/>
      <c r="T92" s="2"/>
    </row>
    <row r="93" ht="14.25" spans="1:20">
      <c r="A93" s="2">
        <v>430112</v>
      </c>
      <c r="B93" s="2" t="s">
        <v>351</v>
      </c>
      <c r="C93" s="2" t="s">
        <v>37</v>
      </c>
      <c r="D93" s="2" t="s">
        <v>38</v>
      </c>
      <c r="E93" s="2" t="s">
        <v>39</v>
      </c>
      <c r="F93" s="2"/>
      <c r="G93" s="3" t="s">
        <v>132</v>
      </c>
      <c r="H93" s="4" t="s">
        <v>133</v>
      </c>
      <c r="I93" s="2">
        <v>30</v>
      </c>
      <c r="J93" s="2" t="s">
        <v>78</v>
      </c>
      <c r="K93" s="2" t="s">
        <v>29</v>
      </c>
      <c r="L93" s="2" t="s">
        <v>50</v>
      </c>
      <c r="M93" s="2" t="s">
        <v>51</v>
      </c>
      <c r="N93" s="2" t="s">
        <v>30</v>
      </c>
      <c r="O93" s="2" t="s">
        <v>43</v>
      </c>
      <c r="P93" s="2" t="s">
        <v>34</v>
      </c>
      <c r="Q93" s="2"/>
      <c r="R93" s="2"/>
      <c r="S93" s="2"/>
      <c r="T93" s="2"/>
    </row>
    <row r="94" ht="14.25" spans="1:20">
      <c r="A94" s="2">
        <v>430212</v>
      </c>
      <c r="B94" s="2" t="s">
        <v>320</v>
      </c>
      <c r="C94" s="2" t="s">
        <v>37</v>
      </c>
      <c r="D94" s="2" t="s">
        <v>38</v>
      </c>
      <c r="E94" s="2" t="s">
        <v>80</v>
      </c>
      <c r="F94" s="2"/>
      <c r="G94" s="3" t="s">
        <v>321</v>
      </c>
      <c r="H94" s="4" t="s">
        <v>322</v>
      </c>
      <c r="I94" s="2">
        <v>30</v>
      </c>
      <c r="J94" s="2" t="s">
        <v>120</v>
      </c>
      <c r="K94" s="2" t="s">
        <v>42</v>
      </c>
      <c r="L94" s="2" t="s">
        <v>30</v>
      </c>
      <c r="M94" s="2" t="s">
        <v>31</v>
      </c>
      <c r="N94" s="2" t="s">
        <v>32</v>
      </c>
      <c r="O94" s="2" t="s">
        <v>33</v>
      </c>
      <c r="P94" s="2" t="s">
        <v>34</v>
      </c>
      <c r="Q94" s="2"/>
      <c r="R94" s="2"/>
      <c r="S94" s="2"/>
      <c r="T94" s="2"/>
    </row>
    <row r="95" ht="14.25" spans="1:20">
      <c r="A95" s="2">
        <v>431112</v>
      </c>
      <c r="B95" s="2" t="s">
        <v>308</v>
      </c>
      <c r="C95" s="2" t="s">
        <v>37</v>
      </c>
      <c r="D95" s="2" t="s">
        <v>24</v>
      </c>
      <c r="E95" s="2" t="s">
        <v>99</v>
      </c>
      <c r="F95" s="2"/>
      <c r="G95" s="3" t="s">
        <v>276</v>
      </c>
      <c r="H95" s="4" t="s">
        <v>277</v>
      </c>
      <c r="I95" s="2">
        <v>31</v>
      </c>
      <c r="J95" s="2" t="s">
        <v>62</v>
      </c>
      <c r="K95" s="2" t="s">
        <v>63</v>
      </c>
      <c r="L95" s="2" t="s">
        <v>50</v>
      </c>
      <c r="M95" s="2" t="s">
        <v>51</v>
      </c>
      <c r="N95" s="2" t="s">
        <v>30</v>
      </c>
      <c r="O95" s="2" t="s">
        <v>33</v>
      </c>
      <c r="P95" s="2" t="s">
        <v>34</v>
      </c>
      <c r="Q95" s="2"/>
      <c r="R95" s="2"/>
      <c r="S95" s="2"/>
      <c r="T95" s="2"/>
    </row>
    <row r="96" ht="14.25" spans="1:20">
      <c r="A96" s="2">
        <v>431212</v>
      </c>
      <c r="B96" s="2" t="s">
        <v>362</v>
      </c>
      <c r="C96" s="2" t="s">
        <v>37</v>
      </c>
      <c r="D96" s="2" t="s">
        <v>24</v>
      </c>
      <c r="E96" s="2" t="s">
        <v>25</v>
      </c>
      <c r="F96" s="2"/>
      <c r="G96" s="3" t="s">
        <v>363</v>
      </c>
      <c r="H96" s="4" t="s">
        <v>225</v>
      </c>
      <c r="I96" s="2">
        <v>31</v>
      </c>
      <c r="J96" s="2" t="s">
        <v>62</v>
      </c>
      <c r="K96" s="2" t="s">
        <v>42</v>
      </c>
      <c r="L96" s="2" t="s">
        <v>56</v>
      </c>
      <c r="M96" s="2" t="s">
        <v>50</v>
      </c>
      <c r="N96" s="2" t="s">
        <v>33</v>
      </c>
      <c r="O96" s="2" t="s">
        <v>31</v>
      </c>
      <c r="P96" s="2" t="s">
        <v>34</v>
      </c>
      <c r="Q96" s="2"/>
      <c r="R96" s="2"/>
      <c r="S96" s="2"/>
      <c r="T96" s="2"/>
    </row>
    <row r="97" ht="14.25" spans="1:20">
      <c r="A97" s="2">
        <v>430113</v>
      </c>
      <c r="B97" s="2" t="s">
        <v>36</v>
      </c>
      <c r="C97" s="2" t="s">
        <v>37</v>
      </c>
      <c r="D97" s="2" t="s">
        <v>38</v>
      </c>
      <c r="E97" s="2" t="s">
        <v>39</v>
      </c>
      <c r="F97" s="2"/>
      <c r="G97" s="3" t="s">
        <v>40</v>
      </c>
      <c r="H97" s="4" t="s">
        <v>41</v>
      </c>
      <c r="I97" s="2">
        <v>30</v>
      </c>
      <c r="J97" s="2" t="s">
        <v>28</v>
      </c>
      <c r="K97" s="2" t="s">
        <v>42</v>
      </c>
      <c r="L97" s="2" t="s">
        <v>33</v>
      </c>
      <c r="M97" s="2" t="s">
        <v>30</v>
      </c>
      <c r="N97" s="2" t="s">
        <v>43</v>
      </c>
      <c r="O97" s="2" t="s">
        <v>31</v>
      </c>
      <c r="P97" s="2" t="s">
        <v>34</v>
      </c>
      <c r="Q97" s="2"/>
      <c r="R97" s="2"/>
      <c r="S97" s="2"/>
      <c r="T97" s="2"/>
    </row>
    <row r="98" ht="14.25" spans="1:20">
      <c r="A98" s="2">
        <v>430213</v>
      </c>
      <c r="B98" s="2" t="s">
        <v>372</v>
      </c>
      <c r="C98" s="2" t="s">
        <v>37</v>
      </c>
      <c r="D98" s="2" t="s">
        <v>38</v>
      </c>
      <c r="E98" s="2" t="s">
        <v>80</v>
      </c>
      <c r="F98" s="2"/>
      <c r="G98" s="3" t="s">
        <v>230</v>
      </c>
      <c r="H98" s="4" t="s">
        <v>231</v>
      </c>
      <c r="I98" s="2">
        <v>30</v>
      </c>
      <c r="J98" s="2" t="s">
        <v>120</v>
      </c>
      <c r="K98" s="2" t="s">
        <v>49</v>
      </c>
      <c r="L98" s="2" t="s">
        <v>51</v>
      </c>
      <c r="M98" s="2" t="s">
        <v>43</v>
      </c>
      <c r="N98" s="2" t="s">
        <v>31</v>
      </c>
      <c r="O98" s="2" t="s">
        <v>32</v>
      </c>
      <c r="P98" s="2" t="s">
        <v>34</v>
      </c>
      <c r="Q98" s="2"/>
      <c r="R98" s="2"/>
      <c r="S98" s="2"/>
      <c r="T98" s="2"/>
    </row>
    <row r="99" ht="14.25" spans="1:20">
      <c r="A99" s="2">
        <v>431113</v>
      </c>
      <c r="B99" s="2" t="s">
        <v>98</v>
      </c>
      <c r="C99" s="2" t="s">
        <v>37</v>
      </c>
      <c r="D99" s="2" t="s">
        <v>24</v>
      </c>
      <c r="E99" s="2" t="s">
        <v>99</v>
      </c>
      <c r="F99" s="2"/>
      <c r="G99" s="3" t="s">
        <v>100</v>
      </c>
      <c r="H99" s="4" t="s">
        <v>101</v>
      </c>
      <c r="I99" s="2">
        <v>31</v>
      </c>
      <c r="J99" s="2" t="s">
        <v>83</v>
      </c>
      <c r="K99" s="2" t="s">
        <v>63</v>
      </c>
      <c r="L99" s="2" t="s">
        <v>43</v>
      </c>
      <c r="M99" s="2" t="s">
        <v>32</v>
      </c>
      <c r="N99" s="2" t="s">
        <v>56</v>
      </c>
      <c r="O99" s="2" t="s">
        <v>57</v>
      </c>
      <c r="P99" s="2" t="s">
        <v>34</v>
      </c>
      <c r="Q99" s="2"/>
      <c r="R99" s="2"/>
      <c r="S99" s="2"/>
      <c r="T99" s="2"/>
    </row>
    <row r="100" ht="14.25" spans="1:20">
      <c r="A100" s="2">
        <v>431213</v>
      </c>
      <c r="B100" s="2" t="s">
        <v>383</v>
      </c>
      <c r="C100" s="2" t="s">
        <v>37</v>
      </c>
      <c r="D100" s="2" t="s">
        <v>24</v>
      </c>
      <c r="E100" s="2" t="s">
        <v>25</v>
      </c>
      <c r="F100" s="2"/>
      <c r="G100" s="3" t="s">
        <v>191</v>
      </c>
      <c r="H100" s="4" t="s">
        <v>192</v>
      </c>
      <c r="I100" s="2">
        <v>31</v>
      </c>
      <c r="J100" s="2" t="s">
        <v>62</v>
      </c>
      <c r="K100" s="2" t="s">
        <v>130</v>
      </c>
      <c r="L100" s="2" t="s">
        <v>51</v>
      </c>
      <c r="M100" s="2" t="s">
        <v>43</v>
      </c>
      <c r="N100" s="2" t="s">
        <v>31</v>
      </c>
      <c r="O100" s="2" t="s">
        <v>32</v>
      </c>
      <c r="P100" s="2" t="s">
        <v>34</v>
      </c>
      <c r="Q100" s="2"/>
      <c r="R100" s="2"/>
      <c r="S100" s="2"/>
      <c r="T100" s="2"/>
    </row>
    <row r="101" ht="14.25" spans="1:20">
      <c r="A101" s="2">
        <v>430114</v>
      </c>
      <c r="B101" s="2" t="s">
        <v>242</v>
      </c>
      <c r="C101" s="2" t="s">
        <v>37</v>
      </c>
      <c r="D101" s="2" t="s">
        <v>38</v>
      </c>
      <c r="E101" s="2" t="s">
        <v>39</v>
      </c>
      <c r="F101" s="2"/>
      <c r="G101" s="3" t="s">
        <v>239</v>
      </c>
      <c r="H101" s="4" t="s">
        <v>240</v>
      </c>
      <c r="I101" s="2">
        <v>30</v>
      </c>
      <c r="J101" s="2" t="s">
        <v>78</v>
      </c>
      <c r="K101" s="2" t="s">
        <v>29</v>
      </c>
      <c r="L101" s="2" t="s">
        <v>43</v>
      </c>
      <c r="M101" s="2" t="s">
        <v>32</v>
      </c>
      <c r="N101" s="2" t="s">
        <v>56</v>
      </c>
      <c r="O101" s="2" t="s">
        <v>57</v>
      </c>
      <c r="P101" s="2" t="s">
        <v>34</v>
      </c>
      <c r="Q101" s="2"/>
      <c r="R101" s="2"/>
      <c r="S101" s="2"/>
      <c r="T101" s="2"/>
    </row>
    <row r="102" ht="14.25" spans="1:20">
      <c r="A102" s="2">
        <v>430214</v>
      </c>
      <c r="B102" s="2" t="s">
        <v>364</v>
      </c>
      <c r="C102" s="2" t="s">
        <v>37</v>
      </c>
      <c r="D102" s="2" t="s">
        <v>38</v>
      </c>
      <c r="E102" s="2" t="s">
        <v>80</v>
      </c>
      <c r="F102" s="2"/>
      <c r="G102" s="3" t="s">
        <v>305</v>
      </c>
      <c r="H102" s="4" t="s">
        <v>306</v>
      </c>
      <c r="I102" s="2">
        <v>30</v>
      </c>
      <c r="J102" s="2" t="s">
        <v>89</v>
      </c>
      <c r="K102" s="2" t="s">
        <v>29</v>
      </c>
      <c r="L102" s="2" t="s">
        <v>32</v>
      </c>
      <c r="M102" s="2" t="s">
        <v>57</v>
      </c>
      <c r="N102" s="2" t="s">
        <v>50</v>
      </c>
      <c r="O102" s="2" t="s">
        <v>33</v>
      </c>
      <c r="P102" s="2" t="s">
        <v>34</v>
      </c>
      <c r="Q102" s="2"/>
      <c r="R102" s="2"/>
      <c r="S102" s="2"/>
      <c r="T102" s="2"/>
    </row>
    <row r="103" ht="14.25" spans="1:20">
      <c r="A103" s="2">
        <v>431114</v>
      </c>
      <c r="B103" s="2" t="s">
        <v>284</v>
      </c>
      <c r="C103" s="2" t="s">
        <v>37</v>
      </c>
      <c r="D103" s="2" t="s">
        <v>24</v>
      </c>
      <c r="E103" s="2" t="s">
        <v>99</v>
      </c>
      <c r="F103" s="2"/>
      <c r="G103" s="3" t="s">
        <v>285</v>
      </c>
      <c r="H103" s="4" t="s">
        <v>286</v>
      </c>
      <c r="I103" s="2">
        <v>31</v>
      </c>
      <c r="J103" s="2" t="s">
        <v>28</v>
      </c>
      <c r="K103" s="2" t="s">
        <v>29</v>
      </c>
      <c r="L103" s="2" t="s">
        <v>31</v>
      </c>
      <c r="M103" s="2" t="s">
        <v>56</v>
      </c>
      <c r="N103" s="2" t="s">
        <v>57</v>
      </c>
      <c r="O103" s="2" t="s">
        <v>32</v>
      </c>
      <c r="P103" s="2" t="s">
        <v>34</v>
      </c>
      <c r="Q103" s="2"/>
      <c r="R103" s="2"/>
      <c r="S103" s="2"/>
      <c r="T103" s="2"/>
    </row>
    <row r="104" ht="14.25" spans="1:20">
      <c r="A104" s="2">
        <v>431214</v>
      </c>
      <c r="B104" s="2" t="s">
        <v>226</v>
      </c>
      <c r="C104" s="2" t="s">
        <v>37</v>
      </c>
      <c r="D104" s="2" t="s">
        <v>24</v>
      </c>
      <c r="E104" s="2" t="s">
        <v>25</v>
      </c>
      <c r="F104" s="2"/>
      <c r="G104" s="3" t="s">
        <v>227</v>
      </c>
      <c r="H104" s="4" t="s">
        <v>228</v>
      </c>
      <c r="I104" s="2">
        <v>31</v>
      </c>
      <c r="J104" s="2" t="s">
        <v>120</v>
      </c>
      <c r="K104" s="2" t="s">
        <v>84</v>
      </c>
      <c r="L104" s="2" t="s">
        <v>50</v>
      </c>
      <c r="M104" s="2" t="s">
        <v>51</v>
      </c>
      <c r="N104" s="2" t="s">
        <v>30</v>
      </c>
      <c r="O104" s="2" t="s">
        <v>33</v>
      </c>
      <c r="P104" s="2" t="s">
        <v>34</v>
      </c>
      <c r="Q104" s="2"/>
      <c r="R104" s="2"/>
      <c r="S104" s="2"/>
      <c r="T104" s="2"/>
    </row>
    <row r="105" ht="14.25" spans="1:20">
      <c r="A105" s="2">
        <v>430115</v>
      </c>
      <c r="B105" s="2" t="s">
        <v>148</v>
      </c>
      <c r="C105" s="2" t="s">
        <v>37</v>
      </c>
      <c r="D105" s="2" t="s">
        <v>38</v>
      </c>
      <c r="E105" s="2" t="s">
        <v>39</v>
      </c>
      <c r="F105" s="2"/>
      <c r="G105" s="3" t="s">
        <v>149</v>
      </c>
      <c r="H105" s="4" t="s">
        <v>150</v>
      </c>
      <c r="I105" s="2">
        <v>30</v>
      </c>
      <c r="J105" s="2" t="s">
        <v>48</v>
      </c>
      <c r="K105" s="2" t="s">
        <v>49</v>
      </c>
      <c r="L105" s="2" t="s">
        <v>51</v>
      </c>
      <c r="M105" s="2" t="s">
        <v>43</v>
      </c>
      <c r="N105" s="2" t="s">
        <v>31</v>
      </c>
      <c r="O105" s="2" t="s">
        <v>30</v>
      </c>
      <c r="P105" s="2" t="s">
        <v>34</v>
      </c>
      <c r="Q105" s="2"/>
      <c r="R105" s="2"/>
      <c r="S105" s="2"/>
      <c r="T105" s="2"/>
    </row>
    <row r="106" ht="14.25" spans="1:20">
      <c r="A106" s="2">
        <v>430215</v>
      </c>
      <c r="B106" s="2" t="s">
        <v>199</v>
      </c>
      <c r="C106" s="2" t="s">
        <v>37</v>
      </c>
      <c r="D106" s="2" t="s">
        <v>38</v>
      </c>
      <c r="E106" s="2" t="s">
        <v>80</v>
      </c>
      <c r="F106" s="2"/>
      <c r="G106" s="3" t="s">
        <v>200</v>
      </c>
      <c r="H106" s="4" t="s">
        <v>201</v>
      </c>
      <c r="I106" s="2">
        <v>30</v>
      </c>
      <c r="J106" s="2" t="s">
        <v>73</v>
      </c>
      <c r="K106" s="2" t="s">
        <v>90</v>
      </c>
      <c r="L106" s="2" t="s">
        <v>31</v>
      </c>
      <c r="M106" s="2" t="s">
        <v>56</v>
      </c>
      <c r="N106" s="2" t="s">
        <v>57</v>
      </c>
      <c r="O106" s="2" t="s">
        <v>30</v>
      </c>
      <c r="P106" s="2" t="s">
        <v>34</v>
      </c>
      <c r="Q106" s="2"/>
      <c r="R106" s="2"/>
      <c r="S106" s="2"/>
      <c r="T106" s="2"/>
    </row>
    <row r="107" ht="14.25" spans="1:20">
      <c r="A107" s="2">
        <v>431115</v>
      </c>
      <c r="B107" s="2" t="s">
        <v>121</v>
      </c>
      <c r="C107" s="2" t="s">
        <v>37</v>
      </c>
      <c r="D107" s="2" t="s">
        <v>24</v>
      </c>
      <c r="E107" s="2" t="s">
        <v>99</v>
      </c>
      <c r="F107" s="2"/>
      <c r="G107" s="3" t="s">
        <v>122</v>
      </c>
      <c r="H107" s="4" t="s">
        <v>123</v>
      </c>
      <c r="I107" s="2">
        <v>31</v>
      </c>
      <c r="J107" s="2" t="s">
        <v>48</v>
      </c>
      <c r="K107" s="2" t="s">
        <v>63</v>
      </c>
      <c r="L107" s="2" t="s">
        <v>57</v>
      </c>
      <c r="M107" s="2" t="s">
        <v>33</v>
      </c>
      <c r="N107" s="2" t="s">
        <v>51</v>
      </c>
      <c r="O107" s="2" t="s">
        <v>30</v>
      </c>
      <c r="P107" s="2" t="s">
        <v>34</v>
      </c>
      <c r="Q107" s="2"/>
      <c r="R107" s="2"/>
      <c r="S107" s="2"/>
      <c r="T107" s="2"/>
    </row>
    <row r="108" ht="14.25" spans="1:20">
      <c r="A108" s="2">
        <v>431215</v>
      </c>
      <c r="B108" s="2" t="s">
        <v>70</v>
      </c>
      <c r="C108" s="2" t="s">
        <v>37</v>
      </c>
      <c r="D108" s="2" t="s">
        <v>24</v>
      </c>
      <c r="E108" s="2" t="s">
        <v>25</v>
      </c>
      <c r="F108" s="2"/>
      <c r="G108" s="3" t="s">
        <v>71</v>
      </c>
      <c r="H108" s="4" t="s">
        <v>72</v>
      </c>
      <c r="I108" s="2">
        <v>31</v>
      </c>
      <c r="J108" s="2" t="s">
        <v>73</v>
      </c>
      <c r="K108" s="2" t="s">
        <v>63</v>
      </c>
      <c r="L108" s="2" t="s">
        <v>30</v>
      </c>
      <c r="M108" s="2" t="s">
        <v>31</v>
      </c>
      <c r="N108" s="2" t="s">
        <v>32</v>
      </c>
      <c r="O108" s="2" t="s">
        <v>43</v>
      </c>
      <c r="P108" s="2" t="s">
        <v>34</v>
      </c>
      <c r="Q108" s="2"/>
      <c r="R108" s="2"/>
      <c r="S108" s="2"/>
      <c r="T108" s="2"/>
    </row>
    <row r="109" ht="14.25" spans="1:20">
      <c r="A109" s="2">
        <v>430116</v>
      </c>
      <c r="B109" s="2" t="s">
        <v>181</v>
      </c>
      <c r="C109" s="2" t="s">
        <v>37</v>
      </c>
      <c r="D109" s="2" t="s">
        <v>38</v>
      </c>
      <c r="E109" s="2" t="s">
        <v>39</v>
      </c>
      <c r="F109" s="2"/>
      <c r="G109" s="3" t="s">
        <v>182</v>
      </c>
      <c r="H109" s="4" t="s">
        <v>183</v>
      </c>
      <c r="I109" s="2">
        <v>30</v>
      </c>
      <c r="J109" s="2" t="s">
        <v>73</v>
      </c>
      <c r="K109" s="2" t="s">
        <v>63</v>
      </c>
      <c r="L109" s="2" t="s">
        <v>33</v>
      </c>
      <c r="M109" s="2" t="s">
        <v>30</v>
      </c>
      <c r="N109" s="2" t="s">
        <v>43</v>
      </c>
      <c r="O109" s="2" t="s">
        <v>57</v>
      </c>
      <c r="P109" s="2" t="s">
        <v>34</v>
      </c>
      <c r="Q109" s="2"/>
      <c r="R109" s="2"/>
      <c r="S109" s="2"/>
      <c r="T109" s="2"/>
    </row>
    <row r="110" ht="14.25" spans="1:20">
      <c r="A110" s="2">
        <v>430216</v>
      </c>
      <c r="B110" s="2" t="s">
        <v>137</v>
      </c>
      <c r="C110" s="2" t="s">
        <v>37</v>
      </c>
      <c r="D110" s="2" t="s">
        <v>38</v>
      </c>
      <c r="E110" s="2" t="s">
        <v>80</v>
      </c>
      <c r="F110" s="2"/>
      <c r="G110" s="3" t="s">
        <v>138</v>
      </c>
      <c r="H110" s="4" t="s">
        <v>139</v>
      </c>
      <c r="I110" s="2">
        <v>30</v>
      </c>
      <c r="J110" s="2" t="s">
        <v>83</v>
      </c>
      <c r="K110" s="2" t="s">
        <v>130</v>
      </c>
      <c r="L110" s="2" t="s">
        <v>57</v>
      </c>
      <c r="M110" s="2" t="s">
        <v>33</v>
      </c>
      <c r="N110" s="2" t="s">
        <v>51</v>
      </c>
      <c r="O110" s="2" t="s">
        <v>30</v>
      </c>
      <c r="P110" s="2" t="s">
        <v>34</v>
      </c>
      <c r="Q110" s="2"/>
      <c r="R110" s="2"/>
      <c r="S110" s="2"/>
      <c r="T110" s="2"/>
    </row>
    <row r="111" ht="14.25" spans="1:20">
      <c r="A111" s="2">
        <v>431116</v>
      </c>
      <c r="B111" s="2" t="s">
        <v>111</v>
      </c>
      <c r="C111" s="2" t="s">
        <v>37</v>
      </c>
      <c r="D111" s="2" t="s">
        <v>24</v>
      </c>
      <c r="E111" s="2" t="s">
        <v>99</v>
      </c>
      <c r="F111" s="2"/>
      <c r="G111" s="3" t="s">
        <v>112</v>
      </c>
      <c r="H111" s="4" t="s">
        <v>113</v>
      </c>
      <c r="I111" s="2">
        <v>31</v>
      </c>
      <c r="J111" s="2" t="s">
        <v>62</v>
      </c>
      <c r="K111" s="2" t="s">
        <v>29</v>
      </c>
      <c r="L111" s="2" t="s">
        <v>43</v>
      </c>
      <c r="M111" s="2" t="s">
        <v>32</v>
      </c>
      <c r="N111" s="2" t="s">
        <v>56</v>
      </c>
      <c r="O111" s="2" t="s">
        <v>31</v>
      </c>
      <c r="P111" s="2" t="s">
        <v>34</v>
      </c>
      <c r="Q111" s="2"/>
      <c r="R111" s="2"/>
      <c r="S111" s="2"/>
      <c r="T111" s="2"/>
    </row>
    <row r="112" ht="14.25" spans="1:20">
      <c r="A112" s="2">
        <v>431216</v>
      </c>
      <c r="B112" s="2" t="s">
        <v>360</v>
      </c>
      <c r="C112" s="2" t="s">
        <v>37</v>
      </c>
      <c r="D112" s="2" t="s">
        <v>24</v>
      </c>
      <c r="E112" s="2" t="s">
        <v>25</v>
      </c>
      <c r="F112" s="2"/>
      <c r="G112" s="5" t="s">
        <v>208</v>
      </c>
      <c r="H112" s="6" t="s">
        <v>209</v>
      </c>
      <c r="I112" s="2">
        <v>31</v>
      </c>
      <c r="J112" s="2" t="s">
        <v>89</v>
      </c>
      <c r="K112" s="2" t="s">
        <v>42</v>
      </c>
      <c r="L112" s="2" t="s">
        <v>57</v>
      </c>
      <c r="M112" s="2" t="s">
        <v>33</v>
      </c>
      <c r="N112" s="2" t="s">
        <v>51</v>
      </c>
      <c r="O112" s="2" t="s">
        <v>32</v>
      </c>
      <c r="P112" s="2" t="s">
        <v>34</v>
      </c>
      <c r="Q112" s="2"/>
      <c r="R112" s="2"/>
      <c r="S112" s="2"/>
      <c r="T112" s="2"/>
    </row>
    <row r="113" ht="14.25" spans="1:20">
      <c r="A113" s="2">
        <v>430117</v>
      </c>
      <c r="B113" s="2" t="s">
        <v>264</v>
      </c>
      <c r="C113" s="2" t="s">
        <v>37</v>
      </c>
      <c r="D113" s="2" t="s">
        <v>38</v>
      </c>
      <c r="E113" s="2" t="s">
        <v>39</v>
      </c>
      <c r="F113" s="2"/>
      <c r="G113" s="3" t="s">
        <v>265</v>
      </c>
      <c r="H113" s="4" t="s">
        <v>266</v>
      </c>
      <c r="I113" s="2">
        <v>30</v>
      </c>
      <c r="J113" s="2" t="s">
        <v>73</v>
      </c>
      <c r="K113" s="2" t="s">
        <v>90</v>
      </c>
      <c r="L113" s="2" t="s">
        <v>50</v>
      </c>
      <c r="M113" s="2" t="s">
        <v>51</v>
      </c>
      <c r="N113" s="2" t="s">
        <v>30</v>
      </c>
      <c r="O113" s="2" t="s">
        <v>43</v>
      </c>
      <c r="P113" s="2" t="s">
        <v>34</v>
      </c>
      <c r="Q113" s="2"/>
      <c r="R113" s="2"/>
      <c r="S113" s="2"/>
      <c r="T113" s="2"/>
    </row>
    <row r="114" ht="14.25" spans="1:20">
      <c r="A114" s="2">
        <v>430217</v>
      </c>
      <c r="B114" s="2" t="s">
        <v>102</v>
      </c>
      <c r="C114" s="2" t="s">
        <v>37</v>
      </c>
      <c r="D114" s="2" t="s">
        <v>38</v>
      </c>
      <c r="E114" s="2" t="s">
        <v>80</v>
      </c>
      <c r="F114" s="2"/>
      <c r="G114" s="3" t="s">
        <v>103</v>
      </c>
      <c r="H114" s="4" t="s">
        <v>104</v>
      </c>
      <c r="I114" s="2">
        <v>30</v>
      </c>
      <c r="J114" s="2" t="s">
        <v>83</v>
      </c>
      <c r="K114" s="2" t="s">
        <v>63</v>
      </c>
      <c r="L114" s="2" t="s">
        <v>33</v>
      </c>
      <c r="M114" s="2" t="s">
        <v>30</v>
      </c>
      <c r="N114" s="2" t="s">
        <v>43</v>
      </c>
      <c r="O114" s="2" t="s">
        <v>57</v>
      </c>
      <c r="P114" s="2" t="s">
        <v>34</v>
      </c>
      <c r="Q114" s="2"/>
      <c r="R114" s="2"/>
      <c r="S114" s="2"/>
      <c r="T114" s="2"/>
    </row>
    <row r="115" ht="14.25" spans="1:20">
      <c r="A115" s="2">
        <v>431117</v>
      </c>
      <c r="B115" s="2" t="s">
        <v>342</v>
      </c>
      <c r="C115" s="2" t="s">
        <v>37</v>
      </c>
      <c r="D115" s="2" t="s">
        <v>24</v>
      </c>
      <c r="E115" s="2" t="s">
        <v>99</v>
      </c>
      <c r="F115" s="2"/>
      <c r="G115" s="3" t="s">
        <v>256</v>
      </c>
      <c r="H115" s="4" t="s">
        <v>257</v>
      </c>
      <c r="I115" s="2">
        <v>31</v>
      </c>
      <c r="J115" s="2" t="s">
        <v>78</v>
      </c>
      <c r="K115" s="2" t="s">
        <v>42</v>
      </c>
      <c r="L115" s="2" t="s">
        <v>51</v>
      </c>
      <c r="M115" s="2" t="s">
        <v>43</v>
      </c>
      <c r="N115" s="2" t="s">
        <v>31</v>
      </c>
      <c r="O115" s="2" t="s">
        <v>30</v>
      </c>
      <c r="P115" s="2" t="s">
        <v>34</v>
      </c>
      <c r="Q115" s="2"/>
      <c r="R115" s="2"/>
      <c r="S115" s="2"/>
      <c r="T115" s="2"/>
    </row>
    <row r="116" ht="14.25" spans="1:20">
      <c r="A116" s="2">
        <v>431217</v>
      </c>
      <c r="B116" s="2" t="s">
        <v>365</v>
      </c>
      <c r="C116" s="2" t="s">
        <v>37</v>
      </c>
      <c r="D116" s="2" t="s">
        <v>24</v>
      </c>
      <c r="E116" s="2" t="s">
        <v>25</v>
      </c>
      <c r="F116" s="2"/>
      <c r="G116" s="3" t="s">
        <v>125</v>
      </c>
      <c r="H116" s="4" t="s">
        <v>126</v>
      </c>
      <c r="I116" s="2">
        <v>31</v>
      </c>
      <c r="J116" s="2" t="s">
        <v>120</v>
      </c>
      <c r="K116" s="2" t="s">
        <v>42</v>
      </c>
      <c r="L116" s="2" t="s">
        <v>31</v>
      </c>
      <c r="M116" s="2" t="s">
        <v>56</v>
      </c>
      <c r="N116" s="2" t="s">
        <v>57</v>
      </c>
      <c r="O116" s="2" t="s">
        <v>32</v>
      </c>
      <c r="P116" s="2" t="s">
        <v>34</v>
      </c>
      <c r="Q116" s="2"/>
      <c r="R116" s="2"/>
      <c r="S116" s="2"/>
      <c r="T116" s="2"/>
    </row>
    <row r="117" ht="14.25" spans="1:20">
      <c r="A117" s="2">
        <v>430118</v>
      </c>
      <c r="B117" s="2" t="s">
        <v>356</v>
      </c>
      <c r="C117" s="2" t="s">
        <v>37</v>
      </c>
      <c r="D117" s="2" t="s">
        <v>38</v>
      </c>
      <c r="E117" s="2" t="s">
        <v>39</v>
      </c>
      <c r="F117" s="2"/>
      <c r="G117" s="3" t="s">
        <v>357</v>
      </c>
      <c r="H117" s="4" t="s">
        <v>358</v>
      </c>
      <c r="I117" s="2">
        <v>30</v>
      </c>
      <c r="J117" s="2" t="s">
        <v>78</v>
      </c>
      <c r="K117" s="2" t="s">
        <v>42</v>
      </c>
      <c r="L117" s="2" t="s">
        <v>31</v>
      </c>
      <c r="M117" s="2" t="s">
        <v>56</v>
      </c>
      <c r="N117" s="2" t="s">
        <v>57</v>
      </c>
      <c r="O117" s="2" t="s">
        <v>30</v>
      </c>
      <c r="P117" s="2" t="s">
        <v>34</v>
      </c>
      <c r="Q117" s="2"/>
      <c r="R117" s="2"/>
      <c r="S117" s="2"/>
      <c r="T117" s="2"/>
    </row>
    <row r="118" ht="14.25" spans="1:20">
      <c r="A118" s="2">
        <v>430218</v>
      </c>
      <c r="B118" s="2" t="s">
        <v>386</v>
      </c>
      <c r="C118" s="2" t="s">
        <v>37</v>
      </c>
      <c r="D118" s="2" t="s">
        <v>38</v>
      </c>
      <c r="E118" s="2" t="s">
        <v>80</v>
      </c>
      <c r="F118" s="2"/>
      <c r="G118" s="3" t="s">
        <v>143</v>
      </c>
      <c r="H118" s="4" t="s">
        <v>144</v>
      </c>
      <c r="I118" s="2">
        <v>30</v>
      </c>
      <c r="J118" s="2" t="s">
        <v>28</v>
      </c>
      <c r="K118" s="2" t="s">
        <v>42</v>
      </c>
      <c r="L118" s="2" t="s">
        <v>57</v>
      </c>
      <c r="M118" s="2" t="s">
        <v>33</v>
      </c>
      <c r="N118" s="2" t="s">
        <v>51</v>
      </c>
      <c r="O118" s="2" t="s">
        <v>32</v>
      </c>
      <c r="P118" s="2" t="s">
        <v>34</v>
      </c>
      <c r="Q118" s="2"/>
      <c r="R118" s="2"/>
      <c r="S118" s="2"/>
      <c r="T118" s="2"/>
    </row>
    <row r="119" ht="14.25" spans="1:20">
      <c r="A119" s="2">
        <v>431118</v>
      </c>
      <c r="B119" s="2" t="s">
        <v>323</v>
      </c>
      <c r="C119" s="2" t="s">
        <v>37</v>
      </c>
      <c r="D119" s="2" t="s">
        <v>24</v>
      </c>
      <c r="E119" s="2" t="s">
        <v>99</v>
      </c>
      <c r="F119" s="2"/>
      <c r="G119" s="3" t="s">
        <v>324</v>
      </c>
      <c r="H119" s="4" t="s">
        <v>325</v>
      </c>
      <c r="I119" s="2">
        <v>31</v>
      </c>
      <c r="J119" s="2" t="s">
        <v>89</v>
      </c>
      <c r="K119" s="2" t="s">
        <v>49</v>
      </c>
      <c r="L119" s="2" t="s">
        <v>33</v>
      </c>
      <c r="M119" s="2" t="s">
        <v>30</v>
      </c>
      <c r="N119" s="2" t="s">
        <v>43</v>
      </c>
      <c r="O119" s="2" t="s">
        <v>31</v>
      </c>
      <c r="P119" s="2" t="s">
        <v>34</v>
      </c>
      <c r="Q119" s="2"/>
      <c r="R119" s="2"/>
      <c r="S119" s="2"/>
      <c r="T119" s="2"/>
    </row>
    <row r="120" ht="14.25" spans="1:20">
      <c r="A120" s="2">
        <v>431218</v>
      </c>
      <c r="B120" s="2" t="s">
        <v>172</v>
      </c>
      <c r="C120" s="2" t="s">
        <v>37</v>
      </c>
      <c r="D120" s="2" t="s">
        <v>24</v>
      </c>
      <c r="E120" s="2" t="s">
        <v>25</v>
      </c>
      <c r="F120" s="2"/>
      <c r="G120" s="3" t="s">
        <v>173</v>
      </c>
      <c r="H120" s="4" t="s">
        <v>174</v>
      </c>
      <c r="I120" s="2">
        <v>31</v>
      </c>
      <c r="J120" s="2" t="s">
        <v>120</v>
      </c>
      <c r="K120" s="2" t="s">
        <v>84</v>
      </c>
      <c r="L120" s="2" t="s">
        <v>56</v>
      </c>
      <c r="M120" s="2" t="s">
        <v>50</v>
      </c>
      <c r="N120" s="2" t="s">
        <v>33</v>
      </c>
      <c r="O120" s="2" t="s">
        <v>31</v>
      </c>
      <c r="P120" s="2" t="s">
        <v>34</v>
      </c>
      <c r="Q120" s="2"/>
      <c r="R120" s="2"/>
      <c r="S120" s="2"/>
      <c r="T120" s="2"/>
    </row>
    <row r="121" ht="14.25" spans="1:20">
      <c r="A121" s="2">
        <v>430119</v>
      </c>
      <c r="B121" s="2" t="s">
        <v>86</v>
      </c>
      <c r="C121" s="2" t="s">
        <v>37</v>
      </c>
      <c r="D121" s="2" t="s">
        <v>38</v>
      </c>
      <c r="E121" s="2" t="s">
        <v>39</v>
      </c>
      <c r="F121" s="2"/>
      <c r="G121" s="3" t="s">
        <v>87</v>
      </c>
      <c r="H121" s="4" t="s">
        <v>88</v>
      </c>
      <c r="I121" s="2">
        <v>30</v>
      </c>
      <c r="J121" s="2" t="s">
        <v>89</v>
      </c>
      <c r="K121" s="2" t="s">
        <v>90</v>
      </c>
      <c r="L121" s="2" t="s">
        <v>43</v>
      </c>
      <c r="M121" s="2" t="s">
        <v>32</v>
      </c>
      <c r="N121" s="2" t="s">
        <v>56</v>
      </c>
      <c r="O121" s="2" t="s">
        <v>31</v>
      </c>
      <c r="P121" s="2" t="s">
        <v>34</v>
      </c>
      <c r="Q121" s="2"/>
      <c r="R121" s="2"/>
      <c r="S121" s="2"/>
      <c r="T121" s="2"/>
    </row>
    <row r="122" ht="14.25" spans="1:20">
      <c r="A122" s="2">
        <v>430219</v>
      </c>
      <c r="B122" s="2" t="s">
        <v>354</v>
      </c>
      <c r="C122" s="2" t="s">
        <v>37</v>
      </c>
      <c r="D122" s="2" t="s">
        <v>38</v>
      </c>
      <c r="E122" s="2" t="s">
        <v>80</v>
      </c>
      <c r="F122" s="2"/>
      <c r="G122" s="3" t="s">
        <v>81</v>
      </c>
      <c r="H122" s="4" t="s">
        <v>82</v>
      </c>
      <c r="I122" s="2">
        <v>30</v>
      </c>
      <c r="J122" s="2" t="s">
        <v>73</v>
      </c>
      <c r="K122" s="2" t="s">
        <v>130</v>
      </c>
      <c r="L122" s="2" t="s">
        <v>56</v>
      </c>
      <c r="M122" s="2" t="s">
        <v>50</v>
      </c>
      <c r="N122" s="2" t="s">
        <v>33</v>
      </c>
      <c r="O122" s="2" t="s">
        <v>57</v>
      </c>
      <c r="P122" s="2" t="s">
        <v>34</v>
      </c>
      <c r="Q122" s="2"/>
      <c r="R122" s="2"/>
      <c r="S122" s="2"/>
      <c r="T122" s="2"/>
    </row>
    <row r="123" ht="12.75" spans="1:20">
      <c r="A123" s="2">
        <v>431119</v>
      </c>
      <c r="B123" s="2" t="s">
        <v>366</v>
      </c>
      <c r="C123" s="2" t="s">
        <v>37</v>
      </c>
      <c r="D123" s="2" t="s">
        <v>24</v>
      </c>
      <c r="E123" s="2" t="s">
        <v>99</v>
      </c>
      <c r="F123" s="2"/>
      <c r="G123" s="3" t="s">
        <v>327</v>
      </c>
      <c r="H123" s="2" t="s">
        <v>328</v>
      </c>
      <c r="I123" s="2">
        <v>31</v>
      </c>
      <c r="J123" s="2" t="s">
        <v>78</v>
      </c>
      <c r="K123" s="2" t="s">
        <v>63</v>
      </c>
      <c r="L123" s="2" t="s">
        <v>56</v>
      </c>
      <c r="M123" s="2" t="s">
        <v>50</v>
      </c>
      <c r="N123" s="2" t="s">
        <v>33</v>
      </c>
      <c r="O123" s="2" t="s">
        <v>57</v>
      </c>
      <c r="P123" s="2" t="s">
        <v>34</v>
      </c>
      <c r="Q123" s="2"/>
      <c r="R123" s="2"/>
      <c r="S123" s="2"/>
      <c r="T123" s="2"/>
    </row>
    <row r="124" ht="14.25" spans="1:20">
      <c r="A124" s="2">
        <v>431219</v>
      </c>
      <c r="B124" s="2" t="s">
        <v>302</v>
      </c>
      <c r="C124" s="2" t="s">
        <v>37</v>
      </c>
      <c r="D124" s="2" t="s">
        <v>24</v>
      </c>
      <c r="E124" s="2" t="s">
        <v>25</v>
      </c>
      <c r="F124" s="2"/>
      <c r="G124" s="3" t="s">
        <v>293</v>
      </c>
      <c r="H124" s="4" t="s">
        <v>294</v>
      </c>
      <c r="I124" s="2">
        <v>31</v>
      </c>
      <c r="J124" s="2" t="s">
        <v>89</v>
      </c>
      <c r="K124" s="2" t="s">
        <v>42</v>
      </c>
      <c r="L124" s="2" t="s">
        <v>51</v>
      </c>
      <c r="M124" s="2" t="s">
        <v>43</v>
      </c>
      <c r="N124" s="2" t="s">
        <v>31</v>
      </c>
      <c r="O124" s="2" t="s">
        <v>32</v>
      </c>
      <c r="P124" s="2" t="s">
        <v>34</v>
      </c>
      <c r="Q124" s="2"/>
      <c r="R124" s="2"/>
      <c r="S124" s="2"/>
      <c r="T124" s="2"/>
    </row>
    <row r="125" ht="14.25" spans="1:20">
      <c r="A125" s="2">
        <v>430120</v>
      </c>
      <c r="B125" s="2" t="s">
        <v>252</v>
      </c>
      <c r="C125" s="2" t="s">
        <v>37</v>
      </c>
      <c r="D125" s="2" t="s">
        <v>38</v>
      </c>
      <c r="E125" s="2" t="s">
        <v>39</v>
      </c>
      <c r="F125" s="2"/>
      <c r="G125" s="3" t="s">
        <v>218</v>
      </c>
      <c r="H125" s="4" t="s">
        <v>219</v>
      </c>
      <c r="I125" s="2">
        <v>30</v>
      </c>
      <c r="J125" s="2" t="s">
        <v>78</v>
      </c>
      <c r="K125" s="2" t="s">
        <v>42</v>
      </c>
      <c r="L125" s="2" t="s">
        <v>31</v>
      </c>
      <c r="M125" s="2" t="s">
        <v>56</v>
      </c>
      <c r="N125" s="2" t="s">
        <v>57</v>
      </c>
      <c r="O125" s="2" t="s">
        <v>30</v>
      </c>
      <c r="P125" s="2" t="s">
        <v>34</v>
      </c>
      <c r="Q125" s="2"/>
      <c r="R125" s="2"/>
      <c r="S125" s="2"/>
      <c r="T125" s="2"/>
    </row>
    <row r="126" ht="14.25" spans="1:20">
      <c r="A126" s="2">
        <v>430220</v>
      </c>
      <c r="B126" s="2" t="s">
        <v>390</v>
      </c>
      <c r="C126" s="2" t="s">
        <v>37</v>
      </c>
      <c r="D126" s="2" t="s">
        <v>38</v>
      </c>
      <c r="E126" s="2" t="s">
        <v>80</v>
      </c>
      <c r="F126" s="2"/>
      <c r="G126" s="3" t="s">
        <v>141</v>
      </c>
      <c r="H126" s="4" t="s">
        <v>82</v>
      </c>
      <c r="I126" s="2">
        <v>30</v>
      </c>
      <c r="J126" s="2" t="s">
        <v>28</v>
      </c>
      <c r="K126" s="2" t="s">
        <v>42</v>
      </c>
      <c r="L126" s="2" t="s">
        <v>57</v>
      </c>
      <c r="M126" s="2" t="s">
        <v>33</v>
      </c>
      <c r="N126" s="2" t="s">
        <v>51</v>
      </c>
      <c r="O126" s="2" t="s">
        <v>32</v>
      </c>
      <c r="P126" s="2" t="s">
        <v>34</v>
      </c>
      <c r="Q126" s="2"/>
      <c r="R126" s="2"/>
      <c r="S126" s="2"/>
      <c r="T126" s="2"/>
    </row>
    <row r="127" ht="14.25" spans="1:20">
      <c r="A127" s="2">
        <v>431120</v>
      </c>
      <c r="B127" s="2" t="s">
        <v>309</v>
      </c>
      <c r="C127" s="2" t="s">
        <v>37</v>
      </c>
      <c r="D127" s="2" t="s">
        <v>24</v>
      </c>
      <c r="E127" s="2" t="s">
        <v>99</v>
      </c>
      <c r="F127" s="2"/>
      <c r="G127" s="3" t="s">
        <v>310</v>
      </c>
      <c r="H127" s="4" t="s">
        <v>311</v>
      </c>
      <c r="I127" s="2">
        <v>31</v>
      </c>
      <c r="J127" s="2" t="s">
        <v>89</v>
      </c>
      <c r="K127" s="2" t="s">
        <v>49</v>
      </c>
      <c r="L127" s="2" t="s">
        <v>33</v>
      </c>
      <c r="M127" s="2" t="s">
        <v>30</v>
      </c>
      <c r="N127" s="2" t="s">
        <v>43</v>
      </c>
      <c r="O127" s="2" t="s">
        <v>31</v>
      </c>
      <c r="P127" s="2" t="s">
        <v>34</v>
      </c>
      <c r="Q127" s="2"/>
      <c r="R127" s="2"/>
      <c r="S127" s="2"/>
      <c r="T127" s="2"/>
    </row>
    <row r="128" ht="14.25" spans="1:20">
      <c r="A128" s="2">
        <v>431220</v>
      </c>
      <c r="B128" s="2" t="s">
        <v>241</v>
      </c>
      <c r="C128" s="2" t="s">
        <v>37</v>
      </c>
      <c r="D128" s="2" t="s">
        <v>24</v>
      </c>
      <c r="E128" s="2" t="s">
        <v>25</v>
      </c>
      <c r="F128" s="2"/>
      <c r="G128" s="3" t="s">
        <v>224</v>
      </c>
      <c r="H128" s="4" t="s">
        <v>225</v>
      </c>
      <c r="I128" s="2">
        <v>31</v>
      </c>
      <c r="J128" s="2" t="s">
        <v>120</v>
      </c>
      <c r="K128" s="2" t="s">
        <v>84</v>
      </c>
      <c r="L128" s="2" t="s">
        <v>56</v>
      </c>
      <c r="M128" s="2" t="s">
        <v>50</v>
      </c>
      <c r="N128" s="2" t="s">
        <v>33</v>
      </c>
      <c r="O128" s="2" t="s">
        <v>31</v>
      </c>
      <c r="P128" s="2" t="s">
        <v>34</v>
      </c>
      <c r="Q128" s="2"/>
      <c r="R128" s="2"/>
      <c r="S128" s="2"/>
      <c r="T128" s="2"/>
    </row>
    <row r="129" ht="12.75" spans="1:2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4.25" spans="1:20">
      <c r="A130" s="2">
        <v>531211</v>
      </c>
      <c r="B130" s="2" t="s">
        <v>187</v>
      </c>
      <c r="C130" s="2" t="s">
        <v>37</v>
      </c>
      <c r="D130" s="2" t="s">
        <v>24</v>
      </c>
      <c r="E130" s="2" t="s">
        <v>25</v>
      </c>
      <c r="F130" s="2"/>
      <c r="G130" s="3" t="s">
        <v>188</v>
      </c>
      <c r="H130" s="4" t="s">
        <v>189</v>
      </c>
      <c r="I130" s="2">
        <v>31</v>
      </c>
      <c r="J130" s="2" t="s">
        <v>62</v>
      </c>
      <c r="K130" s="2" t="s">
        <v>130</v>
      </c>
      <c r="L130" s="2" t="s">
        <v>51</v>
      </c>
      <c r="M130" s="2" t="s">
        <v>43</v>
      </c>
      <c r="N130" s="2" t="s">
        <v>31</v>
      </c>
      <c r="O130" s="2" t="s">
        <v>32</v>
      </c>
      <c r="P130" s="2" t="s">
        <v>68</v>
      </c>
      <c r="Q130" s="2"/>
      <c r="R130" s="2"/>
      <c r="S130" s="2"/>
      <c r="T130" s="2"/>
    </row>
    <row r="131" ht="14.25" spans="1:20">
      <c r="A131" s="2">
        <v>530210</v>
      </c>
      <c r="B131" s="2" t="s">
        <v>258</v>
      </c>
      <c r="C131" s="2" t="s">
        <v>37</v>
      </c>
      <c r="D131" s="2" t="s">
        <v>38</v>
      </c>
      <c r="E131" s="2" t="s">
        <v>80</v>
      </c>
      <c r="F131" s="2"/>
      <c r="G131" s="3" t="s">
        <v>259</v>
      </c>
      <c r="H131" s="4" t="s">
        <v>260</v>
      </c>
      <c r="I131" s="2">
        <v>30</v>
      </c>
      <c r="J131" s="2" t="s">
        <v>120</v>
      </c>
      <c r="K131" s="2" t="s">
        <v>42</v>
      </c>
      <c r="L131" s="2" t="s">
        <v>30</v>
      </c>
      <c r="M131" s="2" t="s">
        <v>31</v>
      </c>
      <c r="N131" s="2" t="s">
        <v>32</v>
      </c>
      <c r="O131" s="2" t="s">
        <v>33</v>
      </c>
      <c r="P131" s="2" t="s">
        <v>68</v>
      </c>
      <c r="Q131" s="2"/>
      <c r="R131" s="2"/>
      <c r="S131" s="2"/>
      <c r="T131" s="2"/>
    </row>
    <row r="132" ht="14.25" spans="1:20">
      <c r="A132" s="2">
        <v>530119</v>
      </c>
      <c r="B132" s="2" t="s">
        <v>347</v>
      </c>
      <c r="C132" s="2" t="s">
        <v>37</v>
      </c>
      <c r="D132" s="2" t="s">
        <v>38</v>
      </c>
      <c r="E132" s="2" t="s">
        <v>39</v>
      </c>
      <c r="F132" s="2"/>
      <c r="G132" s="3" t="s">
        <v>87</v>
      </c>
      <c r="H132" s="4" t="s">
        <v>88</v>
      </c>
      <c r="I132" s="2">
        <v>30</v>
      </c>
      <c r="J132" s="2" t="s">
        <v>28</v>
      </c>
      <c r="K132" s="2" t="s">
        <v>49</v>
      </c>
      <c r="L132" s="2" t="s">
        <v>32</v>
      </c>
      <c r="M132" s="2" t="s">
        <v>57</v>
      </c>
      <c r="N132" s="2" t="s">
        <v>50</v>
      </c>
      <c r="O132" s="2" t="s">
        <v>33</v>
      </c>
      <c r="P132" s="2" t="s">
        <v>68</v>
      </c>
      <c r="Q132" s="2"/>
      <c r="R132" s="2"/>
      <c r="S132" s="2"/>
      <c r="T132" s="2"/>
    </row>
    <row r="133" ht="14.25" spans="1:20">
      <c r="A133" s="2">
        <v>530217</v>
      </c>
      <c r="B133" s="2" t="s">
        <v>243</v>
      </c>
      <c r="C133" s="2" t="s">
        <v>37</v>
      </c>
      <c r="D133" s="2" t="s">
        <v>38</v>
      </c>
      <c r="E133" s="2" t="s">
        <v>80</v>
      </c>
      <c r="F133" s="2"/>
      <c r="G133" s="3" t="s">
        <v>103</v>
      </c>
      <c r="H133" s="4" t="s">
        <v>104</v>
      </c>
      <c r="I133" s="2">
        <v>30</v>
      </c>
      <c r="J133" s="2" t="s">
        <v>73</v>
      </c>
      <c r="K133" s="2" t="s">
        <v>90</v>
      </c>
      <c r="L133" s="2" t="s">
        <v>31</v>
      </c>
      <c r="M133" s="2" t="s">
        <v>56</v>
      </c>
      <c r="N133" s="2" t="s">
        <v>57</v>
      </c>
      <c r="O133" s="2" t="s">
        <v>30</v>
      </c>
      <c r="P133" s="2" t="s">
        <v>68</v>
      </c>
      <c r="Q133" s="2"/>
      <c r="R133" s="2"/>
      <c r="S133" s="2"/>
      <c r="T133" s="2"/>
    </row>
    <row r="134" ht="14.25" spans="1:20">
      <c r="A134" s="2">
        <v>530118</v>
      </c>
      <c r="B134" s="2" t="s">
        <v>377</v>
      </c>
      <c r="C134" s="2" t="s">
        <v>37</v>
      </c>
      <c r="D134" s="2" t="s">
        <v>38</v>
      </c>
      <c r="E134" s="2" t="s">
        <v>39</v>
      </c>
      <c r="F134" s="2"/>
      <c r="G134" s="3" t="s">
        <v>357</v>
      </c>
      <c r="H134" s="4" t="s">
        <v>358</v>
      </c>
      <c r="I134" s="2">
        <v>30</v>
      </c>
      <c r="J134" s="2" t="s">
        <v>120</v>
      </c>
      <c r="K134" s="2" t="s">
        <v>42</v>
      </c>
      <c r="L134" s="2" t="s">
        <v>31</v>
      </c>
      <c r="M134" s="2" t="s">
        <v>56</v>
      </c>
      <c r="N134" s="2" t="s">
        <v>57</v>
      </c>
      <c r="O134" s="2" t="s">
        <v>32</v>
      </c>
      <c r="P134" s="2" t="s">
        <v>68</v>
      </c>
      <c r="Q134" s="2"/>
      <c r="R134" s="2"/>
      <c r="S134" s="2"/>
      <c r="T134" s="2"/>
    </row>
    <row r="135" ht="14.25" spans="1:20">
      <c r="A135" s="2">
        <v>530112</v>
      </c>
      <c r="B135" s="2" t="s">
        <v>131</v>
      </c>
      <c r="C135" s="2" t="s">
        <v>37</v>
      </c>
      <c r="D135" s="2" t="s">
        <v>38</v>
      </c>
      <c r="E135" s="2" t="s">
        <v>39</v>
      </c>
      <c r="F135" s="2"/>
      <c r="G135" s="3" t="s">
        <v>132</v>
      </c>
      <c r="H135" s="4" t="s">
        <v>133</v>
      </c>
      <c r="I135" s="2">
        <v>30</v>
      </c>
      <c r="J135" s="2" t="s">
        <v>62</v>
      </c>
      <c r="K135" s="2" t="s">
        <v>130</v>
      </c>
      <c r="L135" s="2" t="s">
        <v>32</v>
      </c>
      <c r="M135" s="2" t="s">
        <v>57</v>
      </c>
      <c r="N135" s="2" t="s">
        <v>50</v>
      </c>
      <c r="O135" s="2" t="s">
        <v>33</v>
      </c>
      <c r="P135" s="2" t="s">
        <v>68</v>
      </c>
      <c r="Q135" s="2"/>
      <c r="R135" s="2"/>
      <c r="S135" s="2"/>
      <c r="T135" s="2"/>
    </row>
    <row r="136" ht="14.25" spans="1:20">
      <c r="A136" s="2">
        <v>530120</v>
      </c>
      <c r="B136" s="2" t="s">
        <v>217</v>
      </c>
      <c r="C136" s="2" t="s">
        <v>37</v>
      </c>
      <c r="D136" s="2" t="s">
        <v>38</v>
      </c>
      <c r="E136" s="2" t="s">
        <v>39</v>
      </c>
      <c r="F136" s="2"/>
      <c r="G136" s="3" t="s">
        <v>218</v>
      </c>
      <c r="H136" s="4" t="s">
        <v>219</v>
      </c>
      <c r="I136" s="2">
        <v>30</v>
      </c>
      <c r="J136" s="2" t="s">
        <v>89</v>
      </c>
      <c r="K136" s="2" t="s">
        <v>42</v>
      </c>
      <c r="L136" s="2" t="s">
        <v>51</v>
      </c>
      <c r="M136" s="2" t="s">
        <v>43</v>
      </c>
      <c r="N136" s="2" t="s">
        <v>31</v>
      </c>
      <c r="O136" s="2" t="s">
        <v>32</v>
      </c>
      <c r="P136" s="2" t="s">
        <v>68</v>
      </c>
      <c r="Q136" s="2"/>
      <c r="R136" s="2"/>
      <c r="S136" s="2"/>
      <c r="T136" s="2"/>
    </row>
    <row r="137" ht="14.25" spans="1:20">
      <c r="A137" s="2">
        <v>531217</v>
      </c>
      <c r="B137" s="2" t="s">
        <v>124</v>
      </c>
      <c r="C137" s="2" t="s">
        <v>37</v>
      </c>
      <c r="D137" s="2" t="s">
        <v>24</v>
      </c>
      <c r="E137" s="2" t="s">
        <v>25</v>
      </c>
      <c r="F137" s="2"/>
      <c r="G137" s="3" t="s">
        <v>125</v>
      </c>
      <c r="H137" s="4" t="s">
        <v>126</v>
      </c>
      <c r="I137" s="2">
        <v>31</v>
      </c>
      <c r="J137" s="2" t="s">
        <v>78</v>
      </c>
      <c r="K137" s="2" t="s">
        <v>42</v>
      </c>
      <c r="L137" s="2" t="s">
        <v>31</v>
      </c>
      <c r="M137" s="2" t="s">
        <v>56</v>
      </c>
      <c r="N137" s="2" t="s">
        <v>57</v>
      </c>
      <c r="O137" s="2" t="s">
        <v>30</v>
      </c>
      <c r="P137" s="2" t="s">
        <v>68</v>
      </c>
      <c r="Q137" s="2"/>
      <c r="R137" s="2"/>
      <c r="S137" s="2"/>
      <c r="T137" s="2"/>
    </row>
    <row r="138" ht="14.25" spans="1:20">
      <c r="A138" s="2">
        <v>530113</v>
      </c>
      <c r="B138" s="2" t="s">
        <v>329</v>
      </c>
      <c r="C138" s="2" t="s">
        <v>37</v>
      </c>
      <c r="D138" s="2" t="s">
        <v>38</v>
      </c>
      <c r="E138" s="2" t="s">
        <v>39</v>
      </c>
      <c r="F138" s="2"/>
      <c r="G138" s="3" t="s">
        <v>40</v>
      </c>
      <c r="H138" s="4" t="s">
        <v>41</v>
      </c>
      <c r="I138" s="2">
        <v>30</v>
      </c>
      <c r="J138" s="2" t="s">
        <v>89</v>
      </c>
      <c r="K138" s="2" t="s">
        <v>49</v>
      </c>
      <c r="L138" s="2" t="s">
        <v>33</v>
      </c>
      <c r="M138" s="2" t="s">
        <v>30</v>
      </c>
      <c r="N138" s="2" t="s">
        <v>43</v>
      </c>
      <c r="O138" s="2" t="s">
        <v>31</v>
      </c>
      <c r="P138" s="2" t="s">
        <v>68</v>
      </c>
      <c r="Q138" s="2"/>
      <c r="R138" s="2"/>
      <c r="S138" s="2"/>
      <c r="T138" s="2"/>
    </row>
    <row r="139" ht="14.25" spans="1:20">
      <c r="A139" s="2">
        <v>530111</v>
      </c>
      <c r="B139" s="2" t="s">
        <v>315</v>
      </c>
      <c r="C139" s="2" t="s">
        <v>37</v>
      </c>
      <c r="D139" s="2" t="s">
        <v>38</v>
      </c>
      <c r="E139" s="2" t="s">
        <v>39</v>
      </c>
      <c r="F139" s="2"/>
      <c r="G139" s="3" t="s">
        <v>92</v>
      </c>
      <c r="H139" s="4" t="s">
        <v>93</v>
      </c>
      <c r="I139" s="2">
        <v>30</v>
      </c>
      <c r="J139" s="2" t="s">
        <v>83</v>
      </c>
      <c r="K139" s="2" t="s">
        <v>63</v>
      </c>
      <c r="L139" s="2" t="s">
        <v>43</v>
      </c>
      <c r="M139" s="2" t="s">
        <v>32</v>
      </c>
      <c r="N139" s="2" t="s">
        <v>56</v>
      </c>
      <c r="O139" s="2" t="s">
        <v>57</v>
      </c>
      <c r="P139" s="2" t="s">
        <v>68</v>
      </c>
      <c r="Q139" s="2"/>
      <c r="R139" s="2"/>
      <c r="S139" s="2"/>
      <c r="T139" s="2"/>
    </row>
    <row r="140" ht="14.25" spans="1:20">
      <c r="A140" s="2">
        <v>530212</v>
      </c>
      <c r="B140" s="2" t="s">
        <v>341</v>
      </c>
      <c r="C140" s="2" t="s">
        <v>37</v>
      </c>
      <c r="D140" s="2" t="s">
        <v>38</v>
      </c>
      <c r="E140" s="2" t="s">
        <v>80</v>
      </c>
      <c r="F140" s="2"/>
      <c r="G140" s="3" t="s">
        <v>321</v>
      </c>
      <c r="H140" s="4" t="s">
        <v>322</v>
      </c>
      <c r="I140" s="2">
        <v>30</v>
      </c>
      <c r="J140" s="2" t="s">
        <v>78</v>
      </c>
      <c r="K140" s="2" t="s">
        <v>42</v>
      </c>
      <c r="L140" s="2" t="s">
        <v>51</v>
      </c>
      <c r="M140" s="2" t="s">
        <v>43</v>
      </c>
      <c r="N140" s="2" t="s">
        <v>31</v>
      </c>
      <c r="O140" s="2" t="s">
        <v>30</v>
      </c>
      <c r="P140" s="2" t="s">
        <v>68</v>
      </c>
      <c r="Q140" s="2"/>
      <c r="R140" s="2"/>
      <c r="S140" s="2"/>
      <c r="T140" s="2"/>
    </row>
    <row r="141" ht="14.25" spans="1:20">
      <c r="A141" s="2">
        <v>530215</v>
      </c>
      <c r="B141" s="2" t="s">
        <v>303</v>
      </c>
      <c r="C141" s="2" t="s">
        <v>37</v>
      </c>
      <c r="D141" s="2" t="s">
        <v>38</v>
      </c>
      <c r="E141" s="2" t="s">
        <v>80</v>
      </c>
      <c r="F141" s="2"/>
      <c r="G141" s="3" t="s">
        <v>200</v>
      </c>
      <c r="H141" s="4" t="s">
        <v>201</v>
      </c>
      <c r="I141" s="2">
        <v>30</v>
      </c>
      <c r="J141" s="2" t="s">
        <v>48</v>
      </c>
      <c r="K141" s="2" t="s">
        <v>63</v>
      </c>
      <c r="L141" s="2" t="s">
        <v>57</v>
      </c>
      <c r="M141" s="2" t="s">
        <v>33</v>
      </c>
      <c r="N141" s="2" t="s">
        <v>51</v>
      </c>
      <c r="O141" s="2" t="s">
        <v>30</v>
      </c>
      <c r="P141" s="2" t="s">
        <v>68</v>
      </c>
      <c r="Q141" s="2"/>
      <c r="R141" s="2"/>
      <c r="S141" s="2"/>
      <c r="T141" s="2"/>
    </row>
    <row r="142" ht="14.25" spans="1:20">
      <c r="A142" s="2">
        <v>531220</v>
      </c>
      <c r="B142" s="2" t="s">
        <v>223</v>
      </c>
      <c r="C142" s="2" t="s">
        <v>37</v>
      </c>
      <c r="D142" s="2" t="s">
        <v>24</v>
      </c>
      <c r="E142" s="2" t="s">
        <v>25</v>
      </c>
      <c r="F142" s="2"/>
      <c r="G142" s="3" t="s">
        <v>224</v>
      </c>
      <c r="H142" s="4" t="s">
        <v>225</v>
      </c>
      <c r="I142" s="2">
        <v>31</v>
      </c>
      <c r="J142" s="2" t="s">
        <v>28</v>
      </c>
      <c r="K142" s="2" t="s">
        <v>42</v>
      </c>
      <c r="L142" s="2" t="s">
        <v>57</v>
      </c>
      <c r="M142" s="2" t="s">
        <v>33</v>
      </c>
      <c r="N142" s="2" t="s">
        <v>51</v>
      </c>
      <c r="O142" s="2" t="s">
        <v>32</v>
      </c>
      <c r="P142" s="2" t="s">
        <v>68</v>
      </c>
      <c r="Q142" s="2"/>
      <c r="R142" s="2"/>
      <c r="S142" s="2"/>
      <c r="T142" s="2"/>
    </row>
    <row r="143" ht="14.25" spans="1:20">
      <c r="A143" s="2">
        <v>531114</v>
      </c>
      <c r="B143" s="2" t="s">
        <v>287</v>
      </c>
      <c r="C143" s="2" t="s">
        <v>37</v>
      </c>
      <c r="D143" s="2" t="s">
        <v>24</v>
      </c>
      <c r="E143" s="2" t="s">
        <v>99</v>
      </c>
      <c r="F143" s="2"/>
      <c r="G143" s="3" t="s">
        <v>285</v>
      </c>
      <c r="H143" s="4" t="s">
        <v>286</v>
      </c>
      <c r="I143" s="2">
        <v>31</v>
      </c>
      <c r="J143" s="2" t="s">
        <v>83</v>
      </c>
      <c r="K143" s="2" t="s">
        <v>63</v>
      </c>
      <c r="L143" s="2" t="s">
        <v>33</v>
      </c>
      <c r="M143" s="2" t="s">
        <v>30</v>
      </c>
      <c r="N143" s="2" t="s">
        <v>43</v>
      </c>
      <c r="O143" s="2" t="s">
        <v>57</v>
      </c>
      <c r="P143" s="2" t="s">
        <v>68</v>
      </c>
      <c r="Q143" s="2"/>
      <c r="R143" s="2"/>
      <c r="S143" s="2"/>
      <c r="T143" s="2"/>
    </row>
    <row r="144" ht="14.25" spans="1:20">
      <c r="A144" s="2">
        <v>531213</v>
      </c>
      <c r="B144" s="2" t="s">
        <v>190</v>
      </c>
      <c r="C144" s="2" t="s">
        <v>37</v>
      </c>
      <c r="D144" s="2" t="s">
        <v>24</v>
      </c>
      <c r="E144" s="2" t="s">
        <v>25</v>
      </c>
      <c r="F144" s="2"/>
      <c r="G144" s="3" t="s">
        <v>191</v>
      </c>
      <c r="H144" s="4" t="s">
        <v>192</v>
      </c>
      <c r="I144" s="2">
        <v>31</v>
      </c>
      <c r="J144" s="2" t="s">
        <v>28</v>
      </c>
      <c r="K144" s="2" t="s">
        <v>49</v>
      </c>
      <c r="L144" s="2" t="s">
        <v>30</v>
      </c>
      <c r="M144" s="2" t="s">
        <v>31</v>
      </c>
      <c r="N144" s="2" t="s">
        <v>32</v>
      </c>
      <c r="O144" s="2" t="s">
        <v>33</v>
      </c>
      <c r="P144" s="2" t="s">
        <v>68</v>
      </c>
      <c r="Q144" s="2"/>
      <c r="R144" s="2"/>
      <c r="S144" s="2"/>
      <c r="T144" s="2"/>
    </row>
    <row r="145" ht="14.25" spans="1:20">
      <c r="A145" s="2">
        <v>531210</v>
      </c>
      <c r="B145" s="2" t="s">
        <v>359</v>
      </c>
      <c r="C145" s="2" t="s">
        <v>37</v>
      </c>
      <c r="D145" s="2" t="s">
        <v>24</v>
      </c>
      <c r="E145" s="2" t="s">
        <v>25</v>
      </c>
      <c r="F145" s="2"/>
      <c r="G145" s="3" t="s">
        <v>282</v>
      </c>
      <c r="H145" s="4" t="s">
        <v>283</v>
      </c>
      <c r="I145" s="2">
        <v>31</v>
      </c>
      <c r="J145" s="2" t="s">
        <v>78</v>
      </c>
      <c r="K145" s="2" t="s">
        <v>29</v>
      </c>
      <c r="L145" s="2" t="s">
        <v>50</v>
      </c>
      <c r="M145" s="2" t="s">
        <v>51</v>
      </c>
      <c r="N145" s="2" t="s">
        <v>30</v>
      </c>
      <c r="O145" s="2" t="s">
        <v>43</v>
      </c>
      <c r="P145" s="2" t="s">
        <v>68</v>
      </c>
      <c r="Q145" s="2"/>
      <c r="R145" s="2"/>
      <c r="S145" s="2"/>
      <c r="T145" s="2"/>
    </row>
    <row r="146" ht="14.25" spans="1:20">
      <c r="A146" s="2">
        <v>531112</v>
      </c>
      <c r="B146" s="2" t="s">
        <v>275</v>
      </c>
      <c r="C146" s="2" t="s">
        <v>37</v>
      </c>
      <c r="D146" s="2" t="s">
        <v>24</v>
      </c>
      <c r="E146" s="2" t="s">
        <v>99</v>
      </c>
      <c r="F146" s="2"/>
      <c r="G146" s="3" t="s">
        <v>276</v>
      </c>
      <c r="H146" s="4" t="s">
        <v>277</v>
      </c>
      <c r="I146" s="2">
        <v>31</v>
      </c>
      <c r="J146" s="2" t="s">
        <v>89</v>
      </c>
      <c r="K146" s="2" t="s">
        <v>49</v>
      </c>
      <c r="L146" s="2" t="s">
        <v>33</v>
      </c>
      <c r="M146" s="2" t="s">
        <v>30</v>
      </c>
      <c r="N146" s="2" t="s">
        <v>43</v>
      </c>
      <c r="O146" s="2" t="s">
        <v>31</v>
      </c>
      <c r="P146" s="2" t="s">
        <v>68</v>
      </c>
      <c r="Q146" s="2"/>
      <c r="R146" s="2"/>
      <c r="S146" s="2"/>
      <c r="T146" s="2"/>
    </row>
    <row r="147" ht="14.25" spans="1:20">
      <c r="A147" s="2">
        <v>530115</v>
      </c>
      <c r="B147" s="2" t="s">
        <v>165</v>
      </c>
      <c r="C147" s="2" t="s">
        <v>37</v>
      </c>
      <c r="D147" s="2" t="s">
        <v>38</v>
      </c>
      <c r="E147" s="2" t="s">
        <v>39</v>
      </c>
      <c r="F147" s="2"/>
      <c r="G147" s="3" t="s">
        <v>149</v>
      </c>
      <c r="H147" s="4" t="s">
        <v>150</v>
      </c>
      <c r="I147" s="2">
        <v>30</v>
      </c>
      <c r="J147" s="2" t="s">
        <v>120</v>
      </c>
      <c r="K147" s="2" t="s">
        <v>84</v>
      </c>
      <c r="L147" s="2" t="s">
        <v>56</v>
      </c>
      <c r="M147" s="2" t="s">
        <v>50</v>
      </c>
      <c r="N147" s="2" t="s">
        <v>33</v>
      </c>
      <c r="O147" s="2" t="s">
        <v>31</v>
      </c>
      <c r="P147" s="2" t="s">
        <v>68</v>
      </c>
      <c r="Q147" s="2"/>
      <c r="R147" s="2"/>
      <c r="S147" s="2"/>
      <c r="T147" s="2"/>
    </row>
    <row r="148" ht="14.25" spans="1:20">
      <c r="A148" s="2">
        <v>531212</v>
      </c>
      <c r="B148" s="2" t="s">
        <v>388</v>
      </c>
      <c r="C148" s="2" t="s">
        <v>37</v>
      </c>
      <c r="D148" s="2" t="s">
        <v>24</v>
      </c>
      <c r="E148" s="2" t="s">
        <v>25</v>
      </c>
      <c r="F148" s="2"/>
      <c r="G148" s="3" t="s">
        <v>363</v>
      </c>
      <c r="H148" s="4" t="s">
        <v>225</v>
      </c>
      <c r="I148" s="2">
        <v>31</v>
      </c>
      <c r="J148" s="2" t="s">
        <v>73</v>
      </c>
      <c r="K148" s="2" t="s">
        <v>130</v>
      </c>
      <c r="L148" s="2" t="s">
        <v>56</v>
      </c>
      <c r="M148" s="2" t="s">
        <v>50</v>
      </c>
      <c r="N148" s="2" t="s">
        <v>33</v>
      </c>
      <c r="O148" s="2" t="s">
        <v>57</v>
      </c>
      <c r="P148" s="2" t="s">
        <v>68</v>
      </c>
      <c r="Q148" s="2"/>
      <c r="R148" s="2"/>
      <c r="S148" s="2"/>
      <c r="T148" s="2"/>
    </row>
    <row r="149" ht="14.25" spans="1:20">
      <c r="A149" s="2">
        <v>531218</v>
      </c>
      <c r="B149" s="2" t="s">
        <v>290</v>
      </c>
      <c r="C149" s="2" t="s">
        <v>37</v>
      </c>
      <c r="D149" s="2" t="s">
        <v>24</v>
      </c>
      <c r="E149" s="2" t="s">
        <v>25</v>
      </c>
      <c r="F149" s="2"/>
      <c r="G149" s="3" t="s">
        <v>173</v>
      </c>
      <c r="H149" s="4" t="s">
        <v>174</v>
      </c>
      <c r="I149" s="2">
        <v>31</v>
      </c>
      <c r="J149" s="2" t="s">
        <v>28</v>
      </c>
      <c r="K149" s="2" t="s">
        <v>42</v>
      </c>
      <c r="L149" s="2" t="s">
        <v>33</v>
      </c>
      <c r="M149" s="2" t="s">
        <v>30</v>
      </c>
      <c r="N149" s="2" t="s">
        <v>43</v>
      </c>
      <c r="O149" s="2" t="s">
        <v>31</v>
      </c>
      <c r="P149" s="2" t="s">
        <v>68</v>
      </c>
      <c r="Q149" s="2"/>
      <c r="R149" s="2"/>
      <c r="S149" s="2"/>
      <c r="T149" s="2"/>
    </row>
    <row r="150" ht="14.25" spans="1:20">
      <c r="A150" s="2">
        <v>531120</v>
      </c>
      <c r="B150" s="2" t="s">
        <v>397</v>
      </c>
      <c r="C150" s="2" t="s">
        <v>37</v>
      </c>
      <c r="D150" s="2" t="s">
        <v>24</v>
      </c>
      <c r="E150" s="2" t="s">
        <v>99</v>
      </c>
      <c r="F150" s="2"/>
      <c r="G150" s="3" t="s">
        <v>310</v>
      </c>
      <c r="H150" s="4" t="s">
        <v>311</v>
      </c>
      <c r="I150" s="2">
        <v>31</v>
      </c>
      <c r="J150" s="2" t="s">
        <v>83</v>
      </c>
      <c r="K150" s="2" t="s">
        <v>130</v>
      </c>
      <c r="L150" s="2" t="s">
        <v>57</v>
      </c>
      <c r="M150" s="2" t="s">
        <v>33</v>
      </c>
      <c r="N150" s="2" t="s">
        <v>51</v>
      </c>
      <c r="O150" s="2" t="s">
        <v>30</v>
      </c>
      <c r="P150" s="2" t="s">
        <v>68</v>
      </c>
      <c r="Q150" s="2"/>
      <c r="R150" s="2"/>
      <c r="S150" s="2"/>
      <c r="T150" s="2"/>
    </row>
    <row r="151" ht="14.25" spans="1:20">
      <c r="A151" s="2">
        <v>531113</v>
      </c>
      <c r="B151" s="2" t="s">
        <v>289</v>
      </c>
      <c r="C151" s="2" t="s">
        <v>37</v>
      </c>
      <c r="D151" s="2" t="s">
        <v>24</v>
      </c>
      <c r="E151" s="2" t="s">
        <v>99</v>
      </c>
      <c r="F151" s="2"/>
      <c r="G151" s="3" t="s">
        <v>100</v>
      </c>
      <c r="H151" s="4" t="s">
        <v>101</v>
      </c>
      <c r="I151" s="2">
        <v>31</v>
      </c>
      <c r="J151" s="2" t="s">
        <v>89</v>
      </c>
      <c r="K151" s="2" t="s">
        <v>90</v>
      </c>
      <c r="L151" s="2" t="s">
        <v>43</v>
      </c>
      <c r="M151" s="2" t="s">
        <v>32</v>
      </c>
      <c r="N151" s="2" t="s">
        <v>56</v>
      </c>
      <c r="O151" s="2" t="s">
        <v>31</v>
      </c>
      <c r="P151" s="2" t="s">
        <v>68</v>
      </c>
      <c r="Q151" s="2"/>
      <c r="R151" s="2"/>
      <c r="S151" s="2"/>
      <c r="T151" s="2"/>
    </row>
    <row r="152" ht="14.25" spans="1:20">
      <c r="A152" s="2">
        <v>531219</v>
      </c>
      <c r="B152" s="2" t="s">
        <v>292</v>
      </c>
      <c r="C152" s="2" t="s">
        <v>37</v>
      </c>
      <c r="D152" s="2" t="s">
        <v>24</v>
      </c>
      <c r="E152" s="2" t="s">
        <v>25</v>
      </c>
      <c r="F152" s="2"/>
      <c r="G152" s="3" t="s">
        <v>293</v>
      </c>
      <c r="H152" s="4" t="s">
        <v>294</v>
      </c>
      <c r="I152" s="2">
        <v>31</v>
      </c>
      <c r="J152" s="2" t="s">
        <v>89</v>
      </c>
      <c r="K152" s="2" t="s">
        <v>42</v>
      </c>
      <c r="L152" s="2" t="s">
        <v>57</v>
      </c>
      <c r="M152" s="2" t="s">
        <v>33</v>
      </c>
      <c r="N152" s="2" t="s">
        <v>51</v>
      </c>
      <c r="O152" s="2" t="s">
        <v>32</v>
      </c>
      <c r="P152" s="2" t="s">
        <v>68</v>
      </c>
      <c r="Q152" s="2"/>
      <c r="R152" s="2"/>
      <c r="S152" s="2"/>
      <c r="T152" s="2"/>
    </row>
    <row r="153" ht="14.25" spans="1:20">
      <c r="A153" s="2">
        <v>531215</v>
      </c>
      <c r="B153" s="2" t="s">
        <v>211</v>
      </c>
      <c r="C153" s="2" t="s">
        <v>37</v>
      </c>
      <c r="D153" s="2" t="s">
        <v>24</v>
      </c>
      <c r="E153" s="2" t="s">
        <v>25</v>
      </c>
      <c r="F153" s="2"/>
      <c r="G153" s="3" t="s">
        <v>71</v>
      </c>
      <c r="H153" s="4" t="s">
        <v>72</v>
      </c>
      <c r="I153" s="2">
        <v>31</v>
      </c>
      <c r="J153" s="2" t="s">
        <v>78</v>
      </c>
      <c r="K153" s="2" t="s">
        <v>29</v>
      </c>
      <c r="L153" s="2" t="s">
        <v>43</v>
      </c>
      <c r="M153" s="2" t="s">
        <v>32</v>
      </c>
      <c r="N153" s="2" t="s">
        <v>56</v>
      </c>
      <c r="O153" s="2" t="s">
        <v>57</v>
      </c>
      <c r="P153" s="2" t="s">
        <v>68</v>
      </c>
      <c r="Q153" s="2"/>
      <c r="R153" s="2"/>
      <c r="S153" s="2"/>
      <c r="T153" s="2"/>
    </row>
    <row r="154" ht="14.25" spans="1:20">
      <c r="A154" s="2">
        <v>530117</v>
      </c>
      <c r="B154" s="2" t="s">
        <v>371</v>
      </c>
      <c r="C154" s="2" t="s">
        <v>37</v>
      </c>
      <c r="D154" s="2" t="s">
        <v>38</v>
      </c>
      <c r="E154" s="2" t="s">
        <v>39</v>
      </c>
      <c r="F154" s="2"/>
      <c r="G154" s="3" t="s">
        <v>265</v>
      </c>
      <c r="H154" s="4" t="s">
        <v>266</v>
      </c>
      <c r="I154" s="2">
        <v>30</v>
      </c>
      <c r="J154" s="2" t="s">
        <v>62</v>
      </c>
      <c r="K154" s="2" t="s">
        <v>29</v>
      </c>
      <c r="L154" s="2" t="s">
        <v>43</v>
      </c>
      <c r="M154" s="2" t="s">
        <v>32</v>
      </c>
      <c r="N154" s="2" t="s">
        <v>56</v>
      </c>
      <c r="O154" s="2" t="s">
        <v>31</v>
      </c>
      <c r="P154" s="2" t="s">
        <v>68</v>
      </c>
      <c r="Q154" s="2"/>
      <c r="R154" s="2"/>
      <c r="S154" s="2"/>
      <c r="T154" s="2"/>
    </row>
    <row r="155" ht="14.25" spans="1:20">
      <c r="A155" s="2">
        <v>530211</v>
      </c>
      <c r="B155" s="2" t="s">
        <v>343</v>
      </c>
      <c r="C155" s="2" t="s">
        <v>37</v>
      </c>
      <c r="D155" s="2" t="s">
        <v>38</v>
      </c>
      <c r="E155" s="2" t="s">
        <v>80</v>
      </c>
      <c r="F155" s="2"/>
      <c r="G155" s="3" t="s">
        <v>236</v>
      </c>
      <c r="H155" s="4" t="s">
        <v>237</v>
      </c>
      <c r="I155" s="2">
        <v>30</v>
      </c>
      <c r="J155" s="2" t="s">
        <v>48</v>
      </c>
      <c r="K155" s="2" t="s">
        <v>49</v>
      </c>
      <c r="L155" s="2" t="s">
        <v>43</v>
      </c>
      <c r="M155" s="2" t="s">
        <v>32</v>
      </c>
      <c r="N155" s="2" t="s">
        <v>56</v>
      </c>
      <c r="O155" s="2" t="s">
        <v>57</v>
      </c>
      <c r="P155" s="2" t="s">
        <v>68</v>
      </c>
      <c r="Q155" s="2"/>
      <c r="R155" s="2"/>
      <c r="S155" s="2"/>
      <c r="T155" s="2"/>
    </row>
    <row r="156" ht="14.25" spans="1:20">
      <c r="A156" s="2">
        <v>531214</v>
      </c>
      <c r="B156" s="2" t="s">
        <v>374</v>
      </c>
      <c r="C156" s="2" t="s">
        <v>37</v>
      </c>
      <c r="D156" s="2" t="s">
        <v>24</v>
      </c>
      <c r="E156" s="2" t="s">
        <v>25</v>
      </c>
      <c r="F156" s="2"/>
      <c r="G156" s="3" t="s">
        <v>227</v>
      </c>
      <c r="H156" s="4" t="s">
        <v>228</v>
      </c>
      <c r="I156" s="2">
        <v>31</v>
      </c>
      <c r="J156" s="2" t="s">
        <v>28</v>
      </c>
      <c r="K156" s="2" t="s">
        <v>42</v>
      </c>
      <c r="L156" s="2" t="s">
        <v>57</v>
      </c>
      <c r="M156" s="2" t="s">
        <v>33</v>
      </c>
      <c r="N156" s="2" t="s">
        <v>51</v>
      </c>
      <c r="O156" s="2" t="s">
        <v>32</v>
      </c>
      <c r="P156" s="2" t="s">
        <v>68</v>
      </c>
      <c r="Q156" s="2"/>
      <c r="R156" s="2"/>
      <c r="S156" s="2"/>
      <c r="T156" s="2"/>
    </row>
    <row r="157" ht="14.25" spans="1:20">
      <c r="A157" s="2">
        <v>531111</v>
      </c>
      <c r="B157" s="2" t="s">
        <v>348</v>
      </c>
      <c r="C157" s="2" t="s">
        <v>37</v>
      </c>
      <c r="D157" s="2" t="s">
        <v>24</v>
      </c>
      <c r="E157" s="2" t="s">
        <v>99</v>
      </c>
      <c r="F157" s="2"/>
      <c r="G157" s="3" t="s">
        <v>349</v>
      </c>
      <c r="H157" s="4" t="s">
        <v>325</v>
      </c>
      <c r="I157" s="2">
        <v>31</v>
      </c>
      <c r="J157" s="2" t="s">
        <v>62</v>
      </c>
      <c r="K157" s="2" t="s">
        <v>63</v>
      </c>
      <c r="L157" s="2" t="s">
        <v>50</v>
      </c>
      <c r="M157" s="2" t="s">
        <v>51</v>
      </c>
      <c r="N157" s="2" t="s">
        <v>30</v>
      </c>
      <c r="O157" s="2" t="s">
        <v>33</v>
      </c>
      <c r="P157" s="2" t="s">
        <v>68</v>
      </c>
      <c r="Q157" s="2"/>
      <c r="R157" s="2"/>
      <c r="S157" s="2"/>
      <c r="T157" s="2"/>
    </row>
    <row r="158" ht="14.25" spans="1:20">
      <c r="A158" s="2">
        <v>530214</v>
      </c>
      <c r="B158" s="2" t="s">
        <v>304</v>
      </c>
      <c r="C158" s="2" t="s">
        <v>37</v>
      </c>
      <c r="D158" s="2" t="s">
        <v>38</v>
      </c>
      <c r="E158" s="2" t="s">
        <v>80</v>
      </c>
      <c r="F158" s="2"/>
      <c r="G158" s="3" t="s">
        <v>305</v>
      </c>
      <c r="H158" s="4" t="s">
        <v>306</v>
      </c>
      <c r="I158" s="2">
        <v>30</v>
      </c>
      <c r="J158" s="2" t="s">
        <v>28</v>
      </c>
      <c r="K158" s="2" t="s">
        <v>29</v>
      </c>
      <c r="L158" s="2" t="s">
        <v>31</v>
      </c>
      <c r="M158" s="2" t="s">
        <v>56</v>
      </c>
      <c r="N158" s="2" t="s">
        <v>57</v>
      </c>
      <c r="O158" s="2" t="s">
        <v>32</v>
      </c>
      <c r="P158" s="2" t="s">
        <v>68</v>
      </c>
      <c r="Q158" s="2"/>
      <c r="R158" s="2"/>
      <c r="S158" s="2"/>
      <c r="T158" s="2"/>
    </row>
    <row r="159" ht="14.25" spans="1:20">
      <c r="A159" s="2">
        <v>530116</v>
      </c>
      <c r="B159" s="2" t="s">
        <v>387</v>
      </c>
      <c r="C159" s="2" t="s">
        <v>37</v>
      </c>
      <c r="D159" s="2" t="s">
        <v>38</v>
      </c>
      <c r="E159" s="2" t="s">
        <v>39</v>
      </c>
      <c r="F159" s="2"/>
      <c r="G159" s="3" t="s">
        <v>182</v>
      </c>
      <c r="H159" s="4" t="s">
        <v>183</v>
      </c>
      <c r="I159" s="2">
        <v>30</v>
      </c>
      <c r="J159" s="2" t="s">
        <v>120</v>
      </c>
      <c r="K159" s="2" t="s">
        <v>84</v>
      </c>
      <c r="L159" s="2" t="s">
        <v>50</v>
      </c>
      <c r="M159" s="2" t="s">
        <v>51</v>
      </c>
      <c r="N159" s="2" t="s">
        <v>30</v>
      </c>
      <c r="O159" s="2" t="s">
        <v>33</v>
      </c>
      <c r="P159" s="2" t="s">
        <v>68</v>
      </c>
      <c r="Q159" s="2"/>
      <c r="R159" s="2"/>
      <c r="S159" s="2"/>
      <c r="T159" s="2"/>
    </row>
    <row r="160" ht="14.25" spans="1:20">
      <c r="A160" s="2">
        <v>531116</v>
      </c>
      <c r="B160" s="2" t="s">
        <v>213</v>
      </c>
      <c r="C160" s="2" t="s">
        <v>37</v>
      </c>
      <c r="D160" s="2" t="s">
        <v>24</v>
      </c>
      <c r="E160" s="2" t="s">
        <v>99</v>
      </c>
      <c r="F160" s="2"/>
      <c r="G160" s="3" t="s">
        <v>112</v>
      </c>
      <c r="H160" s="4" t="s">
        <v>113</v>
      </c>
      <c r="I160" s="2">
        <v>31</v>
      </c>
      <c r="J160" s="2" t="s">
        <v>62</v>
      </c>
      <c r="K160" s="2" t="s">
        <v>42</v>
      </c>
      <c r="L160" s="2" t="s">
        <v>56</v>
      </c>
      <c r="M160" s="2" t="s">
        <v>50</v>
      </c>
      <c r="N160" s="2" t="s">
        <v>33</v>
      </c>
      <c r="O160" s="2" t="s">
        <v>31</v>
      </c>
      <c r="P160" s="2" t="s">
        <v>68</v>
      </c>
      <c r="Q160" s="2"/>
      <c r="R160" s="2"/>
      <c r="S160" s="2"/>
      <c r="T160" s="2"/>
    </row>
    <row r="161" ht="14.25" spans="1:20">
      <c r="A161" s="2">
        <v>530216</v>
      </c>
      <c r="B161" s="2" t="s">
        <v>381</v>
      </c>
      <c r="C161" s="2" t="s">
        <v>37</v>
      </c>
      <c r="D161" s="2" t="s">
        <v>38</v>
      </c>
      <c r="E161" s="2" t="s">
        <v>80</v>
      </c>
      <c r="F161" s="2"/>
      <c r="G161" s="3" t="s">
        <v>138</v>
      </c>
      <c r="H161" s="4" t="s">
        <v>139</v>
      </c>
      <c r="I161" s="2">
        <v>30</v>
      </c>
      <c r="J161" s="2" t="s">
        <v>73</v>
      </c>
      <c r="K161" s="2" t="s">
        <v>90</v>
      </c>
      <c r="L161" s="2" t="s">
        <v>50</v>
      </c>
      <c r="M161" s="2" t="s">
        <v>51</v>
      </c>
      <c r="N161" s="2" t="s">
        <v>30</v>
      </c>
      <c r="O161" s="2" t="s">
        <v>43</v>
      </c>
      <c r="P161" s="2" t="s">
        <v>68</v>
      </c>
      <c r="Q161" s="2"/>
      <c r="R161" s="2"/>
      <c r="S161" s="2"/>
      <c r="T161" s="2"/>
    </row>
    <row r="162" ht="14.25" spans="1:20">
      <c r="A162" s="2">
        <v>530114</v>
      </c>
      <c r="B162" s="2" t="s">
        <v>238</v>
      </c>
      <c r="C162" s="2" t="s">
        <v>37</v>
      </c>
      <c r="D162" s="2" t="s">
        <v>38</v>
      </c>
      <c r="E162" s="2" t="s">
        <v>39</v>
      </c>
      <c r="F162" s="2"/>
      <c r="G162" s="3" t="s">
        <v>239</v>
      </c>
      <c r="H162" s="4" t="s">
        <v>240</v>
      </c>
      <c r="I162" s="2">
        <v>30</v>
      </c>
      <c r="J162" s="2" t="s">
        <v>48</v>
      </c>
      <c r="K162" s="2" t="s">
        <v>130</v>
      </c>
      <c r="L162" s="2" t="s">
        <v>32</v>
      </c>
      <c r="M162" s="2" t="s">
        <v>57</v>
      </c>
      <c r="N162" s="2" t="s">
        <v>50</v>
      </c>
      <c r="O162" s="2" t="s">
        <v>43</v>
      </c>
      <c r="P162" s="2" t="s">
        <v>68</v>
      </c>
      <c r="Q162" s="2"/>
      <c r="R162" s="2"/>
      <c r="S162" s="2"/>
      <c r="T162" s="2"/>
    </row>
    <row r="163" ht="14.25" spans="1:20">
      <c r="A163" s="2">
        <v>530110</v>
      </c>
      <c r="B163" s="2" t="s">
        <v>193</v>
      </c>
      <c r="C163" s="2" t="s">
        <v>37</v>
      </c>
      <c r="D163" s="2" t="s">
        <v>38</v>
      </c>
      <c r="E163" s="2" t="s">
        <v>39</v>
      </c>
      <c r="F163" s="2"/>
      <c r="G163" s="3" t="s">
        <v>194</v>
      </c>
      <c r="H163" s="4" t="s">
        <v>195</v>
      </c>
      <c r="I163" s="2">
        <v>30</v>
      </c>
      <c r="J163" s="2" t="s">
        <v>48</v>
      </c>
      <c r="K163" s="2" t="s">
        <v>49</v>
      </c>
      <c r="L163" s="2" t="s">
        <v>51</v>
      </c>
      <c r="M163" s="2" t="s">
        <v>43</v>
      </c>
      <c r="N163" s="2" t="s">
        <v>31</v>
      </c>
      <c r="O163" s="2" t="s">
        <v>30</v>
      </c>
      <c r="P163" s="2" t="s">
        <v>68</v>
      </c>
      <c r="Q163" s="2"/>
      <c r="R163" s="2"/>
      <c r="S163" s="2"/>
      <c r="T163" s="2"/>
    </row>
    <row r="164" ht="14.25" spans="1:20">
      <c r="A164" s="2">
        <v>530220</v>
      </c>
      <c r="B164" s="2" t="s">
        <v>140</v>
      </c>
      <c r="C164" s="2" t="s">
        <v>37</v>
      </c>
      <c r="D164" s="2" t="s">
        <v>38</v>
      </c>
      <c r="E164" s="2" t="s">
        <v>80</v>
      </c>
      <c r="F164" s="2"/>
      <c r="G164" s="3" t="s">
        <v>141</v>
      </c>
      <c r="H164" s="4" t="s">
        <v>82</v>
      </c>
      <c r="I164" s="2">
        <v>30</v>
      </c>
      <c r="J164" s="2" t="s">
        <v>120</v>
      </c>
      <c r="K164" s="2" t="s">
        <v>84</v>
      </c>
      <c r="L164" s="2" t="s">
        <v>56</v>
      </c>
      <c r="M164" s="2" t="s">
        <v>50</v>
      </c>
      <c r="N164" s="2" t="s">
        <v>33</v>
      </c>
      <c r="O164" s="2" t="s">
        <v>31</v>
      </c>
      <c r="P164" s="2" t="s">
        <v>68</v>
      </c>
      <c r="Q164" s="2"/>
      <c r="R164" s="2"/>
      <c r="S164" s="2"/>
      <c r="T164" s="2"/>
    </row>
    <row r="165" ht="14.25" spans="1:20">
      <c r="A165" s="2">
        <v>530218</v>
      </c>
      <c r="B165" s="2" t="s">
        <v>142</v>
      </c>
      <c r="C165" s="2" t="s">
        <v>37</v>
      </c>
      <c r="D165" s="2" t="s">
        <v>38</v>
      </c>
      <c r="E165" s="2" t="s">
        <v>80</v>
      </c>
      <c r="F165" s="2"/>
      <c r="G165" s="3" t="s">
        <v>143</v>
      </c>
      <c r="H165" s="4" t="s">
        <v>144</v>
      </c>
      <c r="I165" s="2">
        <v>30</v>
      </c>
      <c r="J165" s="2" t="s">
        <v>120</v>
      </c>
      <c r="K165" s="2" t="s">
        <v>49</v>
      </c>
      <c r="L165" s="2" t="s">
        <v>51</v>
      </c>
      <c r="M165" s="2" t="s">
        <v>43</v>
      </c>
      <c r="N165" s="2" t="s">
        <v>31</v>
      </c>
      <c r="O165" s="2" t="s">
        <v>32</v>
      </c>
      <c r="P165" s="2" t="s">
        <v>68</v>
      </c>
      <c r="Q165" s="2"/>
      <c r="R165" s="2"/>
      <c r="S165" s="2"/>
      <c r="T165" s="2"/>
    </row>
    <row r="166" ht="14.25" spans="1:20">
      <c r="A166" s="2">
        <v>531110</v>
      </c>
      <c r="B166" s="2" t="s">
        <v>295</v>
      </c>
      <c r="C166" s="2" t="s">
        <v>37</v>
      </c>
      <c r="D166" s="2" t="s">
        <v>24</v>
      </c>
      <c r="E166" s="2" t="s">
        <v>99</v>
      </c>
      <c r="F166" s="2"/>
      <c r="G166" s="3" t="s">
        <v>246</v>
      </c>
      <c r="H166" s="4" t="s">
        <v>247</v>
      </c>
      <c r="I166" s="2">
        <v>31</v>
      </c>
      <c r="J166" s="2" t="s">
        <v>78</v>
      </c>
      <c r="K166" s="2" t="s">
        <v>63</v>
      </c>
      <c r="L166" s="2" t="s">
        <v>56</v>
      </c>
      <c r="M166" s="2" t="s">
        <v>50</v>
      </c>
      <c r="N166" s="2" t="s">
        <v>33</v>
      </c>
      <c r="O166" s="2" t="s">
        <v>57</v>
      </c>
      <c r="P166" s="2" t="s">
        <v>68</v>
      </c>
      <c r="Q166" s="2"/>
      <c r="R166" s="2"/>
      <c r="S166" s="2"/>
      <c r="T166" s="2"/>
    </row>
    <row r="167" ht="14.25" spans="1:20">
      <c r="A167" s="2">
        <v>531115</v>
      </c>
      <c r="B167" s="2" t="s">
        <v>373</v>
      </c>
      <c r="C167" s="2" t="s">
        <v>37</v>
      </c>
      <c r="D167" s="2" t="s">
        <v>24</v>
      </c>
      <c r="E167" s="2" t="s">
        <v>99</v>
      </c>
      <c r="F167" s="2"/>
      <c r="G167" s="3" t="s">
        <v>122</v>
      </c>
      <c r="H167" s="4" t="s">
        <v>123</v>
      </c>
      <c r="I167" s="2">
        <v>31</v>
      </c>
      <c r="J167" s="2" t="s">
        <v>89</v>
      </c>
      <c r="K167" s="2" t="s">
        <v>29</v>
      </c>
      <c r="L167" s="2" t="s">
        <v>32</v>
      </c>
      <c r="M167" s="2" t="s">
        <v>57</v>
      </c>
      <c r="N167" s="2" t="s">
        <v>50</v>
      </c>
      <c r="O167" s="2" t="s">
        <v>33</v>
      </c>
      <c r="P167" s="2" t="s">
        <v>68</v>
      </c>
      <c r="Q167" s="2"/>
      <c r="R167" s="2"/>
      <c r="S167" s="2"/>
      <c r="T167" s="2"/>
    </row>
    <row r="168" ht="14.25" spans="1:20">
      <c r="A168" s="2">
        <v>531216</v>
      </c>
      <c r="B168" s="2" t="s">
        <v>207</v>
      </c>
      <c r="C168" s="2" t="s">
        <v>37</v>
      </c>
      <c r="D168" s="2" t="s">
        <v>24</v>
      </c>
      <c r="E168" s="2" t="s">
        <v>25</v>
      </c>
      <c r="F168" s="2"/>
      <c r="G168" s="5" t="s">
        <v>208</v>
      </c>
      <c r="H168" s="6" t="s">
        <v>209</v>
      </c>
      <c r="I168" s="2">
        <v>31</v>
      </c>
      <c r="J168" s="2" t="s">
        <v>73</v>
      </c>
      <c r="K168" s="2" t="s">
        <v>63</v>
      </c>
      <c r="L168" s="2" t="s">
        <v>33</v>
      </c>
      <c r="M168" s="2" t="s">
        <v>30</v>
      </c>
      <c r="N168" s="2" t="s">
        <v>43</v>
      </c>
      <c r="O168" s="2" t="s">
        <v>57</v>
      </c>
      <c r="P168" s="2" t="s">
        <v>68</v>
      </c>
      <c r="Q168" s="2"/>
      <c r="R168" s="2"/>
      <c r="S168" s="2"/>
      <c r="T168" s="2"/>
    </row>
    <row r="169" ht="14.25" spans="1:20">
      <c r="A169" s="2">
        <v>531118</v>
      </c>
      <c r="B169" s="2" t="s">
        <v>391</v>
      </c>
      <c r="C169" s="2" t="s">
        <v>37</v>
      </c>
      <c r="D169" s="2" t="s">
        <v>24</v>
      </c>
      <c r="E169" s="2" t="s">
        <v>99</v>
      </c>
      <c r="F169" s="2"/>
      <c r="G169" s="3" t="s">
        <v>324</v>
      </c>
      <c r="H169" s="4" t="s">
        <v>325</v>
      </c>
      <c r="I169" s="2">
        <v>31</v>
      </c>
      <c r="J169" s="2" t="s">
        <v>48</v>
      </c>
      <c r="K169" s="2" t="s">
        <v>63</v>
      </c>
      <c r="L169" s="2" t="s">
        <v>50</v>
      </c>
      <c r="M169" s="2" t="s">
        <v>51</v>
      </c>
      <c r="N169" s="2" t="s">
        <v>30</v>
      </c>
      <c r="O169" s="2" t="s">
        <v>43</v>
      </c>
      <c r="P169" s="2" t="s">
        <v>68</v>
      </c>
      <c r="Q169" s="2"/>
      <c r="R169" s="2"/>
      <c r="S169" s="2"/>
      <c r="T169" s="2"/>
    </row>
    <row r="170" ht="14.25" spans="1:20">
      <c r="A170" s="2">
        <v>530213</v>
      </c>
      <c r="B170" s="2" t="s">
        <v>229</v>
      </c>
      <c r="C170" s="2" t="s">
        <v>37</v>
      </c>
      <c r="D170" s="2" t="s">
        <v>38</v>
      </c>
      <c r="E170" s="2" t="s">
        <v>80</v>
      </c>
      <c r="F170" s="2"/>
      <c r="G170" s="3" t="s">
        <v>230</v>
      </c>
      <c r="H170" s="4" t="s">
        <v>231</v>
      </c>
      <c r="I170" s="2">
        <v>30</v>
      </c>
      <c r="J170" s="2" t="s">
        <v>78</v>
      </c>
      <c r="K170" s="2" t="s">
        <v>42</v>
      </c>
      <c r="L170" s="2" t="s">
        <v>31</v>
      </c>
      <c r="M170" s="2" t="s">
        <v>56</v>
      </c>
      <c r="N170" s="2" t="s">
        <v>57</v>
      </c>
      <c r="O170" s="2" t="s">
        <v>30</v>
      </c>
      <c r="P170" s="2" t="s">
        <v>68</v>
      </c>
      <c r="Q170" s="2"/>
      <c r="R170" s="2"/>
      <c r="S170" s="2"/>
      <c r="T170" s="2"/>
    </row>
    <row r="171" ht="14.25" spans="1:20">
      <c r="A171" s="2">
        <v>531117</v>
      </c>
      <c r="B171" s="2" t="s">
        <v>255</v>
      </c>
      <c r="C171" s="2" t="s">
        <v>37</v>
      </c>
      <c r="D171" s="2" t="s">
        <v>24</v>
      </c>
      <c r="E171" s="2" t="s">
        <v>99</v>
      </c>
      <c r="F171" s="2"/>
      <c r="G171" s="3" t="s">
        <v>256</v>
      </c>
      <c r="H171" s="4" t="s">
        <v>257</v>
      </c>
      <c r="I171" s="2">
        <v>31</v>
      </c>
      <c r="J171" s="2" t="s">
        <v>73</v>
      </c>
      <c r="K171" s="2" t="s">
        <v>63</v>
      </c>
      <c r="L171" s="2" t="s">
        <v>30</v>
      </c>
      <c r="M171" s="2" t="s">
        <v>31</v>
      </c>
      <c r="N171" s="2" t="s">
        <v>32</v>
      </c>
      <c r="O171" s="2" t="s">
        <v>43</v>
      </c>
      <c r="P171" s="2" t="s">
        <v>68</v>
      </c>
      <c r="Q171" s="2"/>
      <c r="R171" s="2"/>
      <c r="S171" s="2"/>
      <c r="T171" s="2"/>
    </row>
    <row r="172" ht="12.75" spans="1:20">
      <c r="A172" s="2">
        <v>531119</v>
      </c>
      <c r="B172" s="2" t="s">
        <v>326</v>
      </c>
      <c r="C172" s="2" t="s">
        <v>37</v>
      </c>
      <c r="D172" s="2" t="s">
        <v>24</v>
      </c>
      <c r="E172" s="2" t="s">
        <v>99</v>
      </c>
      <c r="F172" s="2"/>
      <c r="G172" s="3" t="s">
        <v>327</v>
      </c>
      <c r="H172" s="2" t="s">
        <v>328</v>
      </c>
      <c r="I172" s="2">
        <v>31</v>
      </c>
      <c r="J172" s="2" t="s">
        <v>83</v>
      </c>
      <c r="K172" s="2" t="s">
        <v>90</v>
      </c>
      <c r="L172" s="2" t="s">
        <v>32</v>
      </c>
      <c r="M172" s="2" t="s">
        <v>57</v>
      </c>
      <c r="N172" s="2" t="s">
        <v>50</v>
      </c>
      <c r="O172" s="2" t="s">
        <v>43</v>
      </c>
      <c r="P172" s="2" t="s">
        <v>68</v>
      </c>
      <c r="Q172" s="2"/>
      <c r="R172" s="2"/>
      <c r="S172" s="2"/>
      <c r="T172" s="2"/>
    </row>
    <row r="173" ht="14.25" spans="1:20">
      <c r="A173" s="2">
        <v>530219</v>
      </c>
      <c r="B173" s="2" t="s">
        <v>79</v>
      </c>
      <c r="C173" s="2" t="s">
        <v>37</v>
      </c>
      <c r="D173" s="2" t="s">
        <v>38</v>
      </c>
      <c r="E173" s="2" t="s">
        <v>80</v>
      </c>
      <c r="F173" s="2"/>
      <c r="G173" s="3" t="s">
        <v>81</v>
      </c>
      <c r="H173" s="4" t="s">
        <v>82</v>
      </c>
      <c r="I173" s="2">
        <v>30</v>
      </c>
      <c r="J173" s="2" t="s">
        <v>83</v>
      </c>
      <c r="K173" s="2" t="s">
        <v>84</v>
      </c>
      <c r="L173" s="2" t="s">
        <v>30</v>
      </c>
      <c r="M173" s="2" t="s">
        <v>31</v>
      </c>
      <c r="N173" s="2" t="s">
        <v>32</v>
      </c>
      <c r="O173" s="2" t="s">
        <v>43</v>
      </c>
      <c r="P173" s="2" t="s">
        <v>68</v>
      </c>
      <c r="Q173" s="2"/>
      <c r="R173" s="2"/>
      <c r="S173" s="2"/>
      <c r="T173" s="2"/>
    </row>
  </sheetData>
  <hyperlinks>
    <hyperlink ref="G1" r:id="rId1" display="https://image.uniqlo.com/UQ/ST3/WesternCommon/imagesgoods/419974/item/goods_11_419974.jpg?width=150"/>
    <hyperlink ref="G2" r:id="rId2" display="https://image.uniqlo.com/UQ/ST3/WesternCommon/imagesgoods/418397/item/goods_68_418397.jpg?width=150"/>
    <hyperlink ref="G3" r:id="rId3" display="https://image.uniqlo.com/UQ/ST3/WesternCommon/imagesgoods/421709/item/goods_30_421709.jpg?width=150"/>
    <hyperlink ref="G4" r:id="rId4" display="https://image.uniqlo.com/UQ/ST3/WesternCommon/imagesgoods/420408/item/goods_08_420408.jpg?width=150"/>
    <hyperlink ref="G5" r:id="rId5" display="https://image.uniqlo.com/UQ/ST3/WesternCommon/imagesgoods/418234/item/goods_11_418234.jpg?width=150"/>
    <hyperlink ref="G6" r:id="rId6" display="https://image.uniqlo.com/UQ/ST3/WesternCommon/imagesgoods/418398/item/goods_59_418398.jpg?width=150"/>
    <hyperlink ref="G7" r:id="rId7" display="https://image.uniqlo.com/UQ/ST3/WesternCommon/imagesgoods/418254/item/goods_08_418254.jpg?width=150"/>
    <hyperlink ref="G8" r:id="rId8" display="https://image.uniqlo.com/UQ/ST3/WesternCommon/imagesgoods/420408/item/goods_64_420408.jpg?width=150"/>
    <hyperlink ref="G9" r:id="rId9" display="https://image.uniqlo.com/UQ/ST3/WesternCommon/imagesgoods/421301/item/goods_37_421301.jpg?width=150"/>
    <hyperlink ref="G10" r:id="rId10" display="https://image.uniqlo.com/UQ/ST3/WesternCommon/imagesgoods/420389/item/goods_01_420389.jpg?width=150"/>
    <hyperlink ref="G11" r:id="rId11" display="https://image.uniqlo.com/UQ/ST3/WesternCommon/imagesgoods/418885/sub/goods_418885_sub5.jpg?width=150"/>
    <hyperlink ref="G12" r:id="rId12" display="https://image.uniqlo.com/UQ/ST3/WesternCommon/imagesgoods/421379/item/goods_00_421379.jpg?width=150"/>
    <hyperlink ref="G13" r:id="rId13" display="https://image.uniqlo.com/UQ/ST3/WesternCommon/imagesgoods/413701/item/goods_66_413701.jpg?width=150"/>
    <hyperlink ref="G14" r:id="rId14" display="https://image.uniqlo.com/UQ/ST3/WesternCommon/imagesgoods/418394/item/goods_59_418394.jpg?width=150"/>
    <hyperlink ref="G15" r:id="rId15" display="https://image.uniqlo.com/UQ/ST3/WesternCommon/imagesgoods/418876/item/goods_30_418876.jpg?width=150"/>
    <hyperlink ref="G16" r:id="rId16" display="https://image.uniqlo.com/UQ/ST3/WesternCommon/imagesgoods/418865/item/goods_68_418865.jpg?width=150"/>
    <hyperlink ref="G17" r:id="rId17" display="https://image.uniqlo.com/UQ/ST3/WesternCommon/imagesgoods/413696/item/goods_70_413696.jpg?width=150"/>
    <hyperlink ref="G18" r:id="rId18" display="https://image.uniqlo.com/UQ/ST3/WesternCommon/imagesgoods/414138/item/goods_09_414138.jpg?width=150"/>
    <hyperlink ref="G19" r:id="rId19" display="https://image.uniqlo.com/UQ/ST3/WesternCommon/imagesgoods/418877/item/goods_00_418877.jpg?width=150"/>
    <hyperlink ref="G20" r:id="rId20" display="https://image.uniqlo.com/UQ/ST3/WesternCommon/imagesgoods/422414/item/goods_65_422414.jpg?width=150"/>
    <hyperlink ref="G21" r:id="rId21" display="https://image.uniqlo.com/UQ/ST3/WesternCommon/imagesgoods/413993/item/goods_69_413993.jpg?width=150"/>
    <hyperlink ref="G22" r:id="rId22" display="https://image.uniqlo.com/UQ/ST3/WesternCommon/imagesgoods/418414/item/goods_69_418414.jpg?width=150"/>
    <hyperlink ref="G23" r:id="rId23" display="https://image.uniqlo.com/UQ/ST3/WesternCommon/imagesgoods/419718/item/goods_35_419718.jpg?width=150"/>
    <hyperlink ref="G24" r:id="rId24" display="https://image.uniqlo.com/UQ/ST3/WesternCommon/imagesgoods/422163/item/goods_63_422163.jpg?width=150"/>
    <hyperlink ref="G25" r:id="rId25" display="https://image.uniqlo.com/UQ/ST3/WesternCommon/imagesgoods/413674/item/goods_00_413674.jpg?width=150"/>
    <hyperlink ref="G26" r:id="rId26" display="https://image.uniqlo.com/UQ/ST3/WesternCommon/imagesgoods/418411/item/goods_69_418411.jpg?width=150"/>
    <hyperlink ref="G27" r:id="rId27" display="https://image.uniqlo.com/UQ/ST3/WesternCommon/imagesgoods/421863/item/goods_56_421863.jpg?width=150"/>
    <hyperlink ref="G28" r:id="rId28" display="https://image.uniqlo.com/UQ/ST3/WesternCommon/imagesgoods/418866/item/goods_63_418866.jpg?width=150"/>
    <hyperlink ref="G29" r:id="rId29" display="https://image.uniqlo.com/UQ/ST3/WesternCommon/imagesgoods/418230/item/goods_09_418230.jpg?width=150"/>
    <hyperlink ref="G30" r:id="rId30" display="https://image.uniqlo.com/UQ/ST3/WesternCommon/imagesgoods/420845/item/goods_01_420845.jpg?width=150"/>
    <hyperlink ref="G31" r:id="rId31" display="https://image.uniqlo.com/UQ/ST3/WesternCommon/imagesgoods/420358/item/goods_35_420358.jpg?width=150"/>
    <hyperlink ref="G32" r:id="rId32" display="https://image.uniqlo.com/UQ/ST3/WesternCommon/imagesgoods/420679/item/goods_65_420679.jpg?width=150"/>
    <hyperlink ref="G33" r:id="rId33" display="https://image.uniqlo.com/UQ/ST3/WesternCommon/imagesgoods/422656/item/goods_66_422656.jpg?width=150"/>
    <hyperlink ref="G34" r:id="rId34" display="https://image.uniqlo.com/UQ/ST3/WesternCommon/imagesgoods/414141/item/goods_57_414141.jpg?width=150"/>
    <hyperlink ref="G35" r:id="rId35" display="https://image.uniqlo.com/UQ/ST3/WesternCommon/imagesgoods/420532/item/goods_60_420532.jpg?width=150"/>
    <hyperlink ref="G36" r:id="rId36" display="https://image.uniqlo.com/UQ/ST3/WesternCommon/imagesgoods/418869/item/goods_09_418869.jpg?width=150"/>
    <hyperlink ref="G37" r:id="rId37" display="https://image.uniqlo.com/UQ/ST3/WesternCommon/imagesgoods/418439/item/goods_06_418439.jpg?width=150"/>
    <hyperlink ref="G38" r:id="rId38" display="https://image.uniqlo.com/UQ/ST3/WesternCommon/imagesgoods/418421/item/goods_19_418421.jpg?width=150"/>
    <hyperlink ref="G39" r:id="rId39" display="https://image.uniqlo.com/UQ/ST3/WesternCommon/imagesgoods/420792/item/goods_31_420792.jpg?width=150"/>
    <hyperlink ref="G40" r:id="rId40" display="https://image.uniqlo.com/UQ/ST3/WesternCommon/imagesgoods/418868/item/goods_09_418868.jpg?width=150"/>
    <hyperlink ref="G42" r:id="rId38" display="https://image.uniqlo.com/UQ/ST3/WesternCommon/imagesgoods/418421/item/goods_19_418421.jpg?width=150"/>
    <hyperlink ref="G43" r:id="rId39" display="https://image.uniqlo.com/UQ/ST3/WesternCommon/imagesgoods/420792/item/goods_31_420792.jpg?width=150"/>
    <hyperlink ref="G44" r:id="rId40" display="https://image.uniqlo.com/UQ/ST3/WesternCommon/imagesgoods/418868/item/goods_09_418868.jpg?width=150"/>
    <hyperlink ref="G45" r:id="rId31" display="https://image.uniqlo.com/UQ/ST3/WesternCommon/imagesgoods/420358/item/goods_35_420358.jpg?width=150"/>
    <hyperlink ref="G46" r:id="rId32" display="https://image.uniqlo.com/UQ/ST3/WesternCommon/imagesgoods/420679/item/goods_65_420679.jpg?width=150"/>
    <hyperlink ref="G47" r:id="rId33" display="https://image.uniqlo.com/UQ/ST3/WesternCommon/imagesgoods/422656/item/goods_66_422656.jpg?width=150"/>
    <hyperlink ref="G48" r:id="rId21" display="https://image.uniqlo.com/UQ/ST3/WesternCommon/imagesgoods/413993/item/goods_69_413993.jpg?width=150"/>
    <hyperlink ref="G49" r:id="rId22" display="https://image.uniqlo.com/UQ/ST3/WesternCommon/imagesgoods/418414/item/goods_69_418414.jpg?width=150"/>
    <hyperlink ref="G50" r:id="rId23" display="https://image.uniqlo.com/UQ/ST3/WesternCommon/imagesgoods/419718/item/goods_35_419718.jpg?width=150"/>
    <hyperlink ref="G51" r:id="rId24" display="https://image.uniqlo.com/UQ/ST3/WesternCommon/imagesgoods/422163/item/goods_63_422163.jpg?width=150"/>
    <hyperlink ref="G52" r:id="rId25" display="https://image.uniqlo.com/UQ/ST3/WesternCommon/imagesgoods/413674/item/goods_00_413674.jpg?width=150"/>
    <hyperlink ref="G53" r:id="rId7" display="https://image.uniqlo.com/UQ/ST3/WesternCommon/imagesgoods/418254/item/goods_08_418254.jpg?width=150"/>
    <hyperlink ref="G54" r:id="rId8" display="https://image.uniqlo.com/UQ/ST3/WesternCommon/imagesgoods/420408/item/goods_64_420408.jpg?width=150"/>
    <hyperlink ref="G55" r:id="rId9" display="https://image.uniqlo.com/UQ/ST3/WesternCommon/imagesgoods/421301/item/goods_37_421301.jpg?width=150"/>
    <hyperlink ref="G56" r:id="rId10" display="https://image.uniqlo.com/UQ/ST3/WesternCommon/imagesgoods/420389/item/goods_01_420389.jpg?width=150"/>
    <hyperlink ref="G57" r:id="rId12" display="https://image.uniqlo.com/UQ/ST3/WesternCommon/imagesgoods/421379/item/goods_00_421379.jpg?width=150"/>
    <hyperlink ref="G58" r:id="rId13" display="https://image.uniqlo.com/UQ/ST3/WesternCommon/imagesgoods/413701/item/goods_66_413701.jpg?width=150"/>
    <hyperlink ref="G59" r:id="rId14" display="https://image.uniqlo.com/UQ/ST3/WesternCommon/imagesgoods/418394/item/goods_59_418394.jpg?width=150"/>
    <hyperlink ref="G60" r:id="rId15" display="https://image.uniqlo.com/UQ/ST3/WesternCommon/imagesgoods/418876/item/goods_30_418876.jpg?width=150"/>
    <hyperlink ref="G61" r:id="rId16" display="https://image.uniqlo.com/UQ/ST3/WesternCommon/imagesgoods/418865/item/goods_68_418865.jpg?width=150"/>
    <hyperlink ref="G62" r:id="rId17" display="https://image.uniqlo.com/UQ/ST3/WesternCommon/imagesgoods/413696/item/goods_70_413696.jpg?width=150"/>
    <hyperlink ref="G63" r:id="rId35" display="https://image.uniqlo.com/UQ/ST3/WesternCommon/imagesgoods/420532/item/goods_60_420532.jpg?width=150"/>
    <hyperlink ref="G64" r:id="rId36" display="https://image.uniqlo.com/UQ/ST3/WesternCommon/imagesgoods/418869/item/goods_09_418869.jpg?width=150"/>
    <hyperlink ref="G65" r:id="rId37" display="https://image.uniqlo.com/UQ/ST3/WesternCommon/imagesgoods/418439/item/goods_06_418439.jpg?width=150"/>
    <hyperlink ref="G66" r:id="rId18" display="https://image.uniqlo.com/UQ/ST3/WesternCommon/imagesgoods/414138/item/goods_09_414138.jpg?width=150"/>
    <hyperlink ref="G67" r:id="rId19" display="https://image.uniqlo.com/UQ/ST3/WesternCommon/imagesgoods/418877/item/goods_00_418877.jpg?width=150"/>
    <hyperlink ref="G68" r:id="rId20" display="https://image.uniqlo.com/UQ/ST3/WesternCommon/imagesgoods/422414/item/goods_65_422414.jpg?width=150"/>
    <hyperlink ref="G69" r:id="rId34" display="https://image.uniqlo.com/UQ/ST3/WesternCommon/imagesgoods/414141/item/goods_57_414141.jpg?width=150"/>
    <hyperlink ref="G70" r:id="rId28" display="https://image.uniqlo.com/UQ/ST3/WesternCommon/imagesgoods/418866/item/goods_63_418866.jpg?width=150"/>
    <hyperlink ref="G71" r:id="rId29" display="https://image.uniqlo.com/UQ/ST3/WesternCommon/imagesgoods/418230/item/goods_09_418230.jpg?width=150"/>
    <hyperlink ref="G72" r:id="rId30" display="https://image.uniqlo.com/UQ/ST3/WesternCommon/imagesgoods/420845/item/goods_01_420845.jpg?width=150"/>
    <hyperlink ref="G73" r:id="rId26" display="https://image.uniqlo.com/UQ/ST3/WesternCommon/imagesgoods/418411/item/goods_69_418411.jpg?width=150"/>
    <hyperlink ref="G74" r:id="rId27" display="https://image.uniqlo.com/UQ/ST3/WesternCommon/imagesgoods/421863/item/goods_56_421863.jpg?width=150"/>
    <hyperlink ref="G75" r:id="rId2" display="https://image.uniqlo.com/UQ/ST3/WesternCommon/imagesgoods/418397/item/goods_68_418397.jpg?width=150"/>
    <hyperlink ref="G76" r:id="rId3" display="https://image.uniqlo.com/UQ/ST3/WesternCommon/imagesgoods/421709/item/goods_30_421709.jpg?width=150"/>
    <hyperlink ref="G77" r:id="rId4" display="https://image.uniqlo.com/UQ/ST3/WesternCommon/imagesgoods/420408/item/goods_08_420408.jpg?width=150"/>
    <hyperlink ref="G78" r:id="rId11" display="https://image.uniqlo.com/UQ/ST3/WesternCommon/imagesgoods/418885/sub/goods_418885_sub5.jpg?width=150"/>
    <hyperlink ref="G79" r:id="rId5" display="https://image.uniqlo.com/UQ/ST3/WesternCommon/imagesgoods/418234/item/goods_11_418234.jpg?width=150"/>
    <hyperlink ref="G80" r:id="rId6" display="https://image.uniqlo.com/UQ/ST3/WesternCommon/imagesgoods/418398/item/goods_59_418398.jpg?width=150"/>
    <hyperlink ref="G81" r:id="rId1" display="https://image.uniqlo.com/UQ/ST3/WesternCommon/imagesgoods/419974/item/goods_11_419974.jpg?width=150"/>
    <hyperlink ref="G85" r:id="rId41" display="https://image.uniqlo.com/UQ/ST3/WesternCommon/imagesgoods/418700/item/goods_35_418700.jpg?width=150"/>
    <hyperlink ref="G86" r:id="rId42" display="https://image.uniqlo.com/UQ/ST3/WesternCommon/imagesgoods/422428/item/goods_08_422428.jpg?width=150"/>
    <hyperlink ref="G87" r:id="rId43" display="https://image.uniqlo.com/UQ/ST3/WesternCommon/imagesgoods/413174/item/goods_00_413174.jpg?width=150"/>
    <hyperlink ref="G88" r:id="rId44" display="https://image.uniqlo.com/UQ/ST3/WesternCommon/imagesgoods/418912/item/goods_09_418912.jpg?width=150"/>
    <hyperlink ref="G89" r:id="rId45" display="https://image.uniqlo.com/UQ/ST3/WesternCommon/imagesgoods/419748/item/goods_01_419748.jpg?width=150"/>
    <hyperlink ref="G90" r:id="rId46" display="https://image.uniqlo.com/UQ/ST3/WesternCommon/imagesgoods/421147/item/goods_64_421147.jpg?width=150"/>
    <hyperlink ref="G91" r:id="rId47" display="https://image.uniqlo.com/UQ/ST3/WesternCommon/imagesgoods/417216/item/goods_03_417216.jpg?width=150"/>
    <hyperlink ref="G92" r:id="rId48" display="https://image.uniqlo.com/UQ/ST3/WesternCommon/imagesgoods/420804/item/goods_67_420804.jpg?width=150"/>
    <hyperlink ref="G93" r:id="rId49" display="https://image.uniqlo.com/UQ/ST3/WesternCommon/imagesgoods/420272/item/goods_00_420272.jpg?width=150"/>
    <hyperlink ref="G94" r:id="rId50" display="https://image.uniqlo.com/UQ/ST3/WesternCommon/imagesgoods/411801/item/goods_64_411801.jpg?width=150"/>
    <hyperlink ref="G95" r:id="rId51" display="https://image.uniqlo.com/UQ/ST3/WesternCommon/imagesgoods/413230/item/goods_23_413230.jpg?width=150"/>
    <hyperlink ref="G96" r:id="rId52" display="https://image.uniqlo.com/UQ/ST3/WesternCommon/imagesgoods/418939/item/goods_68_418939.jpg?width=150"/>
    <hyperlink ref="G97" r:id="rId53" display="https://image.uniqlo.com/UQ/ST3/WesternCommon/imagesgoods/414349/item/goods_59_414349.jpg?width=150"/>
    <hyperlink ref="G98" r:id="rId54" display="https://image.uniqlo.com/UQ/ST3/WesternCommon/imagesgoods/421097/item/goods_00_421097.jpg?width=150"/>
    <hyperlink ref="G99" r:id="rId55" display="https://image.uniqlo.com/UQ/ST3/WesternCommon/imagesgoods/416739/item/goods_68_416739.jpg?width=150"/>
    <hyperlink ref="G100" r:id="rId56" display="https://image.uniqlo.com/UQ/ST3/WesternCommon/imagesgoods/409656/item/goods_00_409656.jpg?width=150"/>
    <hyperlink ref="G101" r:id="rId57" display="https://image.uniqlo.com/UQ/ST3/WesternCommon/imagesgoods/414350/item/goods_69_414350.jpg?width=150"/>
    <hyperlink ref="G102" r:id="rId58" display="https://image.uniqlo.com/UQ/ST3/WesternCommon/imagesgoods/416851/item/goods_69_416851.jpg?width=150"/>
    <hyperlink ref="G103" r:id="rId59" display="https://image.uniqlo.com/UQ/ST3/WesternCommon/imagesgoods/417577/item/goods_56_417577.jpg?width=150"/>
    <hyperlink ref="G104" r:id="rId60" display="https://image.uniqlo.com/UQ/ST3/WesternCommon/imagesgoods/418914/item/goods_19_418914.jpg?width=150"/>
    <hyperlink ref="G105" r:id="rId61" display="https://image.uniqlo.com/UQ/ST3/WesternCommon/imagesgoods/419571/item/goods_24_419571.jpg?width=150"/>
    <hyperlink ref="G106" r:id="rId62" display="https://image.uniqlo.com/UQ/ST3/WesternCommon/imagesgoods/411792/item/goods_72_411792.jpg?width=150"/>
    <hyperlink ref="G107" r:id="rId63" display="https://image.uniqlo.com/UQ/ST3/WesternCommon/imagesgoods/414254/item/goods_35_414254.jpg?width=150"/>
    <hyperlink ref="G108" r:id="rId64" display="https://image.uniqlo.com/UQ/ST3/WesternCommon/imagesgoods/418913/item/goods_09_418913.jpg?width=150"/>
    <hyperlink ref="G109" r:id="rId65" display="https://image.uniqlo.com/UQ/ST3/WesternCommon/imagesgoods/419572/item/goods_18_419572.jpg?width=150"/>
    <hyperlink ref="G110" r:id="rId66" display="https://image.uniqlo.com/UQ/ST3/WesternCommon/imagesgoods/421109/item/goods_64_421109.jpg?width=150"/>
    <hyperlink ref="G111" r:id="rId67" display="https://image.uniqlo.com/UQ/ST3/WesternCommon/imagesgoods/416660/item/goods_04_416660.jpg?width=150"/>
    <hyperlink ref="G112" r:id="rId68" display="https://image.uniqlo.com/UQ/ST3/WesternCommon/imagesgoods/417636/item/goods_63_417636.jpg?width=150"/>
    <hyperlink ref="G113" r:id="rId69" display="https://image.uniqlo.com/UQ/ST3/WesternCommon/imagesgoods/418714/item/goods_03_418714.jpg?width=150"/>
    <hyperlink ref="G114" r:id="rId70" display="https://image.uniqlo.com/UQ/ST3/WesternCommon/imagesgoods/421124/item/goods_04_421124.jpg?width=150"/>
    <hyperlink ref="G115" r:id="rId71" display="https://image.uniqlo.com/UQ/ST3/WesternCommon/imagesgoods/414669/item/goods_56_414669.jpg?width=150"/>
    <hyperlink ref="G116" r:id="rId72" display="https://image.uniqlo.com/UQ/ST3/WesternCommon/imagesgoods/413154/item/goods_69_413154.jpg?width=150"/>
    <hyperlink ref="G117" r:id="rId73" display="https://image.uniqlo.com/UQ/ST3/WesternCommon/imagesgoods/413488/item/goods_03_413488.jpg?width=150"/>
    <hyperlink ref="G118" r:id="rId74" display="https://image.uniqlo.com/UQ/ST3/WesternCommon/imagesgoods/421104/item/goods_00_421104.jpg?width=150"/>
    <hyperlink ref="G119" r:id="rId75" display="https://image.uniqlo.com/UQ/ST3/WesternCommon/imagesgoods/413231/item/goods_03_413231.jpg?width=150"/>
    <hyperlink ref="G120" r:id="rId76" display="https://image.uniqlo.com/UQ/ST3/WesternCommon/imagesgoods/413158/item/goods_69_413158.jpg?width=150"/>
    <hyperlink ref="G121" r:id="rId77" display="https://image.uniqlo.com/UQ/ST3/WesternCommon/imagesgoods/418695/item/goods_00_418695.jpg?width=150"/>
    <hyperlink ref="G122" r:id="rId78" display="https://image.uniqlo.com/UQ/ST3/WesternCommon/imagesgoods/416822/item/goods_00_416822.jpg?width=150"/>
    <hyperlink ref="G123" r:id="rId79" display="https://image.uniqlo.com/UQ/ST3/WesternCommon/imagesgoods/417457/item/goods_01_417457.jpg?width=150"/>
    <hyperlink ref="G124" r:id="rId80" display="https://image.uniqlo.com/UQ/ST3/WesternCommon/imagesgoods/420805/item/goods_63_420805.jpg?width=150"/>
    <hyperlink ref="G125" r:id="rId81" display="https://image.uniqlo.com/UQ/ST3/WesternCommon/imagesgoods/417747/item/goods_12_417747.jpg?width=150"/>
    <hyperlink ref="G126" r:id="rId82" display="https://image.uniqlo.com/UQ/ST3/WesternCommon/imagesgoods/416827/item/goods_11_416827.jpg?width=150"/>
    <hyperlink ref="G127" r:id="rId83" display="https://image.uniqlo.com/UQ/ST3/WesternCommon/imagesgoods/414600/item/goods_07_414600.jpg?width=150"/>
    <hyperlink ref="G128" r:id="rId84" display="https://image.uniqlo.com/UQ/ST3/WesternCommon/imagesgoods/418939/item/goods_67_418939.jpg?width=150"/>
    <hyperlink ref="G130" r:id="rId48" display="https://image.uniqlo.com/UQ/ST3/WesternCommon/imagesgoods/420804/item/goods_67_420804.jpg?width=150"/>
    <hyperlink ref="G131" r:id="rId42" display="https://image.uniqlo.com/UQ/ST3/WesternCommon/imagesgoods/422428/item/goods_08_422428.jpg?width=150"/>
    <hyperlink ref="G132" r:id="rId77" display="https://image.uniqlo.com/UQ/ST3/WesternCommon/imagesgoods/418695/item/goods_00_418695.jpg?width=150"/>
    <hyperlink ref="G133" r:id="rId70" display="https://image.uniqlo.com/UQ/ST3/WesternCommon/imagesgoods/421124/item/goods_04_421124.jpg?width=150"/>
    <hyperlink ref="G134" r:id="rId73" display="https://image.uniqlo.com/UQ/ST3/WesternCommon/imagesgoods/413488/item/goods_03_413488.jpg?width=150"/>
    <hyperlink ref="G135" r:id="rId49" display="https://image.uniqlo.com/UQ/ST3/WesternCommon/imagesgoods/420272/item/goods_00_420272.jpg?width=150"/>
    <hyperlink ref="G136" r:id="rId81" display="https://image.uniqlo.com/UQ/ST3/WesternCommon/imagesgoods/417747/item/goods_12_417747.jpg?width=150"/>
    <hyperlink ref="G137" r:id="rId72" display="https://image.uniqlo.com/UQ/ST3/WesternCommon/imagesgoods/413154/item/goods_69_413154.jpg?width=150"/>
    <hyperlink ref="G138" r:id="rId53" display="https://image.uniqlo.com/UQ/ST3/WesternCommon/imagesgoods/414349/item/goods_59_414349.jpg?width=150"/>
    <hyperlink ref="G139" r:id="rId45" display="https://image.uniqlo.com/UQ/ST3/WesternCommon/imagesgoods/419748/item/goods_01_419748.jpg?width=150"/>
    <hyperlink ref="G140" r:id="rId50" display="https://image.uniqlo.com/UQ/ST3/WesternCommon/imagesgoods/411801/item/goods_64_411801.jpg?width=150"/>
    <hyperlink ref="G141" r:id="rId62" display="https://image.uniqlo.com/UQ/ST3/WesternCommon/imagesgoods/411792/item/goods_72_411792.jpg?width=150"/>
    <hyperlink ref="G142" r:id="rId84" display="https://image.uniqlo.com/UQ/ST3/WesternCommon/imagesgoods/418939/item/goods_67_418939.jpg?width=150"/>
    <hyperlink ref="G143" r:id="rId59" display="https://image.uniqlo.com/UQ/ST3/WesternCommon/imagesgoods/417577/item/goods_56_417577.jpg?width=150"/>
    <hyperlink ref="G144" r:id="rId56" display="https://image.uniqlo.com/UQ/ST3/WesternCommon/imagesgoods/409656/item/goods_00_409656.jpg?width=150"/>
    <hyperlink ref="G145" r:id="rId44" display="https://image.uniqlo.com/UQ/ST3/WesternCommon/imagesgoods/418912/item/goods_09_418912.jpg?width=150"/>
    <hyperlink ref="G146" r:id="rId51" display="https://image.uniqlo.com/UQ/ST3/WesternCommon/imagesgoods/413230/item/goods_23_413230.jpg?width=150"/>
    <hyperlink ref="G147" r:id="rId61" display="https://image.uniqlo.com/UQ/ST3/WesternCommon/imagesgoods/419571/item/goods_24_419571.jpg?width=150"/>
    <hyperlink ref="G148" r:id="rId52" display="https://image.uniqlo.com/UQ/ST3/WesternCommon/imagesgoods/418939/item/goods_68_418939.jpg?width=150"/>
    <hyperlink ref="G149" r:id="rId76" display="https://image.uniqlo.com/UQ/ST3/WesternCommon/imagesgoods/413158/item/goods_69_413158.jpg?width=150"/>
    <hyperlink ref="G150" r:id="rId83" display="https://image.uniqlo.com/UQ/ST3/WesternCommon/imagesgoods/414600/item/goods_07_414600.jpg?width=150"/>
    <hyperlink ref="G151" r:id="rId55" display="https://image.uniqlo.com/UQ/ST3/WesternCommon/imagesgoods/416739/item/goods_68_416739.jpg?width=150"/>
    <hyperlink ref="G152" r:id="rId80" display="https://image.uniqlo.com/UQ/ST3/WesternCommon/imagesgoods/420805/item/goods_63_420805.jpg?width=150"/>
    <hyperlink ref="G153" r:id="rId64" display="https://image.uniqlo.com/UQ/ST3/WesternCommon/imagesgoods/418913/item/goods_09_418913.jpg?width=150"/>
    <hyperlink ref="G154" r:id="rId69" display="https://image.uniqlo.com/UQ/ST3/WesternCommon/imagesgoods/418714/item/goods_03_418714.jpg?width=150"/>
    <hyperlink ref="G155" r:id="rId46" display="https://image.uniqlo.com/UQ/ST3/WesternCommon/imagesgoods/421147/item/goods_64_421147.jpg?width=150"/>
    <hyperlink ref="G156" r:id="rId60" display="https://image.uniqlo.com/UQ/ST3/WesternCommon/imagesgoods/418914/item/goods_19_418914.jpg?width=150"/>
    <hyperlink ref="G157" r:id="rId47" display="https://image.uniqlo.com/UQ/ST3/WesternCommon/imagesgoods/417216/item/goods_03_417216.jpg?width=150"/>
    <hyperlink ref="G158" r:id="rId58" display="https://image.uniqlo.com/UQ/ST3/WesternCommon/imagesgoods/416851/item/goods_69_416851.jpg?width=150"/>
    <hyperlink ref="G159" r:id="rId65" display="https://image.uniqlo.com/UQ/ST3/WesternCommon/imagesgoods/419572/item/goods_18_419572.jpg?width=150"/>
    <hyperlink ref="G160" r:id="rId67" display="https://image.uniqlo.com/UQ/ST3/WesternCommon/imagesgoods/416660/item/goods_04_416660.jpg?width=150"/>
    <hyperlink ref="G161" r:id="rId66" display="https://image.uniqlo.com/UQ/ST3/WesternCommon/imagesgoods/421109/item/goods_64_421109.jpg?width=150"/>
    <hyperlink ref="G162" r:id="rId57" display="https://image.uniqlo.com/UQ/ST3/WesternCommon/imagesgoods/414350/item/goods_69_414350.jpg?width=150"/>
    <hyperlink ref="G163" r:id="rId41" display="https://image.uniqlo.com/UQ/ST3/WesternCommon/imagesgoods/418700/item/goods_35_418700.jpg?width=150"/>
    <hyperlink ref="G164" r:id="rId82" display="https://image.uniqlo.com/UQ/ST3/WesternCommon/imagesgoods/416827/item/goods_11_416827.jpg?width=150"/>
    <hyperlink ref="G165" r:id="rId74" display="https://image.uniqlo.com/UQ/ST3/WesternCommon/imagesgoods/421104/item/goods_00_421104.jpg?width=150"/>
    <hyperlink ref="G166" r:id="rId43" display="https://image.uniqlo.com/UQ/ST3/WesternCommon/imagesgoods/413174/item/goods_00_413174.jpg?width=150"/>
    <hyperlink ref="G167" r:id="rId63" display="https://image.uniqlo.com/UQ/ST3/WesternCommon/imagesgoods/414254/item/goods_35_414254.jpg?width=150"/>
    <hyperlink ref="G168" r:id="rId68" display="https://image.uniqlo.com/UQ/ST3/WesternCommon/imagesgoods/417636/item/goods_63_417636.jpg?width=150"/>
    <hyperlink ref="G169" r:id="rId75" display="https://image.uniqlo.com/UQ/ST3/WesternCommon/imagesgoods/413231/item/goods_03_413231.jpg?width=150"/>
    <hyperlink ref="G170" r:id="rId54" display="https://image.uniqlo.com/UQ/ST3/WesternCommon/imagesgoods/421097/item/goods_00_421097.jpg?width=150"/>
    <hyperlink ref="G171" r:id="rId71" display="https://image.uniqlo.com/UQ/ST3/WesternCommon/imagesgoods/414669/item/goods_56_414669.jpg?width=150"/>
    <hyperlink ref="G172" r:id="rId79" display="https://image.uniqlo.com/UQ/ST3/WesternCommon/imagesgoods/417457/item/goods_01_417457.jpg?width=150"/>
    <hyperlink ref="G173" r:id="rId78" display="https://image.uniqlo.com/UQ/ST3/WesternCommon/imagesgoods/416822/item/goods_00_416822.jpg?width=15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"/>
  <sheetViews>
    <sheetView workbookViewId="0">
      <selection activeCell="A1" sqref="A1"/>
    </sheetView>
  </sheetViews>
  <sheetFormatPr defaultColWidth="14.4285714285714" defaultRowHeight="15.75" customHeight="1" outlineLevelCol="1"/>
  <cols>
    <col min="2" max="2" width="23.1428571428571" customWidth="1"/>
  </cols>
  <sheetData>
    <row r="1" ht="12.75" spans="1:2">
      <c r="A1" s="1" t="s">
        <v>398</v>
      </c>
      <c r="B1" s="1" t="s">
        <v>399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vos</vt:lpstr>
      <vt:lpstr>Sheet3</vt:lpstr>
      <vt:lpstr>icon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rpathak</cp:lastModifiedBy>
  <dcterms:created xsi:type="dcterms:W3CDTF">2019-07-21T12:47:00Z</dcterms:created>
  <dcterms:modified xsi:type="dcterms:W3CDTF">2019-07-21T18:04:09Z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