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19200" windowHeight="7540" activeTab="4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M33" i="2"/>
  <c r="O33" i="2"/>
  <c r="R33" i="2"/>
  <c r="C34" i="2"/>
  <c r="M34" i="2"/>
  <c r="O34" i="2"/>
  <c r="R34" i="2"/>
  <c r="C35" i="2"/>
  <c r="M35" i="2"/>
  <c r="O35" i="2"/>
  <c r="R35" i="2"/>
  <c r="C36" i="2"/>
  <c r="M36" i="2"/>
  <c r="O36" i="2"/>
  <c r="R36" i="2"/>
  <c r="C37" i="2"/>
  <c r="M37" i="2"/>
  <c r="O37" i="2"/>
  <c r="R37" i="2"/>
  <c r="C38" i="2"/>
  <c r="M38" i="2"/>
  <c r="O38" i="2"/>
  <c r="R38" i="2"/>
  <c r="C39" i="2"/>
  <c r="M39" i="2"/>
  <c r="O39" i="2"/>
  <c r="R39" i="2"/>
  <c r="C40" i="2"/>
  <c r="M40" i="2"/>
  <c r="O40" i="2"/>
  <c r="R40" i="2"/>
  <c r="C41" i="2"/>
  <c r="M41" i="2"/>
  <c r="O41" i="2"/>
  <c r="R41" i="2"/>
  <c r="J26" i="2" l="1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<sst xmlns="http://schemas.openxmlformats.org/spreadsheetml/2006/main" count="84" uniqueCount="60">
  <si>
    <t>Agricultural land (sq. km)</t>
  </si>
  <si>
    <t>YEAR</t>
  </si>
  <si>
    <t>Energy use (kg of oil equivalent per capita)</t>
  </si>
  <si>
    <t>Population growth (annual %)</t>
  </si>
  <si>
    <t>Fossil fuel energy consumption (% of total)</t>
  </si>
  <si>
    <t>Electric power consumption (kWh per capita)</t>
  </si>
  <si>
    <t>Total greenhouse gas emissions (kt of CO2 equivalent)</t>
  </si>
  <si>
    <t>Electricity production from coal sources (% of total)</t>
  </si>
  <si>
    <t>Population (People)</t>
  </si>
  <si>
    <t>GDP-USD (Million US$ (2010))</t>
  </si>
  <si>
    <t>Exports of goods and services (current US$)</t>
  </si>
  <si>
    <t>Total fisheries production (metric tons)</t>
  </si>
  <si>
    <t>Air transport, freight (million ton-km)</t>
  </si>
  <si>
    <t xml:space="preserve">Portland Cement Production (thousand metric tonnes) </t>
  </si>
  <si>
    <t xml:space="preserve"> 1970---------   68.946            66.225                  2.722             2.722</t>
  </si>
  <si>
    <t xml:space="preserve">           1971---------   71.668            69.860                  2.722             3.001</t>
  </si>
  <si>
    <t xml:space="preserve">           1972---------   75.122            73.250                  3.512             3.458</t>
  </si>
  <si>
    <t xml:space="preserve">           1973---------   80.249            75.796                  3.773             3.648</t>
  </si>
  <si>
    <t xml:space="preserve">           1974---------   73.595            72.108                  3.139             3.086</t>
  </si>
  <si>
    <t xml:space="preserve">           1975---------   62.667            60.596                  2.657             2.653</t>
  </si>
  <si>
    <t xml:space="preserve">           1976---------   66.073            64.616                  3.020             2.964</t>
  </si>
  <si>
    <t xml:space="preserve">           1977---------   71.423            69.255                  3.438             3.374</t>
  </si>
  <si>
    <t xml:space="preserve">           1978---------   76.964            73.891                  3.787             3.371</t>
  </si>
  <si>
    <t xml:space="preserve">           1979---------   76.984            72.923                  3.443             3.400</t>
  </si>
  <si>
    <t xml:space="preserve">           1980---------   69.000            66.820                  2.802             2.768</t>
  </si>
  <si>
    <t xml:space="preserve">           1981---------   65.228            63.641                  2.523             2.521</t>
  </si>
  <si>
    <t xml:space="preserve">           1982---------   58.606            56.297                  2.212             2.072</t>
  </si>
  <si>
    <t xml:space="preserve">           1983---------   64.273            62.066                  2.692             2.658</t>
  </si>
  <si>
    <t xml:space="preserve">           1984---------   74.324            68.414                  3.035             2.981</t>
  </si>
  <si>
    <t xml:space="preserve">           1985---------   76.909            68.584                  3.060             2.955</t>
  </si>
  <si>
    <t xml:space="preserve">           1986---------   80.769            69.261                  3.319             3.237</t>
  </si>
  <si>
    <t xml:space="preserve">           1987---------   82.166            68.819                  3.484             3.303</t>
  </si>
  <si>
    <t xml:space="preserve">           1988---------   81.919            67.727                  3.397             3.261</t>
  </si>
  <si>
    <t xml:space="preserve">           1989---------   80.813            68.279                  3.152             2.988</t>
  </si>
  <si>
    <t xml:space="preserve">           1990---------   79.537            68.399                  3.069             2.911</t>
  </si>
  <si>
    <t>Exports of goods and services millions US$)</t>
  </si>
  <si>
    <t>Agricultural land (thousands sq. km)</t>
  </si>
  <si>
    <t>Total fisheries production (thousands metric tons)</t>
  </si>
  <si>
    <t>Data Dict</t>
  </si>
  <si>
    <t>year</t>
  </si>
  <si>
    <t>agriland</t>
  </si>
  <si>
    <t>energy</t>
  </si>
  <si>
    <t>fossil</t>
  </si>
  <si>
    <t>electric</t>
  </si>
  <si>
    <t>gdp</t>
  </si>
  <si>
    <t>ghg</t>
  </si>
  <si>
    <t>popgrowth</t>
  </si>
  <si>
    <t>pop</t>
  </si>
  <si>
    <t>export</t>
  </si>
  <si>
    <t>fish</t>
  </si>
  <si>
    <t>airtrans</t>
  </si>
  <si>
    <t>cement</t>
  </si>
  <si>
    <t>Year</t>
  </si>
  <si>
    <t>Exports of goods and services (millions US$)</t>
  </si>
  <si>
    <t xml:space="preserve">Total Cement Production (thousand metric tonnes) </t>
  </si>
  <si>
    <t>Model 1</t>
  </si>
  <si>
    <t>R-square</t>
  </si>
  <si>
    <t>Variable</t>
  </si>
  <si>
    <t>VIF</t>
  </si>
  <si>
    <t>Condition Index (COLLIN)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</si>
</sst>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2" fontId="0" fillId="0" borderId="0" xfId="1" applyNumberFormat="1" applyFont="1"/>
    <xf numFmtId="165" fontId="0" fillId="0" borderId="0" xfId="0" applyNumberFormat="1"/>
    <xf numFmtId="0" fontId="0" fillId="0" borderId="0" xfId="0" applyAlignment="1"/>
    <xf numFmtId="0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3" xfId="0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 greenhouse gas emissions (kt of CO2 equivalent)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Sheet4!$A$2:$A$44</c:f>
              <c:numCache>
                <c:formatCode>General</c:formatCode>
                <c:ptCount val="4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</c:numCache>
            </c:numRef>
          </c:cat>
          <c:val>
            <c:numRef>
              <c:f>Sheet4!$B$2:$B$44</c:f>
              <c:numCache>
                <c:formatCode>General</c:formatCode>
                <c:ptCount val="43"/>
                <c:pt idx="0">
                  <c:v>5400503.5</c:v>
                </c:pt>
                <c:pt idx="1">
                  <c:v>5440420.6200000001</c:v>
                </c:pt>
                <c:pt idx="2">
                  <c:v>5704297.25</c:v>
                </c:pt>
                <c:pt idx="3">
                  <c:v>5912971.3799999999</c:v>
                </c:pt>
                <c:pt idx="4">
                  <c:v>5756864.0999999996</c:v>
                </c:pt>
                <c:pt idx="5">
                  <c:v>5539255.4199999999</c:v>
                </c:pt>
                <c:pt idx="6">
                  <c:v>5868459.6500000004</c:v>
                </c:pt>
                <c:pt idx="7">
                  <c:v>6048233.0999999996</c:v>
                </c:pt>
                <c:pt idx="8">
                  <c:v>6054464.7000000002</c:v>
                </c:pt>
                <c:pt idx="9">
                  <c:v>6135462.9000000004</c:v>
                </c:pt>
                <c:pt idx="10">
                  <c:v>5896082.7999999998</c:v>
                </c:pt>
                <c:pt idx="11">
                  <c:v>5830249.4000000004</c:v>
                </c:pt>
                <c:pt idx="12">
                  <c:v>5534118</c:v>
                </c:pt>
                <c:pt idx="13">
                  <c:v>5524777.7999999998</c:v>
                </c:pt>
                <c:pt idx="14">
                  <c:v>5761217.2999999998</c:v>
                </c:pt>
                <c:pt idx="15">
                  <c:v>5776897.5999999996</c:v>
                </c:pt>
                <c:pt idx="16">
                  <c:v>5731026.2999999998</c:v>
                </c:pt>
                <c:pt idx="17">
                  <c:v>5743632.7000000002</c:v>
                </c:pt>
                <c:pt idx="18">
                  <c:v>6185748</c:v>
                </c:pt>
                <c:pt idx="19">
                  <c:v>6221391.5999999996</c:v>
                </c:pt>
                <c:pt idx="20">
                  <c:v>6136093.5</c:v>
                </c:pt>
                <c:pt idx="21">
                  <c:v>6073643.7999999998</c:v>
                </c:pt>
                <c:pt idx="22">
                  <c:v>6137498.4000000004</c:v>
                </c:pt>
                <c:pt idx="23">
                  <c:v>6282704.2999999998</c:v>
                </c:pt>
                <c:pt idx="24">
                  <c:v>6374979.2000000002</c:v>
                </c:pt>
                <c:pt idx="25">
                  <c:v>6365296.5999999996</c:v>
                </c:pt>
                <c:pt idx="26">
                  <c:v>6577713.0999999996</c:v>
                </c:pt>
                <c:pt idx="27">
                  <c:v>6724414.4000000004</c:v>
                </c:pt>
                <c:pt idx="28">
                  <c:v>6749016.0999999996</c:v>
                </c:pt>
                <c:pt idx="29">
                  <c:v>6808137.7999999998</c:v>
                </c:pt>
                <c:pt idx="30">
                  <c:v>6969123.7999999998</c:v>
                </c:pt>
                <c:pt idx="31">
                  <c:v>6821235.5999999996</c:v>
                </c:pt>
                <c:pt idx="32">
                  <c:v>6981786.7999999998</c:v>
                </c:pt>
                <c:pt idx="33">
                  <c:v>6991255.2000000002</c:v>
                </c:pt>
                <c:pt idx="34">
                  <c:v>7244271.5</c:v>
                </c:pt>
                <c:pt idx="35">
                  <c:v>7182808.4000000004</c:v>
                </c:pt>
                <c:pt idx="36">
                  <c:v>6994086.9000000004</c:v>
                </c:pt>
                <c:pt idx="37">
                  <c:v>7128951.7000000002</c:v>
                </c:pt>
                <c:pt idx="38">
                  <c:v>6648991.2000000002</c:v>
                </c:pt>
                <c:pt idx="39">
                  <c:v>6604068.9516623998</c:v>
                </c:pt>
                <c:pt idx="40">
                  <c:v>6713348.9691114798</c:v>
                </c:pt>
                <c:pt idx="41">
                  <c:v>6571653.9769676402</c:v>
                </c:pt>
                <c:pt idx="42">
                  <c:v>6343840.5077461395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2-4603-80BC-6803A76E0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94384"/>
        <c:axId val="408791104"/>
      </c:lineChart>
      <c:catAx>
        <c:axId val="4087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1104"/>
        <c:crosses val="autoZero"/>
        <c:auto val="1"/>
        <c:lblAlgn val="ctr"/>
        <c:lblOffset val="100"/>
        <c:noMultiLvlLbl val="0"/>
      </c:catAx>
      <c:valAx>
        <c:axId val="4087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Exports of goods and services (millions US$)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Sheet4!$D$2:$D$48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Sheet4!$E$2:$E$48</c:f>
              <c:numCache>
                <c:formatCode>General</c:formatCode>
                <c:ptCount val="47"/>
                <c:pt idx="0">
                  <c:v>51900</c:v>
                </c:pt>
                <c:pt idx="1">
                  <c:v>59710</c:v>
                </c:pt>
                <c:pt idx="2">
                  <c:v>62964</c:v>
                </c:pt>
                <c:pt idx="3">
                  <c:v>70844</c:v>
                </c:pt>
                <c:pt idx="4">
                  <c:v>95270</c:v>
                </c:pt>
                <c:pt idx="5">
                  <c:v>126651</c:v>
                </c:pt>
                <c:pt idx="6">
                  <c:v>138707</c:v>
                </c:pt>
                <c:pt idx="7">
                  <c:v>149515</c:v>
                </c:pt>
                <c:pt idx="8">
                  <c:v>159350</c:v>
                </c:pt>
                <c:pt idx="9">
                  <c:v>186885</c:v>
                </c:pt>
                <c:pt idx="10">
                  <c:v>230129</c:v>
                </c:pt>
                <c:pt idx="11">
                  <c:v>280773</c:v>
                </c:pt>
                <c:pt idx="12">
                  <c:v>305239</c:v>
                </c:pt>
                <c:pt idx="13">
                  <c:v>283209</c:v>
                </c:pt>
                <c:pt idx="14">
                  <c:v>276996</c:v>
                </c:pt>
                <c:pt idx="15">
                  <c:v>302383</c:v>
                </c:pt>
                <c:pt idx="16">
                  <c:v>303209</c:v>
                </c:pt>
                <c:pt idx="17">
                  <c:v>321000</c:v>
                </c:pt>
                <c:pt idx="18">
                  <c:v>363944</c:v>
                </c:pt>
                <c:pt idx="19">
                  <c:v>444601</c:v>
                </c:pt>
                <c:pt idx="20">
                  <c:v>504291</c:v>
                </c:pt>
                <c:pt idx="21">
                  <c:v>551874</c:v>
                </c:pt>
                <c:pt idx="22">
                  <c:v>594932</c:v>
                </c:pt>
                <c:pt idx="23">
                  <c:v>633053</c:v>
                </c:pt>
                <c:pt idx="24">
                  <c:v>654800</c:v>
                </c:pt>
                <c:pt idx="25">
                  <c:v>720939</c:v>
                </c:pt>
                <c:pt idx="26">
                  <c:v>812813</c:v>
                </c:pt>
                <c:pt idx="27">
                  <c:v>867590</c:v>
                </c:pt>
                <c:pt idx="28">
                  <c:v>953806</c:v>
                </c:pt>
                <c:pt idx="29">
                  <c:v>952981</c:v>
                </c:pt>
                <c:pt idx="30">
                  <c:v>991980</c:v>
                </c:pt>
                <c:pt idx="31">
                  <c:v>1096835</c:v>
                </c:pt>
                <c:pt idx="32">
                  <c:v>1026713</c:v>
                </c:pt>
                <c:pt idx="33">
                  <c:v>1002509</c:v>
                </c:pt>
                <c:pt idx="34">
                  <c:v>1040279</c:v>
                </c:pt>
                <c:pt idx="35">
                  <c:v>1181507</c:v>
                </c:pt>
                <c:pt idx="36">
                  <c:v>1308901</c:v>
                </c:pt>
                <c:pt idx="37">
                  <c:v>1476316</c:v>
                </c:pt>
                <c:pt idx="38">
                  <c:v>1664625</c:v>
                </c:pt>
                <c:pt idx="39">
                  <c:v>1841942</c:v>
                </c:pt>
                <c:pt idx="40">
                  <c:v>1587742</c:v>
                </c:pt>
                <c:pt idx="41">
                  <c:v>1852335</c:v>
                </c:pt>
                <c:pt idx="42">
                  <c:v>2106371</c:v>
                </c:pt>
                <c:pt idx="43">
                  <c:v>2198182.2999999998</c:v>
                </c:pt>
                <c:pt idx="44">
                  <c:v>2276608</c:v>
                </c:pt>
                <c:pt idx="45">
                  <c:v>2375283</c:v>
                </c:pt>
                <c:pt idx="46">
                  <c:v>2264313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0-4F98-A5D5-AF1D2037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58288"/>
        <c:axId val="411354024"/>
      </c:lineChart>
      <c:catAx>
        <c:axId val="4113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4024"/>
        <c:crosses val="autoZero"/>
        <c:auto val="1"/>
        <c:lblAlgn val="ctr"/>
        <c:lblOffset val="100"/>
        <c:noMultiLvlLbl val="0"/>
      </c:catAx>
      <c:valAx>
        <c:axId val="4113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Total Cement Production (thousand metric tonnes)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Sheet4!$G$2:$G$47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Sheet4!$H$2:$H$47</c:f>
              <c:numCache>
                <c:formatCode>General</c:formatCode>
                <c:ptCount val="46"/>
                <c:pt idx="0">
                  <c:v>68946.999999999985</c:v>
                </c:pt>
                <c:pt idx="1">
                  <c:v>72861</c:v>
                </c:pt>
                <c:pt idx="2">
                  <c:v>76708</c:v>
                </c:pt>
                <c:pt idx="3">
                  <c:v>79444</c:v>
                </c:pt>
                <c:pt idx="4">
                  <c:v>75194</c:v>
                </c:pt>
                <c:pt idx="5">
                  <c:v>63248.999999999993</c:v>
                </c:pt>
                <c:pt idx="6">
                  <c:v>67580</c:v>
                </c:pt>
                <c:pt idx="7">
                  <c:v>72628.999999999985</c:v>
                </c:pt>
                <c:pt idx="8">
                  <c:v>77262</c:v>
                </c:pt>
                <c:pt idx="9">
                  <c:v>76323.000000000015</c:v>
                </c:pt>
                <c:pt idx="10">
                  <c:v>69588</c:v>
                </c:pt>
                <c:pt idx="11">
                  <c:v>66161.999999999985</c:v>
                </c:pt>
                <c:pt idx="12">
                  <c:v>58369</c:v>
                </c:pt>
                <c:pt idx="13">
                  <c:v>64724.000000000007</c:v>
                </c:pt>
                <c:pt idx="14">
                  <c:v>71395</c:v>
                </c:pt>
                <c:pt idx="15">
                  <c:v>71539</c:v>
                </c:pt>
                <c:pt idx="16">
                  <c:v>72497.999999999985</c:v>
                </c:pt>
                <c:pt idx="17">
                  <c:v>72122</c:v>
                </c:pt>
                <c:pt idx="18">
                  <c:v>70988</c:v>
                </c:pt>
                <c:pt idx="19">
                  <c:v>71267</c:v>
                </c:pt>
                <c:pt idx="20">
                  <c:v>71310</c:v>
                </c:pt>
                <c:pt idx="21">
                  <c:v>67193</c:v>
                </c:pt>
                <c:pt idx="22">
                  <c:v>69585</c:v>
                </c:pt>
                <c:pt idx="23">
                  <c:v>73807</c:v>
                </c:pt>
                <c:pt idx="24">
                  <c:v>77948</c:v>
                </c:pt>
                <c:pt idx="25">
                  <c:v>76906</c:v>
                </c:pt>
                <c:pt idx="26">
                  <c:v>79266</c:v>
                </c:pt>
                <c:pt idx="27">
                  <c:v>82582</c:v>
                </c:pt>
                <c:pt idx="28">
                  <c:v>83931</c:v>
                </c:pt>
                <c:pt idx="29">
                  <c:v>85952</c:v>
                </c:pt>
                <c:pt idx="30">
                  <c:v>87846</c:v>
                </c:pt>
                <c:pt idx="31">
                  <c:v>88900</c:v>
                </c:pt>
                <c:pt idx="32">
                  <c:v>89732</c:v>
                </c:pt>
                <c:pt idx="33">
                  <c:v>92843</c:v>
                </c:pt>
                <c:pt idx="34">
                  <c:v>97434</c:v>
                </c:pt>
                <c:pt idx="35">
                  <c:v>99319</c:v>
                </c:pt>
                <c:pt idx="36">
                  <c:v>98167</c:v>
                </c:pt>
                <c:pt idx="37">
                  <c:v>95464</c:v>
                </c:pt>
                <c:pt idx="38">
                  <c:v>86310</c:v>
                </c:pt>
                <c:pt idx="39">
                  <c:v>63907</c:v>
                </c:pt>
                <c:pt idx="40">
                  <c:v>66447</c:v>
                </c:pt>
                <c:pt idx="41">
                  <c:v>67895</c:v>
                </c:pt>
                <c:pt idx="42">
                  <c:v>74151</c:v>
                </c:pt>
                <c:pt idx="43">
                  <c:v>76804</c:v>
                </c:pt>
                <c:pt idx="44">
                  <c:v>82600</c:v>
                </c:pt>
                <c:pt idx="45">
                  <c:v>83700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7-4FF4-AD12-C757AB09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55992"/>
        <c:axId val="411356648"/>
      </c:lineChart>
      <c:catAx>
        <c:axId val="41135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6648"/>
        <c:crosses val="autoZero"/>
        <c:auto val="1"/>
        <c:lblAlgn val="ctr"/>
        <c:lblOffset val="100"/>
        <c:noMultiLvlLbl val="0"/>
      </c:catAx>
      <c:valAx>
        <c:axId val="4113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Total fisheries production (thousands metric tons)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Sheet4!$J$2:$J$47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Sheet4!$K$2:$K$47</c:f>
              <c:numCache>
                <c:formatCode>General</c:formatCode>
                <c:ptCount val="46"/>
                <c:pt idx="0">
                  <c:v>2555.8980000000001</c:v>
                </c:pt>
                <c:pt idx="1">
                  <c:v>2962.9789999999998</c:v>
                </c:pt>
                <c:pt idx="2">
                  <c:v>3050.82</c:v>
                </c:pt>
                <c:pt idx="3">
                  <c:v>2946.2249999999999</c:v>
                </c:pt>
                <c:pt idx="4">
                  <c:v>2978.6819999999998</c:v>
                </c:pt>
                <c:pt idx="5">
                  <c:v>3053.0059999999999</c:v>
                </c:pt>
                <c:pt idx="6">
                  <c:v>3065.741</c:v>
                </c:pt>
                <c:pt idx="7">
                  <c:v>3272.174</c:v>
                </c:pt>
                <c:pt idx="8">
                  <c:v>3211.9270000000001</c:v>
                </c:pt>
                <c:pt idx="9">
                  <c:v>3636.4830000000002</c:v>
                </c:pt>
                <c:pt idx="10">
                  <c:v>3722.375</c:v>
                </c:pt>
                <c:pt idx="11">
                  <c:v>3871.6660000000002</c:v>
                </c:pt>
                <c:pt idx="12">
                  <c:v>3931.2480809999997</c:v>
                </c:pt>
                <c:pt idx="13">
                  <c:v>4214.4080360000007</c:v>
                </c:pt>
                <c:pt idx="14">
                  <c:v>4421.466109</c:v>
                </c:pt>
                <c:pt idx="15">
                  <c:v>5048.228239</c:v>
                </c:pt>
                <c:pt idx="16">
                  <c:v>5043.4405219999999</c:v>
                </c:pt>
                <c:pt idx="17">
                  <c:v>5253.1409999999996</c:v>
                </c:pt>
                <c:pt idx="18">
                  <c:v>6077.5010000000002</c:v>
                </c:pt>
                <c:pt idx="19">
                  <c:v>6028.3229630000005</c:v>
                </c:pt>
                <c:pt idx="20">
                  <c:v>5860.6053300000003</c:v>
                </c:pt>
                <c:pt idx="21">
                  <c:v>5936.1324379999996</c:v>
                </c:pt>
                <c:pt idx="22">
                  <c:v>5607.6521590000002</c:v>
                </c:pt>
                <c:pt idx="23">
                  <c:v>5688.7783749999999</c:v>
                </c:pt>
                <c:pt idx="24">
                  <c:v>6025.0707389999998</c:v>
                </c:pt>
                <c:pt idx="25">
                  <c:v>6043.9595609999997</c:v>
                </c:pt>
                <c:pt idx="26">
                  <c:v>5712.6526089999998</c:v>
                </c:pt>
                <c:pt idx="27">
                  <c:v>5454.047157</c:v>
                </c:pt>
                <c:pt idx="28">
                  <c:v>5493.2280010000004</c:v>
                </c:pt>
                <c:pt idx="29">
                  <c:v>5180.9871449999991</c:v>
                </c:pt>
                <c:pt idx="30">
                  <c:v>5310.497335</c:v>
                </c:pt>
                <c:pt idx="31">
                  <c:v>5216.8296789999995</c:v>
                </c:pt>
                <c:pt idx="32">
                  <c:v>5462.162859</c:v>
                </c:pt>
                <c:pt idx="33">
                  <c:v>5483.647688</c:v>
                </c:pt>
                <c:pt idx="34">
                  <c:v>5534.6520520000004</c:v>
                </c:pt>
                <c:pt idx="35">
                  <c:v>5602.9884749999992</c:v>
                </c:pt>
                <c:pt idx="36">
                  <c:v>5475.1866710000004</c:v>
                </c:pt>
                <c:pt idx="37">
                  <c:v>5378.7724390000003</c:v>
                </c:pt>
                <c:pt idx="38">
                  <c:v>5296.2142010000007</c:v>
                </c:pt>
                <c:pt idx="39">
                  <c:v>4861.7851359999995</c:v>
                </c:pt>
                <c:pt idx="40">
                  <c:v>4715.0280860000003</c:v>
                </c:pt>
                <c:pt idx="41">
                  <c:v>4893.3307340000001</c:v>
                </c:pt>
                <c:pt idx="42">
                  <c:v>5520.4492410000003</c:v>
                </c:pt>
                <c:pt idx="43">
                  <c:v>5521.2440969999998</c:v>
                </c:pt>
                <c:pt idx="44">
                  <c:v>5574.8385399999997</c:v>
                </c:pt>
                <c:pt idx="45">
                  <c:v>5410.3505089999999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3-4924-A04D-07043A75E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98648"/>
        <c:axId val="408797336"/>
      </c:lineChart>
      <c:catAx>
        <c:axId val="4087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7336"/>
        <c:crosses val="autoZero"/>
        <c:auto val="1"/>
        <c:lblAlgn val="ctr"/>
        <c:lblOffset val="100"/>
        <c:noMultiLvlLbl val="0"/>
      </c:catAx>
      <c:valAx>
        <c:axId val="4087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39</xdr:row>
      <xdr:rowOff>57150</xdr:rowOff>
    </xdr:from>
    <xdr:to>
      <xdr:col>4</xdr:col>
      <xdr:colOff>111125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12252-23CC-4A3B-A83C-079CCE1D7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1831975</xdr:colOff>
      <xdr:row>29</xdr:row>
      <xdr:rowOff>31750</xdr:rowOff>
    </xdr:from>
    <xdr:to>
      <xdr:col>4</xdr:col>
      <xdr:colOff>2212975</xdr:colOff>
      <xdr:row>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A4725-2AC0-47D8-B589-81491A4E6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2978150</xdr:colOff>
      <xdr:row>18</xdr:row>
      <xdr:rowOff>95250</xdr:rowOff>
    </xdr:from>
    <xdr:to>
      <xdr:col>7</xdr:col>
      <xdr:colOff>777875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7C269-B830-4502-B17C-BB995B3F2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127000</xdr:colOff>
      <xdr:row>32</xdr:row>
      <xdr:rowOff>31750</xdr:rowOff>
    </xdr:from>
    <xdr:to>
      <xdr:col>7</xdr:col>
      <xdr:colOff>1939925</xdr:colOff>
      <xdr:row>47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0D23B1-8C4B-47CD-8827-366ED1771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94" zoomScaleNormal="94" workbookViewId="0">
      <selection sqref="A1:M44"/>
    </sheetView>
  </sheetViews>
  <sheetFormatPr defaultRowHeight="14.5" x14ac:dyDescent="0.35"/>
  <cols>
    <col min="1" max="1" width="5.08984375" bestFit="1" customWidth="1"/>
    <col min="2" max="2" width="10.453125" bestFit="1" customWidth="1"/>
    <col min="3" max="7" width="12.54296875" bestFit="1" customWidth="1"/>
    <col min="8" max="8" width="13.08984375" bestFit="1" customWidth="1"/>
    <col min="9" max="9" width="12" bestFit="1" customWidth="1"/>
    <col min="10" max="10" width="10.453125" style="3" bestFit="1" customWidth="1"/>
    <col min="11" max="12" width="12.54296875" bestFit="1" customWidth="1"/>
    <col min="13" max="13" width="7.08984375" bestFit="1" customWidth="1"/>
  </cols>
  <sheetData>
    <row r="1" spans="1:13" s="3" customFormat="1" x14ac:dyDescent="0.35">
      <c r="A1" t="s">
        <v>39</v>
      </c>
      <c r="B1" t="s">
        <v>40</v>
      </c>
      <c r="C1" t="s">
        <v>41</v>
      </c>
      <c r="D1" t="s">
        <v>42</v>
      </c>
      <c r="E1" t="s">
        <v>46</v>
      </c>
      <c r="F1" t="s">
        <v>43</v>
      </c>
      <c r="G1" t="s">
        <v>45</v>
      </c>
      <c r="H1" t="s">
        <v>47</v>
      </c>
      <c r="I1" t="s">
        <v>44</v>
      </c>
      <c r="J1" t="s">
        <v>48</v>
      </c>
      <c r="K1" t="s">
        <v>49</v>
      </c>
      <c r="L1" t="s">
        <v>50</v>
      </c>
      <c r="M1" t="s">
        <v>51</v>
      </c>
    </row>
    <row r="2" spans="1:13" x14ac:dyDescent="0.35">
      <c r="A2">
        <v>1970</v>
      </c>
      <c r="B2">
        <v>4344</v>
      </c>
      <c r="C2">
        <v>7569.0765952051197</v>
      </c>
      <c r="D2">
        <v>95.918771254016406</v>
      </c>
      <c r="E2">
        <v>1.1650026668728599</v>
      </c>
      <c r="F2">
        <v>7236.6570430915099</v>
      </c>
      <c r="G2">
        <v>5400503.5</v>
      </c>
      <c r="H2">
        <v>205052000</v>
      </c>
      <c r="I2" s="1">
        <v>4779684.3940000003</v>
      </c>
      <c r="J2" s="3">
        <v>51900</v>
      </c>
      <c r="K2">
        <v>2962.9789999999998</v>
      </c>
      <c r="L2">
        <v>5151.2001953125</v>
      </c>
      <c r="M2" s="4">
        <v>68946.999999999985</v>
      </c>
    </row>
    <row r="3" spans="1:13" x14ac:dyDescent="0.35">
      <c r="A3">
        <v>1971</v>
      </c>
      <c r="B3">
        <v>4333</v>
      </c>
      <c r="C3">
        <v>7644.52480244244</v>
      </c>
      <c r="D3">
        <v>95.643807152686605</v>
      </c>
      <c r="E3">
        <v>1.26433369185094</v>
      </c>
      <c r="F3">
        <v>7517.3046455521298</v>
      </c>
      <c r="G3">
        <v>5440420.6200000001</v>
      </c>
      <c r="H3">
        <v>207661000</v>
      </c>
      <c r="I3" s="1">
        <v>4937197.7810000004</v>
      </c>
      <c r="J3" s="3">
        <v>59710</v>
      </c>
      <c r="K3">
        <v>3050.82</v>
      </c>
      <c r="L3">
        <v>5540.7998046875</v>
      </c>
      <c r="M3" s="4">
        <v>72861</v>
      </c>
    </row>
    <row r="4" spans="1:13" x14ac:dyDescent="0.35">
      <c r="A4">
        <v>1972</v>
      </c>
      <c r="B4">
        <v>4323</v>
      </c>
      <c r="C4">
        <v>7940.9978322597899</v>
      </c>
      <c r="D4">
        <v>95.366757793448798</v>
      </c>
      <c r="E4">
        <v>1.0705227523726899</v>
      </c>
      <c r="F4">
        <v>8076.4092693524399</v>
      </c>
      <c r="G4">
        <v>5704297.25</v>
      </c>
      <c r="H4">
        <v>209896000</v>
      </c>
      <c r="I4" s="1">
        <v>5197055.4740000004</v>
      </c>
      <c r="J4" s="3">
        <v>62964</v>
      </c>
      <c r="K4">
        <v>2946.2249999999999</v>
      </c>
      <c r="L4">
        <v>6283</v>
      </c>
      <c r="M4" s="4">
        <v>76708</v>
      </c>
    </row>
    <row r="5" spans="1:13" x14ac:dyDescent="0.35">
      <c r="A5">
        <v>1973</v>
      </c>
      <c r="B5">
        <v>4312</v>
      </c>
      <c r="C5">
        <v>8163.6037921938196</v>
      </c>
      <c r="D5">
        <v>94.977188691779702</v>
      </c>
      <c r="E5">
        <v>0.95447672855229704</v>
      </c>
      <c r="F5">
        <v>8573.1941540944499</v>
      </c>
      <c r="G5">
        <v>5912971.3799999999</v>
      </c>
      <c r="H5">
        <v>211909000</v>
      </c>
      <c r="I5" s="1">
        <v>5490331.8030000003</v>
      </c>
      <c r="J5" s="3">
        <v>70844</v>
      </c>
      <c r="K5">
        <v>2978.6819999999998</v>
      </c>
      <c r="L5">
        <v>7060.1000976563</v>
      </c>
      <c r="M5" s="4">
        <v>79444</v>
      </c>
    </row>
    <row r="6" spans="1:13" x14ac:dyDescent="0.35">
      <c r="A6">
        <v>1974</v>
      </c>
      <c r="B6">
        <v>4301.58</v>
      </c>
      <c r="C6">
        <v>7909.5864795608204</v>
      </c>
      <c r="D6">
        <v>94.1564542460561</v>
      </c>
      <c r="E6">
        <v>0.91366019606771398</v>
      </c>
      <c r="F6">
        <v>8449.9284558624095</v>
      </c>
      <c r="G6">
        <v>5756864.0999999996</v>
      </c>
      <c r="H6">
        <v>213854000</v>
      </c>
      <c r="I6" s="1">
        <v>5461938.3020000001</v>
      </c>
      <c r="J6" s="3">
        <v>95270</v>
      </c>
      <c r="K6">
        <v>3053.0059999999999</v>
      </c>
      <c r="L6">
        <v>7255.3999023438</v>
      </c>
      <c r="M6" s="4">
        <v>75194</v>
      </c>
    </row>
    <row r="7" spans="1:13" x14ac:dyDescent="0.35">
      <c r="A7">
        <v>1975</v>
      </c>
      <c r="B7">
        <v>4301.58</v>
      </c>
      <c r="C7">
        <v>7656.2635792437004</v>
      </c>
      <c r="D7">
        <v>93.097953112304097</v>
      </c>
      <c r="E7">
        <v>0.98598606734712502</v>
      </c>
      <c r="F7">
        <v>8522.3940029540699</v>
      </c>
      <c r="G7">
        <v>5539255.4199999999</v>
      </c>
      <c r="H7">
        <v>215973000</v>
      </c>
      <c r="I7" s="1">
        <v>5451141.2220000001</v>
      </c>
      <c r="J7" s="3">
        <v>126651</v>
      </c>
      <c r="K7">
        <v>3065.741</v>
      </c>
      <c r="L7">
        <v>6999.6000976563</v>
      </c>
      <c r="M7" s="4">
        <v>63248.999999999993</v>
      </c>
    </row>
    <row r="8" spans="1:13" x14ac:dyDescent="0.35">
      <c r="A8">
        <v>1976</v>
      </c>
      <c r="B8">
        <v>4301.58</v>
      </c>
      <c r="C8">
        <v>8100.5622216616603</v>
      </c>
      <c r="D8">
        <v>93.005615476070304</v>
      </c>
      <c r="E8">
        <v>0.95022004899452195</v>
      </c>
      <c r="F8">
        <v>8968.7756552847004</v>
      </c>
      <c r="G8">
        <v>5868459.6500000004</v>
      </c>
      <c r="H8">
        <v>218035000</v>
      </c>
      <c r="I8" s="1">
        <v>5744744.5970000001</v>
      </c>
      <c r="J8" s="3">
        <v>138707</v>
      </c>
      <c r="K8">
        <v>3272.174</v>
      </c>
      <c r="L8">
        <v>7438.2001953125</v>
      </c>
      <c r="M8" s="4">
        <v>67580</v>
      </c>
    </row>
    <row r="9" spans="1:13" x14ac:dyDescent="0.35">
      <c r="A9">
        <v>1977</v>
      </c>
      <c r="B9">
        <v>4303.3100000000004</v>
      </c>
      <c r="C9">
        <v>8285.5708979790106</v>
      </c>
      <c r="D9">
        <v>92.422302730135598</v>
      </c>
      <c r="E9">
        <v>1.0057719961813401</v>
      </c>
      <c r="F9">
        <v>9337.7240179986293</v>
      </c>
      <c r="G9">
        <v>6048233.0999999996</v>
      </c>
      <c r="H9">
        <v>220239000</v>
      </c>
      <c r="I9" s="1">
        <v>6009496.7470000004</v>
      </c>
      <c r="J9" s="3">
        <v>149515</v>
      </c>
      <c r="K9">
        <v>3211.9270000000001</v>
      </c>
      <c r="L9">
        <v>7920.6000976563</v>
      </c>
      <c r="M9" s="4">
        <v>72628.999999999985</v>
      </c>
    </row>
    <row r="10" spans="1:13" x14ac:dyDescent="0.35">
      <c r="A10">
        <v>1978</v>
      </c>
      <c r="B10">
        <v>4281.63</v>
      </c>
      <c r="C10">
        <v>8438.4030774760195</v>
      </c>
      <c r="D10">
        <v>91.743806124456597</v>
      </c>
      <c r="E10">
        <v>1.0595730803426999</v>
      </c>
      <c r="F10">
        <v>9560.5454096188005</v>
      </c>
      <c r="G10">
        <v>6054464.7000000002</v>
      </c>
      <c r="H10">
        <v>222585000</v>
      </c>
      <c r="I10" s="1">
        <v>6343726.0219999999</v>
      </c>
      <c r="J10" s="3">
        <v>159350</v>
      </c>
      <c r="K10">
        <v>3636.4830000000002</v>
      </c>
      <c r="L10">
        <v>8406.7998046875</v>
      </c>
      <c r="M10" s="4">
        <v>77262</v>
      </c>
    </row>
    <row r="11" spans="1:13" x14ac:dyDescent="0.35">
      <c r="A11">
        <v>1979</v>
      </c>
      <c r="B11">
        <v>4281.63</v>
      </c>
      <c r="C11">
        <v>8327.0417053609108</v>
      </c>
      <c r="D11">
        <v>91.802926156998794</v>
      </c>
      <c r="E11">
        <v>1.1035765650989899</v>
      </c>
      <c r="F11">
        <v>9700.6953855724205</v>
      </c>
      <c r="G11">
        <v>6135462.9000000004</v>
      </c>
      <c r="H11">
        <v>225055000</v>
      </c>
      <c r="I11" s="1">
        <v>6545183.1430000002</v>
      </c>
      <c r="J11" s="3">
        <v>186885</v>
      </c>
      <c r="K11">
        <v>3722.375</v>
      </c>
      <c r="L11">
        <v>8658.099609375</v>
      </c>
      <c r="M11" s="4">
        <v>76323.000000000015</v>
      </c>
    </row>
    <row r="12" spans="1:13" x14ac:dyDescent="0.35">
      <c r="A12">
        <v>1980</v>
      </c>
      <c r="B12">
        <v>4281.63</v>
      </c>
      <c r="C12">
        <v>7942.25301793377</v>
      </c>
      <c r="D12">
        <v>91.426071958363906</v>
      </c>
      <c r="E12">
        <v>0.95958992276448396</v>
      </c>
      <c r="F12">
        <v>9862.3654967543207</v>
      </c>
      <c r="G12">
        <v>5896082.7999999998</v>
      </c>
      <c r="H12">
        <v>227225000</v>
      </c>
      <c r="I12" s="1">
        <v>6529173.8720000004</v>
      </c>
      <c r="J12" s="3">
        <v>230129</v>
      </c>
      <c r="K12">
        <v>3871.6660000000002</v>
      </c>
      <c r="L12">
        <v>8615.400390625</v>
      </c>
      <c r="M12" s="4">
        <v>69588</v>
      </c>
    </row>
    <row r="13" spans="1:13" x14ac:dyDescent="0.35">
      <c r="A13">
        <v>1981</v>
      </c>
      <c r="B13">
        <v>4281.63</v>
      </c>
      <c r="C13">
        <v>7647.5380535678496</v>
      </c>
      <c r="D13">
        <v>90.831946546687305</v>
      </c>
      <c r="E13">
        <v>0.98141543725967795</v>
      </c>
      <c r="F13">
        <v>9976.6937149730202</v>
      </c>
      <c r="G13">
        <v>5830249.4000000004</v>
      </c>
      <c r="H13">
        <v>229466000</v>
      </c>
      <c r="I13" s="1">
        <v>6698571.3550000004</v>
      </c>
      <c r="J13" s="3">
        <v>280773</v>
      </c>
      <c r="K13">
        <v>3931.2480809999997</v>
      </c>
      <c r="L13">
        <v>8606.900390625</v>
      </c>
      <c r="M13" s="4">
        <v>66161.999999999985</v>
      </c>
    </row>
    <row r="14" spans="1:13" x14ac:dyDescent="0.35">
      <c r="A14">
        <v>1982</v>
      </c>
      <c r="B14">
        <v>4313.99</v>
      </c>
      <c r="C14">
        <v>7259.07889874991</v>
      </c>
      <c r="D14">
        <v>90.0431205042659</v>
      </c>
      <c r="E14">
        <v>0.95331756616351404</v>
      </c>
      <c r="F14">
        <v>9544.4609434353206</v>
      </c>
      <c r="G14">
        <v>5534118</v>
      </c>
      <c r="H14">
        <v>231664000</v>
      </c>
      <c r="I14" s="1">
        <v>6570568.9529999997</v>
      </c>
      <c r="J14" s="3">
        <v>305239</v>
      </c>
      <c r="K14">
        <v>4214.4080360000007</v>
      </c>
      <c r="L14">
        <v>8295.7998046875</v>
      </c>
      <c r="M14" s="4">
        <v>58369</v>
      </c>
    </row>
    <row r="15" spans="1:13" x14ac:dyDescent="0.35">
      <c r="A15">
        <v>1983</v>
      </c>
      <c r="B15">
        <v>4313.99</v>
      </c>
      <c r="C15">
        <v>7199.1185327128396</v>
      </c>
      <c r="D15">
        <v>89.455067075424395</v>
      </c>
      <c r="E15">
        <v>0.91437851337514897</v>
      </c>
      <c r="F15">
        <v>9742.0057144812508</v>
      </c>
      <c r="G15">
        <v>5524777.7999999998</v>
      </c>
      <c r="H15">
        <v>233792000</v>
      </c>
      <c r="I15" s="1">
        <v>6874947.7460000003</v>
      </c>
      <c r="J15" s="3">
        <v>283209</v>
      </c>
      <c r="K15">
        <v>4421.466109</v>
      </c>
      <c r="L15">
        <v>9284.5</v>
      </c>
      <c r="M15" s="4">
        <v>64724.000000000007</v>
      </c>
    </row>
    <row r="16" spans="1:13" x14ac:dyDescent="0.35">
      <c r="A16">
        <v>1984</v>
      </c>
      <c r="B16">
        <v>4313.99</v>
      </c>
      <c r="C16">
        <v>7443.3200169617303</v>
      </c>
      <c r="D16">
        <v>88.901041443336794</v>
      </c>
      <c r="E16">
        <v>0.86581733630996105</v>
      </c>
      <c r="F16">
        <v>10282.374642213499</v>
      </c>
      <c r="G16">
        <v>5761217.2999999998</v>
      </c>
      <c r="H16">
        <v>235825000</v>
      </c>
      <c r="I16" s="1">
        <v>7374006.1809999999</v>
      </c>
      <c r="J16" s="3">
        <v>276996</v>
      </c>
      <c r="K16">
        <v>5048.228239</v>
      </c>
      <c r="L16">
        <v>10293.099609375</v>
      </c>
      <c r="M16" s="4">
        <v>71395</v>
      </c>
    </row>
    <row r="17" spans="1:13" x14ac:dyDescent="0.35">
      <c r="A17">
        <v>1985</v>
      </c>
      <c r="B17">
        <v>4313.99</v>
      </c>
      <c r="C17">
        <v>7456.2629032800396</v>
      </c>
      <c r="D17">
        <v>88.301668676227195</v>
      </c>
      <c r="E17">
        <v>0.88612904085088096</v>
      </c>
      <c r="F17">
        <v>10414.207898320499</v>
      </c>
      <c r="G17">
        <v>5776897.5999999996</v>
      </c>
      <c r="H17">
        <v>237924000</v>
      </c>
      <c r="I17" s="1">
        <v>7686570.9479999999</v>
      </c>
      <c r="J17" s="3">
        <v>302383</v>
      </c>
      <c r="K17">
        <v>5043.4405219999999</v>
      </c>
      <c r="L17">
        <v>9672.2001953125</v>
      </c>
      <c r="M17" s="4">
        <v>71539</v>
      </c>
    </row>
    <row r="18" spans="1:13" x14ac:dyDescent="0.35">
      <c r="A18">
        <v>1986</v>
      </c>
      <c r="B18">
        <v>4313.99</v>
      </c>
      <c r="C18">
        <v>7376.0962383345905</v>
      </c>
      <c r="D18">
        <v>87.656632658469107</v>
      </c>
      <c r="E18">
        <v>0.92416415705897903</v>
      </c>
      <c r="F18">
        <v>10424.427296539799</v>
      </c>
      <c r="G18">
        <v>5731026.2999999998</v>
      </c>
      <c r="H18">
        <v>240133000</v>
      </c>
      <c r="I18" s="1">
        <v>7956493.6880000001</v>
      </c>
      <c r="J18" s="3">
        <v>303209</v>
      </c>
      <c r="K18">
        <v>5253.1409999999996</v>
      </c>
      <c r="L18">
        <v>10619</v>
      </c>
      <c r="M18" s="4">
        <v>72497.999999999985</v>
      </c>
    </row>
    <row r="19" spans="1:13" x14ac:dyDescent="0.35">
      <c r="A19">
        <v>1987</v>
      </c>
      <c r="B19">
        <v>4269.4799999999996</v>
      </c>
      <c r="C19">
        <v>7622.1730165215904</v>
      </c>
      <c r="D19">
        <v>87.377814461720007</v>
      </c>
      <c r="E19">
        <v>0.89382920103204599</v>
      </c>
      <c r="F19">
        <v>10886.8582560496</v>
      </c>
      <c r="G19">
        <v>5743632.7000000002</v>
      </c>
      <c r="H19">
        <v>242289000</v>
      </c>
      <c r="I19" s="1">
        <v>8231927.4249999998</v>
      </c>
      <c r="J19" s="3">
        <v>321000</v>
      </c>
      <c r="K19">
        <v>6077.5010000000002</v>
      </c>
      <c r="L19">
        <v>12023.2001953125</v>
      </c>
      <c r="M19" s="4">
        <v>72122</v>
      </c>
    </row>
    <row r="20" spans="1:13" x14ac:dyDescent="0.35">
      <c r="A20">
        <v>1988</v>
      </c>
      <c r="B20">
        <v>4269.4799999999996</v>
      </c>
      <c r="C20">
        <v>7849.7539703638904</v>
      </c>
      <c r="D20">
        <v>87.077238717018602</v>
      </c>
      <c r="E20">
        <v>0.90799904016767896</v>
      </c>
      <c r="F20">
        <v>11298.3325085174</v>
      </c>
      <c r="G20">
        <v>6185748</v>
      </c>
      <c r="H20">
        <v>244499000</v>
      </c>
      <c r="I20" s="1">
        <v>8577995.3469999991</v>
      </c>
      <c r="J20" s="3">
        <v>363944</v>
      </c>
      <c r="K20">
        <v>6028.3229630000005</v>
      </c>
      <c r="L20">
        <v>13875.599609375</v>
      </c>
      <c r="M20" s="4">
        <v>70988</v>
      </c>
    </row>
    <row r="21" spans="1:13" x14ac:dyDescent="0.35">
      <c r="A21">
        <v>1989</v>
      </c>
      <c r="B21">
        <v>4269.4799999999996</v>
      </c>
      <c r="C21">
        <v>7890.2872023628697</v>
      </c>
      <c r="D21">
        <v>87.093287239380103</v>
      </c>
      <c r="E21">
        <v>0.944405555428529</v>
      </c>
      <c r="F21">
        <v>11531.9323066701</v>
      </c>
      <c r="G21">
        <v>6221391.5999999996</v>
      </c>
      <c r="H21">
        <v>246819000</v>
      </c>
      <c r="I21" s="1">
        <v>8893710.5270000007</v>
      </c>
      <c r="J21" s="3">
        <v>444601</v>
      </c>
      <c r="K21">
        <v>5860.6053300000003</v>
      </c>
      <c r="L21">
        <v>14651</v>
      </c>
      <c r="M21" s="4">
        <v>71267</v>
      </c>
    </row>
    <row r="22" spans="1:13" x14ac:dyDescent="0.35">
      <c r="A22">
        <v>1990</v>
      </c>
      <c r="B22">
        <v>4269.4799999999996</v>
      </c>
      <c r="C22">
        <v>7671.7730657831999</v>
      </c>
      <c r="D22">
        <v>86.4378383178815</v>
      </c>
      <c r="E22">
        <v>1.1296505204557901</v>
      </c>
      <c r="F22">
        <v>11713.331704209901</v>
      </c>
      <c r="G22">
        <v>6136093.5</v>
      </c>
      <c r="H22">
        <v>249623000</v>
      </c>
      <c r="I22" s="1">
        <v>9064413.7660000008</v>
      </c>
      <c r="J22" s="3">
        <v>504291</v>
      </c>
      <c r="K22">
        <v>5936.1324379999996</v>
      </c>
      <c r="L22">
        <v>14791.400390625</v>
      </c>
      <c r="M22" s="4">
        <v>71310</v>
      </c>
    </row>
    <row r="23" spans="1:13" x14ac:dyDescent="0.35">
      <c r="A23">
        <v>1991</v>
      </c>
      <c r="B23">
        <v>4269.4799999999996</v>
      </c>
      <c r="C23">
        <v>7631.4678058826503</v>
      </c>
      <c r="D23">
        <v>85.694737848944897</v>
      </c>
      <c r="E23">
        <v>1.33626074073779</v>
      </c>
      <c r="F23">
        <v>12134.172131503899</v>
      </c>
      <c r="G23">
        <v>6073643.7999999998</v>
      </c>
      <c r="H23">
        <v>252981000</v>
      </c>
      <c r="I23" s="1">
        <v>9057698.4370000008</v>
      </c>
      <c r="J23" s="3">
        <v>551874</v>
      </c>
      <c r="K23">
        <v>5607.6521590000002</v>
      </c>
      <c r="L23">
        <v>14486.2001953125</v>
      </c>
      <c r="M23" s="4">
        <v>67193</v>
      </c>
    </row>
    <row r="24" spans="1:13" x14ac:dyDescent="0.35">
      <c r="A24">
        <v>1992</v>
      </c>
      <c r="B24">
        <v>4254.29</v>
      </c>
      <c r="C24">
        <v>7677.4014010931196</v>
      </c>
      <c r="D24">
        <v>85.574822329560106</v>
      </c>
      <c r="E24">
        <v>1.38688569247935</v>
      </c>
      <c r="F24">
        <v>12014.958247892901</v>
      </c>
      <c r="G24">
        <v>6137498.4000000004</v>
      </c>
      <c r="H24">
        <v>256514000</v>
      </c>
      <c r="I24" s="1">
        <v>9379735.4979999997</v>
      </c>
      <c r="J24" s="3">
        <v>594932</v>
      </c>
      <c r="K24">
        <v>5688.7783749999999</v>
      </c>
      <c r="L24">
        <v>15617.599609375</v>
      </c>
      <c r="M24" s="4">
        <v>69585</v>
      </c>
    </row>
    <row r="25" spans="1:13" x14ac:dyDescent="0.35">
      <c r="A25">
        <v>1993</v>
      </c>
      <c r="B25">
        <v>4229.4799999999996</v>
      </c>
      <c r="C25">
        <v>7709.4965893220597</v>
      </c>
      <c r="D25">
        <v>86.117964791685694</v>
      </c>
      <c r="E25">
        <v>1.3186799997774099</v>
      </c>
      <c r="F25">
        <v>12261.5237824091</v>
      </c>
      <c r="G25">
        <v>6282704.2999999998</v>
      </c>
      <c r="H25">
        <v>259919000</v>
      </c>
      <c r="I25" s="1">
        <v>9637289.5960000008</v>
      </c>
      <c r="J25" s="3">
        <v>633053</v>
      </c>
      <c r="K25">
        <v>6025.0707389999998</v>
      </c>
      <c r="L25">
        <v>16343</v>
      </c>
      <c r="M25" s="4">
        <v>73807</v>
      </c>
    </row>
    <row r="26" spans="1:13" x14ac:dyDescent="0.35">
      <c r="A26">
        <v>1994</v>
      </c>
      <c r="B26">
        <v>4211.3900000000003</v>
      </c>
      <c r="C26">
        <v>7757.83082249569</v>
      </c>
      <c r="D26">
        <v>85.912129064352499</v>
      </c>
      <c r="E26">
        <v>1.2262960888682</v>
      </c>
      <c r="F26">
        <v>12455.162165654499</v>
      </c>
      <c r="G26">
        <v>6374979.2000000002</v>
      </c>
      <c r="H26">
        <v>263126000</v>
      </c>
      <c r="I26" s="1">
        <v>10026408.99</v>
      </c>
      <c r="J26" s="3">
        <v>654800</v>
      </c>
      <c r="K26">
        <v>6043.9595609999997</v>
      </c>
      <c r="L26">
        <v>19083.80078125</v>
      </c>
      <c r="M26" s="4">
        <v>77948</v>
      </c>
    </row>
    <row r="27" spans="1:13" x14ac:dyDescent="0.35">
      <c r="A27">
        <v>1995</v>
      </c>
      <c r="B27">
        <v>4201.3900000000003</v>
      </c>
      <c r="C27">
        <v>7763.7551055663598</v>
      </c>
      <c r="D27">
        <v>85.469335977298499</v>
      </c>
      <c r="E27">
        <v>1.1907870909020899</v>
      </c>
      <c r="F27">
        <v>12659.607628117999</v>
      </c>
      <c r="G27">
        <v>6365296.5999999996</v>
      </c>
      <c r="H27">
        <v>266278000</v>
      </c>
      <c r="I27" s="1">
        <v>10299024.619999999</v>
      </c>
      <c r="J27" s="3">
        <v>720939</v>
      </c>
      <c r="K27">
        <v>5712.6526089999998</v>
      </c>
      <c r="L27">
        <v>19622.900390625</v>
      </c>
      <c r="M27" s="4">
        <v>76906</v>
      </c>
    </row>
    <row r="28" spans="1:13" x14ac:dyDescent="0.35">
      <c r="A28">
        <v>1996</v>
      </c>
      <c r="B28">
        <v>4163.0600000000004</v>
      </c>
      <c r="C28">
        <v>7844.4682658114098</v>
      </c>
      <c r="D28">
        <v>85.510061323078403</v>
      </c>
      <c r="E28">
        <v>1.16341161998189</v>
      </c>
      <c r="F28">
        <v>12854.298907919299</v>
      </c>
      <c r="G28">
        <v>6577713.0999999996</v>
      </c>
      <c r="H28">
        <v>269394000</v>
      </c>
      <c r="I28" s="1">
        <v>10689963.359999999</v>
      </c>
      <c r="J28" s="3">
        <v>812813</v>
      </c>
      <c r="K28">
        <v>5454.047157</v>
      </c>
      <c r="L28">
        <v>21676.400390625</v>
      </c>
      <c r="M28" s="4">
        <v>79266</v>
      </c>
    </row>
    <row r="29" spans="1:13" x14ac:dyDescent="0.35">
      <c r="A29">
        <v>1997</v>
      </c>
      <c r="B29">
        <v>4148.8500000000004</v>
      </c>
      <c r="C29">
        <v>7828.5810963958402</v>
      </c>
      <c r="D29">
        <v>86.456494422376807</v>
      </c>
      <c r="E29">
        <v>1.2039602970127199</v>
      </c>
      <c r="F29">
        <v>12889.8322801175</v>
      </c>
      <c r="G29">
        <v>6724414.4000000004</v>
      </c>
      <c r="H29">
        <v>272657000</v>
      </c>
      <c r="I29" s="1">
        <v>11169624.85</v>
      </c>
      <c r="J29" s="3">
        <v>867590</v>
      </c>
      <c r="K29">
        <v>5493.2280010000004</v>
      </c>
      <c r="L29">
        <v>25478.80078125</v>
      </c>
      <c r="M29" s="4">
        <v>82582</v>
      </c>
    </row>
    <row r="30" spans="1:13" x14ac:dyDescent="0.35">
      <c r="A30">
        <v>1998</v>
      </c>
      <c r="B30">
        <v>4145.88</v>
      </c>
      <c r="C30">
        <v>7803.6976045299298</v>
      </c>
      <c r="D30">
        <v>86.086594329939103</v>
      </c>
      <c r="E30">
        <v>1.1657145264258899</v>
      </c>
      <c r="F30">
        <v>13154.7630268185</v>
      </c>
      <c r="G30">
        <v>6749016.0999999996</v>
      </c>
      <c r="H30">
        <v>275854000</v>
      </c>
      <c r="I30" s="1">
        <v>11666663.210000001</v>
      </c>
      <c r="J30" s="3">
        <v>953806</v>
      </c>
      <c r="K30">
        <v>5180.9871449999991</v>
      </c>
      <c r="L30">
        <v>25757.900390625</v>
      </c>
      <c r="M30" s="4">
        <v>83931</v>
      </c>
    </row>
    <row r="31" spans="1:13" x14ac:dyDescent="0.35">
      <c r="A31">
        <v>1999</v>
      </c>
      <c r="B31">
        <v>4138.87</v>
      </c>
      <c r="C31">
        <v>7923.2238926318796</v>
      </c>
      <c r="D31">
        <v>85.784601046400496</v>
      </c>
      <c r="E31">
        <v>1.1483400472905501</v>
      </c>
      <c r="F31">
        <v>13281.8699827982</v>
      </c>
      <c r="G31">
        <v>6808137.7999999998</v>
      </c>
      <c r="H31">
        <v>279040000</v>
      </c>
      <c r="I31" s="1">
        <v>12213269.67</v>
      </c>
      <c r="J31" s="3">
        <v>952981</v>
      </c>
      <c r="K31">
        <v>5310.497335</v>
      </c>
      <c r="L31">
        <v>27292.19921875</v>
      </c>
      <c r="M31" s="4">
        <v>85952</v>
      </c>
    </row>
    <row r="32" spans="1:13" x14ac:dyDescent="0.35">
      <c r="A32">
        <v>2000</v>
      </c>
      <c r="B32">
        <v>4143.99</v>
      </c>
      <c r="C32">
        <v>8056.8638499477502</v>
      </c>
      <c r="D32">
        <v>85.880830539228896</v>
      </c>
      <c r="E32">
        <v>1.11276899679534</v>
      </c>
      <c r="F32">
        <v>13671.0520240061</v>
      </c>
      <c r="G32">
        <v>6969123.7999999998</v>
      </c>
      <c r="H32">
        <v>282162411</v>
      </c>
      <c r="I32" s="1">
        <v>12713058.210000001</v>
      </c>
      <c r="J32" s="3">
        <v>991980</v>
      </c>
      <c r="K32">
        <v>5216.8296789999995</v>
      </c>
      <c r="L32">
        <v>30171.974999999999</v>
      </c>
      <c r="M32" s="4">
        <v>87846</v>
      </c>
    </row>
    <row r="33" spans="1:13" x14ac:dyDescent="0.35">
      <c r="A33">
        <v>2001</v>
      </c>
      <c r="B33">
        <v>4149.4399999999996</v>
      </c>
      <c r="C33">
        <v>7827.88632537183</v>
      </c>
      <c r="D33">
        <v>86.345980910625201</v>
      </c>
      <c r="E33">
        <v>0.98974138222366903</v>
      </c>
      <c r="F33">
        <v>13046.6141478464</v>
      </c>
      <c r="G33">
        <v>6821235.5999999996</v>
      </c>
      <c r="H33">
        <v>284968955</v>
      </c>
      <c r="I33" s="1">
        <v>12837135.35</v>
      </c>
      <c r="J33" s="3">
        <v>1096835</v>
      </c>
      <c r="K33">
        <v>5462.162859</v>
      </c>
      <c r="L33">
        <v>27924.567999999999</v>
      </c>
      <c r="M33" s="4">
        <v>88900</v>
      </c>
    </row>
    <row r="34" spans="1:13" x14ac:dyDescent="0.35">
      <c r="A34">
        <v>2002</v>
      </c>
      <c r="B34">
        <v>4130.6400000000003</v>
      </c>
      <c r="C34">
        <v>7843.3448491419203</v>
      </c>
      <c r="D34">
        <v>86.249084360964503</v>
      </c>
      <c r="E34">
        <v>0.92779748571031395</v>
      </c>
      <c r="F34">
        <v>13296.1822993023</v>
      </c>
      <c r="G34">
        <v>6981786.7999999998</v>
      </c>
      <c r="H34">
        <v>287625193</v>
      </c>
      <c r="I34" s="1">
        <v>13066422.98</v>
      </c>
      <c r="J34" s="3">
        <v>1026713</v>
      </c>
      <c r="K34">
        <v>5483.647688</v>
      </c>
      <c r="L34">
        <v>29554.684000000001</v>
      </c>
      <c r="M34" s="4">
        <v>89732</v>
      </c>
    </row>
    <row r="35" spans="1:13" x14ac:dyDescent="0.35">
      <c r="A35">
        <v>2003</v>
      </c>
      <c r="B35">
        <v>4139.25</v>
      </c>
      <c r="C35">
        <v>7794.2355302638298</v>
      </c>
      <c r="D35">
        <v>86.278385414970103</v>
      </c>
      <c r="E35">
        <v>0.85948171284094599</v>
      </c>
      <c r="F35">
        <v>13307.4920085002</v>
      </c>
      <c r="G35">
        <v>6991255.2000000002</v>
      </c>
      <c r="H35">
        <v>290107933</v>
      </c>
      <c r="I35" s="1">
        <v>13433168.199999999</v>
      </c>
      <c r="J35" s="3">
        <v>1002509</v>
      </c>
      <c r="K35">
        <v>5534.6520520000004</v>
      </c>
      <c r="L35">
        <v>34205.553999999996</v>
      </c>
      <c r="M35" s="4">
        <v>92843</v>
      </c>
    </row>
    <row r="36" spans="1:13" x14ac:dyDescent="0.35">
      <c r="A36">
        <v>2004</v>
      </c>
      <c r="B36">
        <v>4115.21</v>
      </c>
      <c r="C36">
        <v>7881.5786420640497</v>
      </c>
      <c r="D36">
        <v>86.124312870320296</v>
      </c>
      <c r="E36">
        <v>0.92548396894348195</v>
      </c>
      <c r="F36">
        <v>13388.589710559099</v>
      </c>
      <c r="G36">
        <v>7244271.5</v>
      </c>
      <c r="H36">
        <v>292805298</v>
      </c>
      <c r="I36" s="1">
        <v>13941713.4</v>
      </c>
      <c r="J36" s="3">
        <v>1040279</v>
      </c>
      <c r="K36">
        <v>5602.9884749999992</v>
      </c>
      <c r="L36">
        <v>37450.120999999999</v>
      </c>
      <c r="M36" s="4">
        <v>97434</v>
      </c>
    </row>
    <row r="37" spans="1:13" x14ac:dyDescent="0.35">
      <c r="A37">
        <v>2005</v>
      </c>
      <c r="B37">
        <v>4117.84</v>
      </c>
      <c r="C37">
        <v>7846.4996884997299</v>
      </c>
      <c r="D37">
        <v>86.018535392160999</v>
      </c>
      <c r="E37">
        <v>0.92171316716120699</v>
      </c>
      <c r="F37">
        <v>13704.5770481407</v>
      </c>
      <c r="G37">
        <v>7182808.4000000004</v>
      </c>
      <c r="H37">
        <v>295516599</v>
      </c>
      <c r="I37" s="1">
        <v>14408093.84</v>
      </c>
      <c r="J37" s="3">
        <v>1181507</v>
      </c>
      <c r="K37">
        <v>5475.1866710000004</v>
      </c>
      <c r="L37">
        <v>37357.644</v>
      </c>
      <c r="M37" s="4">
        <v>99319</v>
      </c>
    </row>
    <row r="38" spans="1:13" x14ac:dyDescent="0.35">
      <c r="A38">
        <v>2006</v>
      </c>
      <c r="B38">
        <v>4092.1480000000001</v>
      </c>
      <c r="C38">
        <v>7697.6525350004104</v>
      </c>
      <c r="D38">
        <v>85.626472526821999</v>
      </c>
      <c r="E38">
        <v>0.964253917136075</v>
      </c>
      <c r="F38">
        <v>13583.2669593387</v>
      </c>
      <c r="G38">
        <v>6994086.9000000004</v>
      </c>
      <c r="H38">
        <v>298379912</v>
      </c>
      <c r="I38" s="1">
        <v>14792303.789999999</v>
      </c>
      <c r="J38" s="3">
        <v>1308901</v>
      </c>
      <c r="K38">
        <v>5378.7724390000003</v>
      </c>
      <c r="L38">
        <v>39881.894999999997</v>
      </c>
      <c r="M38" s="4">
        <v>98167</v>
      </c>
    </row>
    <row r="39" spans="1:13" x14ac:dyDescent="0.35">
      <c r="A39">
        <v>2007</v>
      </c>
      <c r="B39">
        <v>4128.576</v>
      </c>
      <c r="C39">
        <v>7758.1659857705199</v>
      </c>
      <c r="D39">
        <v>85.614705182945002</v>
      </c>
      <c r="E39">
        <v>0.95105524277242803</v>
      </c>
      <c r="F39">
        <v>13657.452828252301</v>
      </c>
      <c r="G39">
        <v>7128951.7000000002</v>
      </c>
      <c r="H39">
        <v>301231207</v>
      </c>
      <c r="I39" s="1">
        <v>15055395.300000001</v>
      </c>
      <c r="J39" s="3">
        <v>1476316</v>
      </c>
      <c r="K39">
        <v>5296.2142010000007</v>
      </c>
      <c r="L39">
        <v>40617.739000000001</v>
      </c>
      <c r="M39" s="4">
        <v>95464</v>
      </c>
    </row>
    <row r="40" spans="1:13" x14ac:dyDescent="0.35">
      <c r="A40">
        <v>2008</v>
      </c>
      <c r="B40">
        <v>4133.1260000000002</v>
      </c>
      <c r="C40">
        <v>7488.0819207047298</v>
      </c>
      <c r="D40">
        <v>84.968221692610996</v>
      </c>
      <c r="E40">
        <v>0.945865287282592</v>
      </c>
      <c r="F40">
        <v>13663.427968182699</v>
      </c>
      <c r="G40">
        <v>6648991.2000000002</v>
      </c>
      <c r="H40">
        <v>304093966</v>
      </c>
      <c r="I40" s="1">
        <v>15011490.539999999</v>
      </c>
      <c r="J40" s="3">
        <v>1664625</v>
      </c>
      <c r="K40">
        <v>4861.7851359999995</v>
      </c>
      <c r="L40">
        <v>39313.595999999998</v>
      </c>
      <c r="M40" s="4">
        <v>86310</v>
      </c>
    </row>
    <row r="41" spans="1:13" x14ac:dyDescent="0.35">
      <c r="A41">
        <v>2009</v>
      </c>
      <c r="B41">
        <v>4099.607</v>
      </c>
      <c r="C41">
        <v>7056.78365282718</v>
      </c>
      <c r="D41">
        <v>84.154253715332899</v>
      </c>
      <c r="E41">
        <v>0.87665129880291204</v>
      </c>
      <c r="F41">
        <v>12913.714688301499</v>
      </c>
      <c r="G41">
        <v>6604068.9516623998</v>
      </c>
      <c r="H41">
        <v>306771529</v>
      </c>
      <c r="I41" s="1">
        <v>14594842.18</v>
      </c>
      <c r="J41" s="3">
        <v>1841942</v>
      </c>
      <c r="K41">
        <v>4715.0280860000003</v>
      </c>
      <c r="L41">
        <v>35097.670654396003</v>
      </c>
      <c r="M41" s="4">
        <v>63907</v>
      </c>
    </row>
    <row r="42" spans="1:13" x14ac:dyDescent="0.35">
      <c r="A42">
        <v>2010</v>
      </c>
      <c r="B42">
        <v>4084.2620000000002</v>
      </c>
      <c r="C42">
        <v>7160.9700305898996</v>
      </c>
      <c r="D42">
        <v>84.150588066026899</v>
      </c>
      <c r="E42">
        <v>0.83599159908529896</v>
      </c>
      <c r="F42">
        <v>13394.048867403601</v>
      </c>
      <c r="G42">
        <v>6713348.9691114798</v>
      </c>
      <c r="H42">
        <v>309346863</v>
      </c>
      <c r="I42" s="1">
        <v>14964372</v>
      </c>
      <c r="J42" s="3">
        <v>1587742</v>
      </c>
      <c r="K42">
        <v>4893.3307340000001</v>
      </c>
      <c r="L42">
        <v>39353.256099999999</v>
      </c>
      <c r="M42" s="4">
        <v>66447</v>
      </c>
    </row>
    <row r="43" spans="1:13" x14ac:dyDescent="0.35">
      <c r="A43">
        <v>2011</v>
      </c>
      <c r="B43">
        <v>4046.6930000000002</v>
      </c>
      <c r="C43">
        <v>7026.9015711166903</v>
      </c>
      <c r="D43">
        <v>83.714052768764006</v>
      </c>
      <c r="E43">
        <v>0.76385009082663902</v>
      </c>
      <c r="F43">
        <v>13240.129390054801</v>
      </c>
      <c r="G43">
        <v>6571653.9769676402</v>
      </c>
      <c r="H43">
        <v>311718857</v>
      </c>
      <c r="I43" s="1">
        <v>15204019.630000001</v>
      </c>
      <c r="J43" s="3">
        <v>1852335</v>
      </c>
      <c r="K43">
        <v>5520.4492410000003</v>
      </c>
      <c r="L43">
        <v>39621.913535045402</v>
      </c>
      <c r="M43" s="4">
        <v>67895</v>
      </c>
    </row>
    <row r="44" spans="1:13" x14ac:dyDescent="0.35">
      <c r="A44">
        <v>2012</v>
      </c>
      <c r="B44">
        <v>4087.0650000000001</v>
      </c>
      <c r="C44">
        <v>6867.1055223884596</v>
      </c>
      <c r="D44">
        <v>83.458253515352197</v>
      </c>
      <c r="E44">
        <v>0.76180751369889799</v>
      </c>
      <c r="F44">
        <v>12954.902958578599</v>
      </c>
      <c r="G44">
        <v>6343840.5077461395</v>
      </c>
      <c r="H44">
        <v>314102623</v>
      </c>
      <c r="I44" s="1">
        <v>15542161.720000001</v>
      </c>
      <c r="J44" s="3">
        <v>2106371</v>
      </c>
      <c r="K44">
        <v>5521.2440969999998</v>
      </c>
      <c r="L44">
        <v>39111.340377690904</v>
      </c>
      <c r="M44" s="4">
        <v>74151</v>
      </c>
    </row>
    <row r="45" spans="1:13" x14ac:dyDescent="0.35">
      <c r="A45">
        <v>2013</v>
      </c>
      <c r="B45">
        <v>4058.4169999999999</v>
      </c>
      <c r="C45">
        <v>6897.5795790374004</v>
      </c>
      <c r="D45">
        <v>82.940509687012906</v>
      </c>
      <c r="E45">
        <v>0.73740582306412605</v>
      </c>
      <c r="F45">
        <v>12988.922782744499</v>
      </c>
      <c r="H45" s="2">
        <v>316427395</v>
      </c>
      <c r="I45" s="1">
        <v>15802855.300000001</v>
      </c>
      <c r="J45" s="3">
        <v>2198182.2999999998</v>
      </c>
      <c r="K45">
        <v>5574.8385399999997</v>
      </c>
      <c r="L45">
        <v>37113.558921601398</v>
      </c>
      <c r="M45" s="4">
        <v>76804</v>
      </c>
    </row>
    <row r="46" spans="1:13" x14ac:dyDescent="0.35">
      <c r="A46">
        <v>2014</v>
      </c>
      <c r="B46">
        <v>4082.0468999999998</v>
      </c>
      <c r="C46">
        <v>6949.3107342466501</v>
      </c>
      <c r="D46">
        <v>82.934750226642095</v>
      </c>
      <c r="E46">
        <v>0.78069660648220496</v>
      </c>
      <c r="F46">
        <v>12972.7343643555</v>
      </c>
      <c r="J46" s="3">
        <v>2276608</v>
      </c>
      <c r="K46">
        <v>5410.3505089999999</v>
      </c>
      <c r="L46">
        <v>38225.196088944504</v>
      </c>
      <c r="M46" s="4">
        <v>82600</v>
      </c>
    </row>
    <row r="47" spans="1:13" x14ac:dyDescent="0.35">
      <c r="A47">
        <v>2015</v>
      </c>
      <c r="B47">
        <v>0</v>
      </c>
      <c r="C47">
        <v>6789.6056211020896</v>
      </c>
      <c r="D47">
        <v>82.776437167197898</v>
      </c>
      <c r="E47">
        <v>0.78442262562986897</v>
      </c>
      <c r="J47" s="3">
        <v>2375283</v>
      </c>
      <c r="K47">
        <v>0</v>
      </c>
      <c r="L47">
        <v>37218.888635000003</v>
      </c>
      <c r="M47" s="4">
        <v>83700</v>
      </c>
    </row>
    <row r="48" spans="1:13" x14ac:dyDescent="0.35">
      <c r="B48">
        <v>0</v>
      </c>
      <c r="J48" s="3">
        <v>2264313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1" sqref="A11"/>
    </sheetView>
  </sheetViews>
  <sheetFormatPr defaultRowHeight="14.5" x14ac:dyDescent="0.35"/>
  <cols>
    <col min="1" max="1" width="47.1796875" bestFit="1" customWidth="1"/>
  </cols>
  <sheetData>
    <row r="1" spans="1:2" x14ac:dyDescent="0.35">
      <c r="A1" t="s">
        <v>38</v>
      </c>
    </row>
    <row r="2" spans="1:2" x14ac:dyDescent="0.35">
      <c r="A2" s="3" t="s">
        <v>1</v>
      </c>
      <c r="B2" t="s">
        <v>39</v>
      </c>
    </row>
    <row r="3" spans="1:2" x14ac:dyDescent="0.35">
      <c r="A3" s="3" t="s">
        <v>0</v>
      </c>
    </row>
    <row r="4" spans="1:2" x14ac:dyDescent="0.35">
      <c r="A4" s="3" t="s">
        <v>36</v>
      </c>
      <c r="B4" t="s">
        <v>40</v>
      </c>
    </row>
    <row r="5" spans="1:2" x14ac:dyDescent="0.35">
      <c r="A5" s="3" t="s">
        <v>2</v>
      </c>
      <c r="B5" t="s">
        <v>41</v>
      </c>
    </row>
    <row r="6" spans="1:2" x14ac:dyDescent="0.35">
      <c r="A6" s="3" t="s">
        <v>4</v>
      </c>
      <c r="B6" t="s">
        <v>42</v>
      </c>
    </row>
    <row r="7" spans="1:2" x14ac:dyDescent="0.35">
      <c r="A7" s="3" t="s">
        <v>3</v>
      </c>
      <c r="B7" t="s">
        <v>46</v>
      </c>
    </row>
    <row r="8" spans="1:2" x14ac:dyDescent="0.35">
      <c r="A8" s="3" t="s">
        <v>5</v>
      </c>
      <c r="B8" t="s">
        <v>43</v>
      </c>
    </row>
    <row r="9" spans="1:2" x14ac:dyDescent="0.35">
      <c r="A9" s="3" t="s">
        <v>6</v>
      </c>
      <c r="B9" t="s">
        <v>45</v>
      </c>
    </row>
    <row r="10" spans="1:2" x14ac:dyDescent="0.35">
      <c r="A10" s="3" t="s">
        <v>7</v>
      </c>
    </row>
    <row r="11" spans="1:2" x14ac:dyDescent="0.35">
      <c r="A11" s="3" t="s">
        <v>8</v>
      </c>
      <c r="B11" t="s">
        <v>47</v>
      </c>
    </row>
    <row r="12" spans="1:2" x14ac:dyDescent="0.35">
      <c r="A12" s="3" t="s">
        <v>9</v>
      </c>
      <c r="B12" t="s">
        <v>44</v>
      </c>
    </row>
    <row r="13" spans="1:2" x14ac:dyDescent="0.35">
      <c r="A13" s="3" t="s">
        <v>10</v>
      </c>
    </row>
    <row r="14" spans="1:2" x14ac:dyDescent="0.35">
      <c r="A14" s="3" t="s">
        <v>35</v>
      </c>
      <c r="B14" t="s">
        <v>48</v>
      </c>
    </row>
    <row r="15" spans="1:2" x14ac:dyDescent="0.35">
      <c r="A15" s="3" t="s">
        <v>11</v>
      </c>
    </row>
    <row r="16" spans="1:2" x14ac:dyDescent="0.35">
      <c r="A16" s="3" t="s">
        <v>37</v>
      </c>
      <c r="B16" t="s">
        <v>49</v>
      </c>
    </row>
    <row r="17" spans="1:2" x14ac:dyDescent="0.35">
      <c r="A17" s="3" t="s">
        <v>12</v>
      </c>
      <c r="B17" t="s">
        <v>50</v>
      </c>
    </row>
    <row r="18" spans="1:2" x14ac:dyDescent="0.35">
      <c r="A18" s="3" t="s">
        <v>13</v>
      </c>
      <c r="B18" t="s">
        <v>51</v>
      </c>
    </row>
    <row r="19" spans="1:2" x14ac:dyDescent="0.35">
      <c r="A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41"/>
  <sheetViews>
    <sheetView topLeftCell="A11" workbookViewId="0">
      <selection activeCell="A33" sqref="A33:XFD41"/>
    </sheetView>
  </sheetViews>
  <sheetFormatPr defaultRowHeight="14.5" x14ac:dyDescent="0.35"/>
  <sheetData>
    <row r="6" spans="3:10" x14ac:dyDescent="0.35">
      <c r="C6" t="s">
        <v>14</v>
      </c>
      <c r="J6">
        <f>66.225+2.722</f>
        <v>68.946999999999989</v>
      </c>
    </row>
    <row r="7" spans="3:10" x14ac:dyDescent="0.35">
      <c r="C7" t="s">
        <v>15</v>
      </c>
      <c r="J7">
        <f>69.86+3.001</f>
        <v>72.861000000000004</v>
      </c>
    </row>
    <row r="8" spans="3:10" x14ac:dyDescent="0.35">
      <c r="C8" t="s">
        <v>16</v>
      </c>
      <c r="J8">
        <f>73.25+3.458</f>
        <v>76.707999999999998</v>
      </c>
    </row>
    <row r="9" spans="3:10" x14ac:dyDescent="0.35">
      <c r="C9" t="s">
        <v>17</v>
      </c>
      <c r="J9">
        <f>75.796+3.648</f>
        <v>79.444000000000003</v>
      </c>
    </row>
    <row r="10" spans="3:10" x14ac:dyDescent="0.35">
      <c r="C10" t="s">
        <v>18</v>
      </c>
      <c r="J10">
        <f>72.108+3.086</f>
        <v>75.194000000000003</v>
      </c>
    </row>
    <row r="11" spans="3:10" x14ac:dyDescent="0.35">
      <c r="C11" t="s">
        <v>19</v>
      </c>
      <c r="J11">
        <f>60.596+2.653</f>
        <v>63.248999999999995</v>
      </c>
    </row>
    <row r="12" spans="3:10" x14ac:dyDescent="0.35">
      <c r="C12" t="s">
        <v>20</v>
      </c>
      <c r="J12">
        <f>64.616+2.964</f>
        <v>67.58</v>
      </c>
    </row>
    <row r="13" spans="3:10" x14ac:dyDescent="0.35">
      <c r="C13" t="s">
        <v>21</v>
      </c>
      <c r="J13">
        <f>69.255+3.374</f>
        <v>72.628999999999991</v>
      </c>
    </row>
    <row r="14" spans="3:10" x14ac:dyDescent="0.35">
      <c r="C14" t="s">
        <v>22</v>
      </c>
      <c r="J14">
        <f>73.891+3.371</f>
        <v>77.262</v>
      </c>
    </row>
    <row r="15" spans="3:10" x14ac:dyDescent="0.35">
      <c r="C15" t="s">
        <v>23</v>
      </c>
      <c r="J15">
        <f>72.923+3.4</f>
        <v>76.323000000000008</v>
      </c>
    </row>
    <row r="16" spans="3:10" x14ac:dyDescent="0.35">
      <c r="C16" t="s">
        <v>24</v>
      </c>
      <c r="J16">
        <f>66.82+2.768</f>
        <v>69.587999999999994</v>
      </c>
    </row>
    <row r="17" spans="3:10" x14ac:dyDescent="0.35">
      <c r="C17" t="s">
        <v>25</v>
      </c>
      <c r="J17">
        <f>63.641+2.521</f>
        <v>66.161999999999992</v>
      </c>
    </row>
    <row r="18" spans="3:10" x14ac:dyDescent="0.35">
      <c r="C18" t="s">
        <v>26</v>
      </c>
      <c r="J18">
        <f>56.297+2.072</f>
        <v>58.369</v>
      </c>
    </row>
    <row r="19" spans="3:10" x14ac:dyDescent="0.35">
      <c r="C19" t="s">
        <v>27</v>
      </c>
      <c r="J19">
        <f>62.066+2.658</f>
        <v>64.724000000000004</v>
      </c>
    </row>
    <row r="20" spans="3:10" x14ac:dyDescent="0.35">
      <c r="C20" t="s">
        <v>28</v>
      </c>
      <c r="J20">
        <f>68.414+2.981</f>
        <v>71.394999999999996</v>
      </c>
    </row>
    <row r="21" spans="3:10" x14ac:dyDescent="0.35">
      <c r="C21" t="s">
        <v>29</v>
      </c>
      <c r="J21">
        <f>68.584+2.955</f>
        <v>71.539000000000001</v>
      </c>
    </row>
    <row r="22" spans="3:10" x14ac:dyDescent="0.35">
      <c r="C22" t="s">
        <v>30</v>
      </c>
      <c r="J22">
        <f>69.261+3.237</f>
        <v>72.49799999999999</v>
      </c>
    </row>
    <row r="23" spans="3:10" x14ac:dyDescent="0.35">
      <c r="C23" t="s">
        <v>31</v>
      </c>
      <c r="J23">
        <f>68.819+3.303</f>
        <v>72.122</v>
      </c>
    </row>
    <row r="24" spans="3:10" x14ac:dyDescent="0.35">
      <c r="C24" t="s">
        <v>32</v>
      </c>
      <c r="J24">
        <f>67.727+3.261</f>
        <v>70.988</v>
      </c>
    </row>
    <row r="25" spans="3:10" x14ac:dyDescent="0.35">
      <c r="C25" t="s">
        <v>33</v>
      </c>
      <c r="J25">
        <f>68.279+2.988</f>
        <v>71.266999999999996</v>
      </c>
    </row>
    <row r="26" spans="3:10" x14ac:dyDescent="0.35">
      <c r="C26" t="s">
        <v>34</v>
      </c>
      <c r="J26">
        <f>68.399+2.911</f>
        <v>71.31</v>
      </c>
    </row>
    <row r="33" spans="1:18" x14ac:dyDescent="0.35">
      <c r="A33">
        <v>1961</v>
      </c>
      <c r="B33">
        <v>4475090</v>
      </c>
      <c r="C33">
        <f t="shared" ref="C33:C41" si="0">B33/(10^3)</f>
        <v>4475.09</v>
      </c>
      <c r="D33">
        <v>5612.0795030785403</v>
      </c>
      <c r="E33">
        <v>95.566799302026595</v>
      </c>
      <c r="F33">
        <v>1.6577300373895301</v>
      </c>
      <c r="G33">
        <v>4182.1755012493804</v>
      </c>
      <c r="I33" s="3">
        <v>53.730535045249603</v>
      </c>
      <c r="J33">
        <v>183691000</v>
      </c>
      <c r="K33" s="1">
        <v>3148866.7149999999</v>
      </c>
      <c r="L33" s="3">
        <v>27000000000</v>
      </c>
      <c r="M33" s="3">
        <f t="shared" ref="M33:M41" si="1">L33/(10^6)</f>
        <v>27000</v>
      </c>
      <c r="N33">
        <v>2819044</v>
      </c>
      <c r="O33">
        <f t="shared" ref="O33:O41" si="2">N33/10^3</f>
        <v>2819.0439999999999</v>
      </c>
      <c r="Q33">
        <v>74431800</v>
      </c>
      <c r="R33">
        <f t="shared" ref="R33:R41" si="3">Q33/10^3</f>
        <v>74431.8</v>
      </c>
    </row>
    <row r="34" spans="1:18" x14ac:dyDescent="0.35">
      <c r="A34">
        <v>1962</v>
      </c>
      <c r="B34">
        <v>4439910</v>
      </c>
      <c r="C34">
        <f t="shared" si="0"/>
        <v>4439.91</v>
      </c>
      <c r="D34">
        <v>5774.5863148527396</v>
      </c>
      <c r="E34">
        <v>95.605513973525404</v>
      </c>
      <c r="F34">
        <v>1.53799735825387</v>
      </c>
      <c r="G34">
        <v>4433.6060212932498</v>
      </c>
      <c r="I34" s="3">
        <v>53.250202425567103</v>
      </c>
      <c r="J34">
        <v>186538000</v>
      </c>
      <c r="K34" s="1">
        <v>3340947.585</v>
      </c>
      <c r="L34" s="3">
        <v>27600000000</v>
      </c>
      <c r="M34" s="3">
        <f t="shared" si="1"/>
        <v>27600</v>
      </c>
      <c r="N34">
        <v>2954551</v>
      </c>
      <c r="O34">
        <f t="shared" si="2"/>
        <v>2954.5509999999999</v>
      </c>
      <c r="Q34">
        <v>91739623</v>
      </c>
      <c r="R34">
        <f t="shared" si="3"/>
        <v>91739.623000000007</v>
      </c>
    </row>
    <row r="35" spans="1:18" x14ac:dyDescent="0.35">
      <c r="A35">
        <v>1963</v>
      </c>
      <c r="B35">
        <v>4414430</v>
      </c>
      <c r="C35">
        <f t="shared" si="0"/>
        <v>4414.43</v>
      </c>
      <c r="D35">
        <v>5986.7839538791604</v>
      </c>
      <c r="E35">
        <v>95.769315591626494</v>
      </c>
      <c r="F35">
        <v>1.4391647617068299</v>
      </c>
      <c r="G35">
        <v>4690.4862556937696</v>
      </c>
      <c r="I35" s="3">
        <v>54.390065425668197</v>
      </c>
      <c r="J35">
        <v>189242000</v>
      </c>
      <c r="K35" s="1">
        <v>3487949.2790000001</v>
      </c>
      <c r="L35" s="3">
        <v>29100000000</v>
      </c>
      <c r="M35" s="3">
        <f t="shared" si="1"/>
        <v>29100</v>
      </c>
      <c r="N35">
        <v>3007924</v>
      </c>
      <c r="O35">
        <f t="shared" si="2"/>
        <v>3007.924</v>
      </c>
      <c r="Q35">
        <v>111242295</v>
      </c>
      <c r="R35">
        <f t="shared" si="3"/>
        <v>111242.295</v>
      </c>
    </row>
    <row r="36" spans="1:18" x14ac:dyDescent="0.35">
      <c r="A36">
        <v>1964</v>
      </c>
      <c r="B36">
        <v>4390120</v>
      </c>
      <c r="C36">
        <f t="shared" si="0"/>
        <v>4390.12</v>
      </c>
      <c r="D36">
        <v>6136.9382299141698</v>
      </c>
      <c r="E36">
        <v>95.801621119450502</v>
      </c>
      <c r="F36">
        <v>1.3890460551836901</v>
      </c>
      <c r="G36">
        <v>4970.4464560240604</v>
      </c>
      <c r="I36" s="3">
        <v>54.015362257073001</v>
      </c>
      <c r="J36">
        <v>191889000</v>
      </c>
      <c r="K36" s="1">
        <v>3690250.3369999998</v>
      </c>
      <c r="L36" s="3">
        <v>31100000000</v>
      </c>
      <c r="M36" s="3">
        <f t="shared" si="1"/>
        <v>31100</v>
      </c>
      <c r="N36">
        <v>2777749</v>
      </c>
      <c r="O36">
        <f t="shared" si="2"/>
        <v>2777.7489999999998</v>
      </c>
      <c r="Q36">
        <v>137912779</v>
      </c>
      <c r="R36">
        <f t="shared" si="3"/>
        <v>137912.77900000001</v>
      </c>
    </row>
    <row r="37" spans="1:18" x14ac:dyDescent="0.35">
      <c r="A37">
        <v>1965</v>
      </c>
      <c r="B37">
        <v>4358730</v>
      </c>
      <c r="C37">
        <f t="shared" si="0"/>
        <v>4358.7299999999996</v>
      </c>
      <c r="D37">
        <v>6307.8902024158097</v>
      </c>
      <c r="E37">
        <v>95.860161579483702</v>
      </c>
      <c r="F37">
        <v>1.25017164562845</v>
      </c>
      <c r="G37">
        <v>5234.6850022902399</v>
      </c>
      <c r="I37" s="3">
        <v>54.630069357803102</v>
      </c>
      <c r="J37">
        <v>194303000</v>
      </c>
      <c r="K37" s="1">
        <v>3926426.358</v>
      </c>
      <c r="L37" s="3">
        <v>35000000000</v>
      </c>
      <c r="M37" s="3">
        <f t="shared" si="1"/>
        <v>35000</v>
      </c>
      <c r="N37">
        <v>2643835</v>
      </c>
      <c r="O37">
        <f t="shared" si="2"/>
        <v>2643.835</v>
      </c>
      <c r="Q37">
        <v>161490159</v>
      </c>
      <c r="R37">
        <f t="shared" si="3"/>
        <v>161490.15900000001</v>
      </c>
    </row>
    <row r="38" spans="1:18" x14ac:dyDescent="0.35">
      <c r="A38">
        <v>1966</v>
      </c>
      <c r="B38">
        <v>4355500</v>
      </c>
      <c r="C38">
        <f t="shared" si="0"/>
        <v>4355.5</v>
      </c>
      <c r="D38">
        <v>6591.3405575905599</v>
      </c>
      <c r="E38">
        <v>95.9644902619563</v>
      </c>
      <c r="F38">
        <v>1.1548931907552</v>
      </c>
      <c r="G38">
        <v>5590.33374033374</v>
      </c>
      <c r="I38" s="3">
        <v>54.0999349871459</v>
      </c>
      <c r="J38">
        <v>196560000</v>
      </c>
      <c r="K38" s="1">
        <v>4181644.0720000002</v>
      </c>
      <c r="L38" s="3">
        <v>37100000000</v>
      </c>
      <c r="M38" s="3">
        <f t="shared" si="1"/>
        <v>37100</v>
      </c>
      <c r="N38">
        <v>2782558</v>
      </c>
      <c r="O38">
        <f t="shared" si="2"/>
        <v>2782.558</v>
      </c>
      <c r="Q38">
        <v>177133282</v>
      </c>
      <c r="R38">
        <f t="shared" si="3"/>
        <v>177133.28200000001</v>
      </c>
    </row>
    <row r="39" spans="1:18" x14ac:dyDescent="0.35">
      <c r="A39">
        <v>1967</v>
      </c>
      <c r="B39">
        <v>4353070</v>
      </c>
      <c r="C39">
        <f t="shared" si="0"/>
        <v>4353.07</v>
      </c>
      <c r="D39">
        <v>6809.82048391642</v>
      </c>
      <c r="E39">
        <v>95.982168244186795</v>
      </c>
      <c r="F39">
        <v>1.0888812072876199</v>
      </c>
      <c r="G39">
        <v>5888.3409154957899</v>
      </c>
      <c r="I39" s="3">
        <v>52.445131991371802</v>
      </c>
      <c r="J39">
        <v>198712000</v>
      </c>
      <c r="K39" s="1">
        <v>4286185.1739999996</v>
      </c>
      <c r="L39" s="3">
        <v>40900000000</v>
      </c>
      <c r="M39" s="3">
        <f t="shared" si="1"/>
        <v>40900</v>
      </c>
      <c r="N39">
        <v>2556493</v>
      </c>
      <c r="O39">
        <f t="shared" si="2"/>
        <v>2556.4929999999999</v>
      </c>
      <c r="Q39">
        <v>193057376</v>
      </c>
      <c r="R39">
        <f t="shared" si="3"/>
        <v>193057.37599999999</v>
      </c>
    </row>
    <row r="40" spans="1:18" x14ac:dyDescent="0.35">
      <c r="A40">
        <v>1968</v>
      </c>
      <c r="B40">
        <v>4357950</v>
      </c>
      <c r="C40">
        <f t="shared" si="0"/>
        <v>4357.95</v>
      </c>
      <c r="D40">
        <v>7073.4789493089402</v>
      </c>
      <c r="E40">
        <v>95.922613273427899</v>
      </c>
      <c r="F40">
        <v>0.99846104358533505</v>
      </c>
      <c r="G40">
        <v>6385.4593285701503</v>
      </c>
      <c r="I40" s="3">
        <v>52.059249786871298</v>
      </c>
      <c r="J40">
        <v>200706000</v>
      </c>
      <c r="K40" s="1">
        <v>4491922.0619999999</v>
      </c>
      <c r="L40" s="3">
        <v>43500000000</v>
      </c>
      <c r="M40" s="3">
        <f t="shared" si="1"/>
        <v>43500</v>
      </c>
      <c r="N40">
        <v>2439025</v>
      </c>
      <c r="O40">
        <f t="shared" si="2"/>
        <v>2439.0250000000001</v>
      </c>
      <c r="Q40">
        <v>192313834</v>
      </c>
      <c r="R40">
        <f t="shared" si="3"/>
        <v>192313.834</v>
      </c>
    </row>
    <row r="41" spans="1:18" x14ac:dyDescent="0.35">
      <c r="A41">
        <v>1969</v>
      </c>
      <c r="B41">
        <v>4354470</v>
      </c>
      <c r="C41">
        <f t="shared" si="0"/>
        <v>4354.47</v>
      </c>
      <c r="D41">
        <v>7332.3685469984302</v>
      </c>
      <c r="E41">
        <v>95.858674643469698</v>
      </c>
      <c r="F41">
        <v>0.97724281187246897</v>
      </c>
      <c r="G41">
        <v>6904.8337995924503</v>
      </c>
      <c r="I41" s="3">
        <v>49.447019904402801</v>
      </c>
      <c r="J41">
        <v>202677000</v>
      </c>
      <c r="K41" s="1">
        <v>4631171.6459999997</v>
      </c>
      <c r="L41" s="3">
        <v>47900000000</v>
      </c>
      <c r="M41" s="3">
        <f t="shared" si="1"/>
        <v>47900</v>
      </c>
      <c r="N41">
        <v>2542058</v>
      </c>
      <c r="O41">
        <f t="shared" si="2"/>
        <v>2542.058</v>
      </c>
      <c r="Q41">
        <v>194427346</v>
      </c>
      <c r="R41">
        <f t="shared" si="3"/>
        <v>194427.34599999999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8" workbookViewId="0">
      <selection activeCell="B33" sqref="B33"/>
    </sheetView>
  </sheetViews>
  <sheetFormatPr defaultRowHeight="14.5" x14ac:dyDescent="0.35"/>
  <cols>
    <col min="1" max="1" width="4.81640625" bestFit="1" customWidth="1"/>
    <col min="2" max="2" width="46.453125" bestFit="1" customWidth="1"/>
    <col min="4" max="4" width="4.81640625" bestFit="1" customWidth="1"/>
    <col min="5" max="5" width="37.08984375" style="3" bestFit="1" customWidth="1"/>
    <col min="7" max="7" width="4.81640625" bestFit="1" customWidth="1"/>
    <col min="8" max="8" width="44.1796875" bestFit="1" customWidth="1"/>
    <col min="10" max="10" width="4.81640625" bestFit="1" customWidth="1"/>
    <col min="11" max="11" width="43.08984375" bestFit="1" customWidth="1"/>
  </cols>
  <sheetData>
    <row r="1" spans="1:11" x14ac:dyDescent="0.35">
      <c r="A1" t="s">
        <v>52</v>
      </c>
      <c r="B1" s="3" t="s">
        <v>6</v>
      </c>
      <c r="D1" t="s">
        <v>52</v>
      </c>
      <c r="E1" s="3" t="s">
        <v>53</v>
      </c>
      <c r="G1" t="s">
        <v>52</v>
      </c>
      <c r="H1" s="3" t="s">
        <v>54</v>
      </c>
      <c r="J1" t="s">
        <v>52</v>
      </c>
      <c r="K1" s="3" t="s">
        <v>37</v>
      </c>
    </row>
    <row r="2" spans="1:11" x14ac:dyDescent="0.35">
      <c r="A2">
        <v>1970</v>
      </c>
      <c r="B2">
        <v>5400503.5</v>
      </c>
      <c r="D2">
        <v>1970</v>
      </c>
      <c r="E2" s="3">
        <v>51900</v>
      </c>
      <c r="G2">
        <v>1970</v>
      </c>
      <c r="H2" s="4">
        <v>68946.999999999985</v>
      </c>
      <c r="J2">
        <v>1970</v>
      </c>
      <c r="K2">
        <v>2555.8980000000001</v>
      </c>
    </row>
    <row r="3" spans="1:11" x14ac:dyDescent="0.35">
      <c r="A3">
        <v>1971</v>
      </c>
      <c r="B3">
        <v>5440420.6200000001</v>
      </c>
      <c r="D3">
        <v>1971</v>
      </c>
      <c r="E3" s="3">
        <v>59710</v>
      </c>
      <c r="G3">
        <v>1971</v>
      </c>
      <c r="H3" s="4">
        <v>72861</v>
      </c>
      <c r="J3">
        <v>1971</v>
      </c>
      <c r="K3">
        <v>2962.9789999999998</v>
      </c>
    </row>
    <row r="4" spans="1:11" x14ac:dyDescent="0.35">
      <c r="A4">
        <v>1972</v>
      </c>
      <c r="B4">
        <v>5704297.25</v>
      </c>
      <c r="D4">
        <v>1972</v>
      </c>
      <c r="E4" s="3">
        <v>62964</v>
      </c>
      <c r="G4">
        <v>1972</v>
      </c>
      <c r="H4" s="4">
        <v>76708</v>
      </c>
      <c r="J4">
        <v>1972</v>
      </c>
      <c r="K4">
        <v>3050.82</v>
      </c>
    </row>
    <row r="5" spans="1:11" x14ac:dyDescent="0.35">
      <c r="A5">
        <v>1973</v>
      </c>
      <c r="B5">
        <v>5912971.3799999999</v>
      </c>
      <c r="D5">
        <v>1973</v>
      </c>
      <c r="E5" s="3">
        <v>70844</v>
      </c>
      <c r="G5">
        <v>1973</v>
      </c>
      <c r="H5" s="4">
        <v>79444</v>
      </c>
      <c r="J5">
        <v>1973</v>
      </c>
      <c r="K5">
        <v>2946.2249999999999</v>
      </c>
    </row>
    <row r="6" spans="1:11" x14ac:dyDescent="0.35">
      <c r="A6">
        <v>1974</v>
      </c>
      <c r="B6">
        <v>5756864.0999999996</v>
      </c>
      <c r="D6">
        <v>1974</v>
      </c>
      <c r="E6" s="3">
        <v>95270</v>
      </c>
      <c r="G6">
        <v>1974</v>
      </c>
      <c r="H6" s="4">
        <v>75194</v>
      </c>
      <c r="J6">
        <v>1974</v>
      </c>
      <c r="K6">
        <v>2978.6819999999998</v>
      </c>
    </row>
    <row r="7" spans="1:11" x14ac:dyDescent="0.35">
      <c r="A7">
        <v>1975</v>
      </c>
      <c r="B7">
        <v>5539255.4199999999</v>
      </c>
      <c r="D7">
        <v>1975</v>
      </c>
      <c r="E7" s="3">
        <v>126651</v>
      </c>
      <c r="G7">
        <v>1975</v>
      </c>
      <c r="H7" s="4">
        <v>63248.999999999993</v>
      </c>
      <c r="J7">
        <v>1975</v>
      </c>
      <c r="K7">
        <v>3053.0059999999999</v>
      </c>
    </row>
    <row r="8" spans="1:11" x14ac:dyDescent="0.35">
      <c r="A8">
        <v>1976</v>
      </c>
      <c r="B8">
        <v>5868459.6500000004</v>
      </c>
      <c r="D8">
        <v>1976</v>
      </c>
      <c r="E8" s="3">
        <v>138707</v>
      </c>
      <c r="G8">
        <v>1976</v>
      </c>
      <c r="H8" s="4">
        <v>67580</v>
      </c>
      <c r="J8">
        <v>1976</v>
      </c>
      <c r="K8">
        <v>3065.741</v>
      </c>
    </row>
    <row r="9" spans="1:11" x14ac:dyDescent="0.35">
      <c r="A9">
        <v>1977</v>
      </c>
      <c r="B9">
        <v>6048233.0999999996</v>
      </c>
      <c r="D9">
        <v>1977</v>
      </c>
      <c r="E9" s="3">
        <v>149515</v>
      </c>
      <c r="G9">
        <v>1977</v>
      </c>
      <c r="H9" s="4">
        <v>72628.999999999985</v>
      </c>
      <c r="J9">
        <v>1977</v>
      </c>
      <c r="K9">
        <v>3272.174</v>
      </c>
    </row>
    <row r="10" spans="1:11" x14ac:dyDescent="0.35">
      <c r="A10">
        <v>1978</v>
      </c>
      <c r="B10">
        <v>6054464.7000000002</v>
      </c>
      <c r="D10">
        <v>1978</v>
      </c>
      <c r="E10" s="3">
        <v>159350</v>
      </c>
      <c r="G10">
        <v>1978</v>
      </c>
      <c r="H10" s="4">
        <v>77262</v>
      </c>
      <c r="J10">
        <v>1978</v>
      </c>
      <c r="K10">
        <v>3211.9270000000001</v>
      </c>
    </row>
    <row r="11" spans="1:11" x14ac:dyDescent="0.35">
      <c r="A11">
        <v>1979</v>
      </c>
      <c r="B11">
        <v>6135462.9000000004</v>
      </c>
      <c r="D11">
        <v>1979</v>
      </c>
      <c r="E11" s="3">
        <v>186885</v>
      </c>
      <c r="G11">
        <v>1979</v>
      </c>
      <c r="H11" s="4">
        <v>76323.000000000015</v>
      </c>
      <c r="J11">
        <v>1979</v>
      </c>
      <c r="K11">
        <v>3636.4830000000002</v>
      </c>
    </row>
    <row r="12" spans="1:11" x14ac:dyDescent="0.35">
      <c r="A12">
        <v>1980</v>
      </c>
      <c r="B12">
        <v>5896082.7999999998</v>
      </c>
      <c r="D12">
        <v>1980</v>
      </c>
      <c r="E12" s="3">
        <v>230129</v>
      </c>
      <c r="G12">
        <v>1980</v>
      </c>
      <c r="H12" s="4">
        <v>69588</v>
      </c>
      <c r="J12">
        <v>1980</v>
      </c>
      <c r="K12">
        <v>3722.375</v>
      </c>
    </row>
    <row r="13" spans="1:11" x14ac:dyDescent="0.35">
      <c r="A13">
        <v>1981</v>
      </c>
      <c r="B13">
        <v>5830249.4000000004</v>
      </c>
      <c r="D13">
        <v>1981</v>
      </c>
      <c r="E13" s="3">
        <v>280773</v>
      </c>
      <c r="G13">
        <v>1981</v>
      </c>
      <c r="H13" s="4">
        <v>66161.999999999985</v>
      </c>
      <c r="J13">
        <v>1981</v>
      </c>
      <c r="K13">
        <v>3871.6660000000002</v>
      </c>
    </row>
    <row r="14" spans="1:11" x14ac:dyDescent="0.35">
      <c r="A14">
        <v>1982</v>
      </c>
      <c r="B14">
        <v>5534118</v>
      </c>
      <c r="D14">
        <v>1982</v>
      </c>
      <c r="E14" s="3">
        <v>305239</v>
      </c>
      <c r="G14">
        <v>1982</v>
      </c>
      <c r="H14" s="4">
        <v>58369</v>
      </c>
      <c r="J14">
        <v>1982</v>
      </c>
      <c r="K14">
        <v>3931.2480809999997</v>
      </c>
    </row>
    <row r="15" spans="1:11" x14ac:dyDescent="0.35">
      <c r="A15">
        <v>1983</v>
      </c>
      <c r="B15">
        <v>5524777.7999999998</v>
      </c>
      <c r="D15">
        <v>1983</v>
      </c>
      <c r="E15" s="3">
        <v>283209</v>
      </c>
      <c r="G15">
        <v>1983</v>
      </c>
      <c r="H15" s="4">
        <v>64724.000000000007</v>
      </c>
      <c r="J15">
        <v>1983</v>
      </c>
      <c r="K15">
        <v>4214.4080360000007</v>
      </c>
    </row>
    <row r="16" spans="1:11" x14ac:dyDescent="0.35">
      <c r="A16">
        <v>1984</v>
      </c>
      <c r="B16">
        <v>5761217.2999999998</v>
      </c>
      <c r="D16">
        <v>1984</v>
      </c>
      <c r="E16" s="3">
        <v>276996</v>
      </c>
      <c r="G16">
        <v>1984</v>
      </c>
      <c r="H16" s="4">
        <v>71395</v>
      </c>
      <c r="J16">
        <v>1984</v>
      </c>
      <c r="K16">
        <v>4421.466109</v>
      </c>
    </row>
    <row r="17" spans="1:11" x14ac:dyDescent="0.35">
      <c r="A17">
        <v>1985</v>
      </c>
      <c r="B17">
        <v>5776897.5999999996</v>
      </c>
      <c r="D17">
        <v>1985</v>
      </c>
      <c r="E17" s="3">
        <v>302383</v>
      </c>
      <c r="G17">
        <v>1985</v>
      </c>
      <c r="H17" s="4">
        <v>71539</v>
      </c>
      <c r="J17">
        <v>1985</v>
      </c>
      <c r="K17">
        <v>5048.228239</v>
      </c>
    </row>
    <row r="18" spans="1:11" x14ac:dyDescent="0.35">
      <c r="A18">
        <v>1986</v>
      </c>
      <c r="B18">
        <v>5731026.2999999998</v>
      </c>
      <c r="D18">
        <v>1986</v>
      </c>
      <c r="E18" s="3">
        <v>303209</v>
      </c>
      <c r="G18">
        <v>1986</v>
      </c>
      <c r="H18" s="4">
        <v>72497.999999999985</v>
      </c>
      <c r="J18">
        <v>1986</v>
      </c>
      <c r="K18">
        <v>5043.4405219999999</v>
      </c>
    </row>
    <row r="19" spans="1:11" x14ac:dyDescent="0.35">
      <c r="A19">
        <v>1987</v>
      </c>
      <c r="B19">
        <v>5743632.7000000002</v>
      </c>
      <c r="D19">
        <v>1987</v>
      </c>
      <c r="E19" s="3">
        <v>321000</v>
      </c>
      <c r="G19">
        <v>1987</v>
      </c>
      <c r="H19" s="4">
        <v>72122</v>
      </c>
      <c r="J19">
        <v>1987</v>
      </c>
      <c r="K19">
        <v>5253.1409999999996</v>
      </c>
    </row>
    <row r="20" spans="1:11" x14ac:dyDescent="0.35">
      <c r="A20">
        <v>1988</v>
      </c>
      <c r="B20">
        <v>6185748</v>
      </c>
      <c r="D20">
        <v>1988</v>
      </c>
      <c r="E20" s="3">
        <v>363944</v>
      </c>
      <c r="G20">
        <v>1988</v>
      </c>
      <c r="H20" s="4">
        <v>70988</v>
      </c>
      <c r="J20">
        <v>1988</v>
      </c>
      <c r="K20">
        <v>6077.5010000000002</v>
      </c>
    </row>
    <row r="21" spans="1:11" x14ac:dyDescent="0.35">
      <c r="A21">
        <v>1989</v>
      </c>
      <c r="B21">
        <v>6221391.5999999996</v>
      </c>
      <c r="D21">
        <v>1989</v>
      </c>
      <c r="E21" s="3">
        <v>444601</v>
      </c>
      <c r="G21">
        <v>1989</v>
      </c>
      <c r="H21" s="4">
        <v>71267</v>
      </c>
      <c r="J21">
        <v>1989</v>
      </c>
      <c r="K21">
        <v>6028.3229630000005</v>
      </c>
    </row>
    <row r="22" spans="1:11" x14ac:dyDescent="0.35">
      <c r="A22">
        <v>1990</v>
      </c>
      <c r="B22">
        <v>6136093.5</v>
      </c>
      <c r="D22">
        <v>1990</v>
      </c>
      <c r="E22" s="3">
        <v>504291</v>
      </c>
      <c r="G22">
        <v>1990</v>
      </c>
      <c r="H22" s="4">
        <v>71310</v>
      </c>
      <c r="J22">
        <v>1990</v>
      </c>
      <c r="K22">
        <v>5860.6053300000003</v>
      </c>
    </row>
    <row r="23" spans="1:11" x14ac:dyDescent="0.35">
      <c r="A23">
        <v>1991</v>
      </c>
      <c r="B23">
        <v>6073643.7999999998</v>
      </c>
      <c r="D23">
        <v>1991</v>
      </c>
      <c r="E23" s="3">
        <v>551874</v>
      </c>
      <c r="G23">
        <v>1991</v>
      </c>
      <c r="H23" s="4">
        <v>67193</v>
      </c>
      <c r="J23">
        <v>1991</v>
      </c>
      <c r="K23">
        <v>5936.1324379999996</v>
      </c>
    </row>
    <row r="24" spans="1:11" x14ac:dyDescent="0.35">
      <c r="A24">
        <v>1992</v>
      </c>
      <c r="B24">
        <v>6137498.4000000004</v>
      </c>
      <c r="D24">
        <v>1992</v>
      </c>
      <c r="E24" s="3">
        <v>594932</v>
      </c>
      <c r="G24">
        <v>1992</v>
      </c>
      <c r="H24" s="4">
        <v>69585</v>
      </c>
      <c r="J24">
        <v>1992</v>
      </c>
      <c r="K24">
        <v>5607.6521590000002</v>
      </c>
    </row>
    <row r="25" spans="1:11" x14ac:dyDescent="0.35">
      <c r="A25">
        <v>1993</v>
      </c>
      <c r="B25">
        <v>6282704.2999999998</v>
      </c>
      <c r="D25">
        <v>1993</v>
      </c>
      <c r="E25" s="3">
        <v>633053</v>
      </c>
      <c r="G25">
        <v>1993</v>
      </c>
      <c r="H25" s="4">
        <v>73807</v>
      </c>
      <c r="J25">
        <v>1993</v>
      </c>
      <c r="K25">
        <v>5688.7783749999999</v>
      </c>
    </row>
    <row r="26" spans="1:11" x14ac:dyDescent="0.35">
      <c r="A26">
        <v>1994</v>
      </c>
      <c r="B26">
        <v>6374979.2000000002</v>
      </c>
      <c r="D26">
        <v>1994</v>
      </c>
      <c r="E26" s="3">
        <v>654800</v>
      </c>
      <c r="G26">
        <v>1994</v>
      </c>
      <c r="H26" s="4">
        <v>77948</v>
      </c>
      <c r="J26">
        <v>1994</v>
      </c>
      <c r="K26">
        <v>6025.0707389999998</v>
      </c>
    </row>
    <row r="27" spans="1:11" x14ac:dyDescent="0.35">
      <c r="A27">
        <v>1995</v>
      </c>
      <c r="B27">
        <v>6365296.5999999996</v>
      </c>
      <c r="D27">
        <v>1995</v>
      </c>
      <c r="E27" s="3">
        <v>720939</v>
      </c>
      <c r="G27">
        <v>1995</v>
      </c>
      <c r="H27" s="4">
        <v>76906</v>
      </c>
      <c r="J27">
        <v>1995</v>
      </c>
      <c r="K27">
        <v>6043.9595609999997</v>
      </c>
    </row>
    <row r="28" spans="1:11" x14ac:dyDescent="0.35">
      <c r="A28">
        <v>1996</v>
      </c>
      <c r="B28">
        <v>6577713.0999999996</v>
      </c>
      <c r="D28">
        <v>1996</v>
      </c>
      <c r="E28" s="3">
        <v>812813</v>
      </c>
      <c r="G28">
        <v>1996</v>
      </c>
      <c r="H28" s="4">
        <v>79266</v>
      </c>
      <c r="J28">
        <v>1996</v>
      </c>
      <c r="K28">
        <v>5712.6526089999998</v>
      </c>
    </row>
    <row r="29" spans="1:11" x14ac:dyDescent="0.35">
      <c r="A29">
        <v>1997</v>
      </c>
      <c r="B29">
        <v>6724414.4000000004</v>
      </c>
      <c r="D29">
        <v>1997</v>
      </c>
      <c r="E29" s="3">
        <v>867590</v>
      </c>
      <c r="G29">
        <v>1997</v>
      </c>
      <c r="H29" s="4">
        <v>82582</v>
      </c>
      <c r="J29">
        <v>1997</v>
      </c>
      <c r="K29">
        <v>5454.047157</v>
      </c>
    </row>
    <row r="30" spans="1:11" x14ac:dyDescent="0.35">
      <c r="A30">
        <v>1998</v>
      </c>
      <c r="B30">
        <v>6749016.0999999996</v>
      </c>
      <c r="D30">
        <v>1998</v>
      </c>
      <c r="E30" s="3">
        <v>953806</v>
      </c>
      <c r="G30">
        <v>1998</v>
      </c>
      <c r="H30" s="4">
        <v>83931</v>
      </c>
      <c r="J30">
        <v>1998</v>
      </c>
      <c r="K30">
        <v>5493.2280010000004</v>
      </c>
    </row>
    <row r="31" spans="1:11" x14ac:dyDescent="0.35">
      <c r="A31">
        <v>1999</v>
      </c>
      <c r="B31">
        <v>6808137.7999999998</v>
      </c>
      <c r="D31">
        <v>1999</v>
      </c>
      <c r="E31" s="3">
        <v>952981</v>
      </c>
      <c r="G31">
        <v>1999</v>
      </c>
      <c r="H31" s="4">
        <v>85952</v>
      </c>
      <c r="J31">
        <v>1999</v>
      </c>
      <c r="K31">
        <v>5180.9871449999991</v>
      </c>
    </row>
    <row r="32" spans="1:11" x14ac:dyDescent="0.35">
      <c r="A32">
        <v>2000</v>
      </c>
      <c r="B32">
        <v>6969123.7999999998</v>
      </c>
      <c r="D32">
        <v>2000</v>
      </c>
      <c r="E32" s="3">
        <v>991980</v>
      </c>
      <c r="G32">
        <v>2000</v>
      </c>
      <c r="H32" s="4">
        <v>87846</v>
      </c>
      <c r="J32">
        <v>2000</v>
      </c>
      <c r="K32">
        <v>5310.497335</v>
      </c>
    </row>
    <row r="33" spans="1:11" x14ac:dyDescent="0.35">
      <c r="A33">
        <v>2001</v>
      </c>
      <c r="B33">
        <v>6821235.5999999996</v>
      </c>
      <c r="D33">
        <v>2001</v>
      </c>
      <c r="E33" s="3">
        <v>1096835</v>
      </c>
      <c r="G33">
        <v>2001</v>
      </c>
      <c r="H33" s="4">
        <v>88900</v>
      </c>
      <c r="J33">
        <v>2001</v>
      </c>
      <c r="K33">
        <v>5216.8296789999995</v>
      </c>
    </row>
    <row r="34" spans="1:11" x14ac:dyDescent="0.35">
      <c r="A34">
        <v>2002</v>
      </c>
      <c r="B34">
        <v>6981786.7999999998</v>
      </c>
      <c r="D34">
        <v>2002</v>
      </c>
      <c r="E34" s="3">
        <v>1026713</v>
      </c>
      <c r="G34">
        <v>2002</v>
      </c>
      <c r="H34" s="4">
        <v>89732</v>
      </c>
      <c r="J34">
        <v>2002</v>
      </c>
      <c r="K34">
        <v>5462.162859</v>
      </c>
    </row>
    <row r="35" spans="1:11" x14ac:dyDescent="0.35">
      <c r="A35">
        <v>2003</v>
      </c>
      <c r="B35">
        <v>6991255.2000000002</v>
      </c>
      <c r="D35">
        <v>2003</v>
      </c>
      <c r="E35" s="3">
        <v>1002509</v>
      </c>
      <c r="G35">
        <v>2003</v>
      </c>
      <c r="H35" s="4">
        <v>92843</v>
      </c>
      <c r="J35">
        <v>2003</v>
      </c>
      <c r="K35">
        <v>5483.647688</v>
      </c>
    </row>
    <row r="36" spans="1:11" x14ac:dyDescent="0.35">
      <c r="A36">
        <v>2004</v>
      </c>
      <c r="B36">
        <v>7244271.5</v>
      </c>
      <c r="D36">
        <v>2004</v>
      </c>
      <c r="E36" s="3">
        <v>1040279</v>
      </c>
      <c r="G36">
        <v>2004</v>
      </c>
      <c r="H36" s="4">
        <v>97434</v>
      </c>
      <c r="J36">
        <v>2004</v>
      </c>
      <c r="K36">
        <v>5534.6520520000004</v>
      </c>
    </row>
    <row r="37" spans="1:11" x14ac:dyDescent="0.35">
      <c r="A37">
        <v>2005</v>
      </c>
      <c r="B37">
        <v>7182808.4000000004</v>
      </c>
      <c r="D37">
        <v>2005</v>
      </c>
      <c r="E37" s="3">
        <v>1181507</v>
      </c>
      <c r="G37">
        <v>2005</v>
      </c>
      <c r="H37" s="4">
        <v>99319</v>
      </c>
      <c r="J37">
        <v>2005</v>
      </c>
      <c r="K37">
        <v>5602.9884749999992</v>
      </c>
    </row>
    <row r="38" spans="1:11" x14ac:dyDescent="0.35">
      <c r="A38">
        <v>2006</v>
      </c>
      <c r="B38">
        <v>6994086.9000000004</v>
      </c>
      <c r="D38">
        <v>2006</v>
      </c>
      <c r="E38" s="3">
        <v>1308901</v>
      </c>
      <c r="G38">
        <v>2006</v>
      </c>
      <c r="H38" s="4">
        <v>98167</v>
      </c>
      <c r="J38">
        <v>2006</v>
      </c>
      <c r="K38">
        <v>5475.1866710000004</v>
      </c>
    </row>
    <row r="39" spans="1:11" x14ac:dyDescent="0.35">
      <c r="A39">
        <v>2007</v>
      </c>
      <c r="B39">
        <v>7128951.7000000002</v>
      </c>
      <c r="D39">
        <v>2007</v>
      </c>
      <c r="E39" s="3">
        <v>1476316</v>
      </c>
      <c r="G39">
        <v>2007</v>
      </c>
      <c r="H39" s="4">
        <v>95464</v>
      </c>
      <c r="J39">
        <v>2007</v>
      </c>
      <c r="K39">
        <v>5378.7724390000003</v>
      </c>
    </row>
    <row r="40" spans="1:11" x14ac:dyDescent="0.35">
      <c r="A40">
        <v>2008</v>
      </c>
      <c r="B40">
        <v>6648991.2000000002</v>
      </c>
      <c r="D40">
        <v>2008</v>
      </c>
      <c r="E40" s="3">
        <v>1664625</v>
      </c>
      <c r="G40">
        <v>2008</v>
      </c>
      <c r="H40" s="4">
        <v>86310</v>
      </c>
      <c r="J40">
        <v>2008</v>
      </c>
      <c r="K40">
        <v>5296.2142010000007</v>
      </c>
    </row>
    <row r="41" spans="1:11" x14ac:dyDescent="0.35">
      <c r="A41">
        <v>2009</v>
      </c>
      <c r="B41">
        <v>6604068.9516623998</v>
      </c>
      <c r="D41">
        <v>2009</v>
      </c>
      <c r="E41" s="3">
        <v>1841942</v>
      </c>
      <c r="G41">
        <v>2009</v>
      </c>
      <c r="H41" s="4">
        <v>63907</v>
      </c>
      <c r="J41">
        <v>2009</v>
      </c>
      <c r="K41">
        <v>4861.7851359999995</v>
      </c>
    </row>
    <row r="42" spans="1:11" x14ac:dyDescent="0.35">
      <c r="A42">
        <v>2010</v>
      </c>
      <c r="B42">
        <v>6713348.9691114798</v>
      </c>
      <c r="D42">
        <v>2010</v>
      </c>
      <c r="E42" s="3">
        <v>1587742</v>
      </c>
      <c r="G42">
        <v>2010</v>
      </c>
      <c r="H42" s="4">
        <v>66447</v>
      </c>
      <c r="J42">
        <v>2010</v>
      </c>
      <c r="K42">
        <v>4715.0280860000003</v>
      </c>
    </row>
    <row r="43" spans="1:11" x14ac:dyDescent="0.35">
      <c r="A43">
        <v>2011</v>
      </c>
      <c r="B43">
        <v>6571653.9769676402</v>
      </c>
      <c r="D43">
        <v>2011</v>
      </c>
      <c r="E43" s="3">
        <v>1852335</v>
      </c>
      <c r="G43">
        <v>2011</v>
      </c>
      <c r="H43" s="4">
        <v>67895</v>
      </c>
      <c r="J43">
        <v>2011</v>
      </c>
      <c r="K43">
        <v>4893.3307340000001</v>
      </c>
    </row>
    <row r="44" spans="1:11" x14ac:dyDescent="0.35">
      <c r="A44">
        <v>2012</v>
      </c>
      <c r="B44">
        <v>6343840.5077461395</v>
      </c>
      <c r="D44">
        <v>2012</v>
      </c>
      <c r="E44" s="3">
        <v>2106371</v>
      </c>
      <c r="G44">
        <v>2012</v>
      </c>
      <c r="H44" s="4">
        <v>74151</v>
      </c>
      <c r="J44">
        <v>2012</v>
      </c>
      <c r="K44">
        <v>5520.4492410000003</v>
      </c>
    </row>
    <row r="45" spans="1:11" x14ac:dyDescent="0.35">
      <c r="A45">
        <v>2013</v>
      </c>
      <c r="D45">
        <v>2013</v>
      </c>
      <c r="E45" s="3">
        <v>2198182.2999999998</v>
      </c>
      <c r="G45">
        <v>2013</v>
      </c>
      <c r="H45" s="4">
        <v>76804</v>
      </c>
      <c r="J45">
        <v>2013</v>
      </c>
      <c r="K45">
        <v>5521.2440969999998</v>
      </c>
    </row>
    <row r="46" spans="1:11" x14ac:dyDescent="0.35">
      <c r="A46">
        <v>2014</v>
      </c>
      <c r="D46">
        <v>2014</v>
      </c>
      <c r="E46" s="3">
        <v>2276608</v>
      </c>
      <c r="G46">
        <v>2014</v>
      </c>
      <c r="H46" s="4">
        <v>82600</v>
      </c>
      <c r="J46">
        <v>2014</v>
      </c>
      <c r="K46">
        <v>5574.8385399999997</v>
      </c>
    </row>
    <row r="47" spans="1:11" x14ac:dyDescent="0.35">
      <c r="A47">
        <v>2015</v>
      </c>
      <c r="D47">
        <v>2015</v>
      </c>
      <c r="E47" s="3">
        <v>2375283</v>
      </c>
      <c r="G47">
        <v>2015</v>
      </c>
      <c r="H47" s="4">
        <v>83700</v>
      </c>
      <c r="J47">
        <v>2015</v>
      </c>
      <c r="K47">
        <v>5410.3505089999999</v>
      </c>
    </row>
    <row r="48" spans="1:11" x14ac:dyDescent="0.35">
      <c r="E48" s="3">
        <v>2264313</v>
      </c>
      <c r="K4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abSelected="1" workbookViewId="0">
      <selection activeCell="B3" sqref="B3:C14"/>
    </sheetView>
  </sheetViews>
  <sheetFormatPr defaultRowHeight="14.5" x14ac:dyDescent="0.35"/>
  <cols>
    <col min="2" max="2" width="21.90625" bestFit="1" customWidth="1"/>
    <col min="4" max="4" width="21.90625" bestFit="1" customWidth="1"/>
  </cols>
  <sheetData>
    <row r="3" spans="2:3" x14ac:dyDescent="0.35">
      <c r="B3" s="6" t="s">
        <v>55</v>
      </c>
    </row>
    <row r="4" spans="2:3" x14ac:dyDescent="0.35">
      <c r="B4" s="7" t="s">
        <v>56</v>
      </c>
      <c r="C4" s="5">
        <v>0.96750000000000003</v>
      </c>
    </row>
    <row r="6" spans="2:3" x14ac:dyDescent="0.35">
      <c r="B6" s="8" t="s">
        <v>57</v>
      </c>
      <c r="C6" s="8" t="s">
        <v>58</v>
      </c>
    </row>
    <row r="7" spans="2:3" x14ac:dyDescent="0.35">
      <c r="B7" s="9" t="s">
        <v>50</v>
      </c>
      <c r="C7">
        <v>47.868429999999996</v>
      </c>
    </row>
    <row r="8" spans="2:3" x14ac:dyDescent="0.35">
      <c r="B8" s="10" t="s">
        <v>43</v>
      </c>
      <c r="C8">
        <v>22.491800000000001</v>
      </c>
    </row>
    <row r="9" spans="2:3" x14ac:dyDescent="0.35">
      <c r="B9" s="10" t="s">
        <v>48</v>
      </c>
      <c r="C9">
        <v>29.117709999999999</v>
      </c>
    </row>
    <row r="10" spans="2:3" x14ac:dyDescent="0.35">
      <c r="B10" s="10" t="s">
        <v>51</v>
      </c>
      <c r="C10">
        <v>4.1757499999999999</v>
      </c>
    </row>
    <row r="11" spans="2:3" x14ac:dyDescent="0.35">
      <c r="B11" s="10" t="s">
        <v>49</v>
      </c>
      <c r="C11">
        <v>6.2785500000000001</v>
      </c>
    </row>
    <row r="12" spans="2:3" x14ac:dyDescent="0.35">
      <c r="B12" s="10" t="s">
        <v>40</v>
      </c>
      <c r="C12">
        <v>23.151589999999999</v>
      </c>
    </row>
    <row r="14" spans="2:3" x14ac:dyDescent="0.35">
      <c r="B14" s="11" t="s">
        <v>59</v>
      </c>
      <c r="C14">
        <v>866.13672999999994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2017-04-28T20:42:28Z</dcterms:modified>
</cp:coreProperties>
</file>