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"/>
    </mc:Choice>
  </mc:AlternateContent>
  <xr:revisionPtr revIDLastSave="0" documentId="13_ncr:1_{E8F18D93-2623-46FD-8CEB-4D5173C588C7}" xr6:coauthVersionLast="47" xr6:coauthVersionMax="47" xr10:uidLastSave="{00000000-0000-0000-0000-000000000000}"/>
  <bookViews>
    <workbookView xWindow="-108" yWindow="-108" windowWidth="23256" windowHeight="12456" activeTab="4" xr2:uid="{EB296579-CE9F-4E1C-BEEE-E89B99BC894D}"/>
  </bookViews>
  <sheets>
    <sheet name="Empolyee Age Calculation" sheetId="1" r:id="rId1"/>
    <sheet name="Dependent Filter" sheetId="2" r:id="rId2"/>
    <sheet name="Project End Date" sheetId="3" r:id="rId3"/>
    <sheet name="Project Working Days" sheetId="4" r:id="rId4"/>
    <sheet name="Text Cleanup" sheetId="5" r:id="rId5"/>
  </sheets>
  <definedNames>
    <definedName name="Finance">'Dependent Filter'!$C$2:$C$4</definedName>
    <definedName name="Healthcare">'Dependent Filter'!$D$2:$D$3</definedName>
    <definedName name="HR">'Dependent Filter'!$A$2:$A$4</definedName>
    <definedName name="IT">'Dependent Filter'!$E$2:$E$6</definedName>
    <definedName name="Marketing">'Dependent Filter'!$B$2:$B$5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2" i="5"/>
  <c r="J47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22" i="4"/>
  <c r="B22" i="4"/>
  <c r="C21" i="3"/>
  <c r="B21" i="3"/>
  <c r="D12" i="1"/>
  <c r="C12" i="1"/>
  <c r="B12" i="1"/>
  <c r="E3" i="1"/>
  <c r="E4" i="1"/>
  <c r="E5" i="1"/>
  <c r="E6" i="1"/>
  <c r="E2" i="1"/>
  <c r="D3" i="1"/>
  <c r="D4" i="1"/>
  <c r="D5" i="1"/>
  <c r="D6" i="1"/>
  <c r="D2" i="1"/>
  <c r="E12" i="1" l="1"/>
</calcChain>
</file>

<file path=xl/sharedStrings.xml><?xml version="1.0" encoding="utf-8"?>
<sst xmlns="http://schemas.openxmlformats.org/spreadsheetml/2006/main" count="480" uniqueCount="374">
  <si>
    <t>FIRST</t>
  </si>
  <si>
    <t>LAST</t>
  </si>
  <si>
    <t>DATE of BIRTH</t>
  </si>
  <si>
    <t>Age as on 31st March 2013</t>
  </si>
  <si>
    <t>Age as of Today</t>
  </si>
  <si>
    <t>Sara</t>
  </si>
  <si>
    <t>Kling</t>
  </si>
  <si>
    <t>Sean</t>
  </si>
  <si>
    <t>Willis</t>
  </si>
  <si>
    <t>Colleen</t>
  </si>
  <si>
    <t>Abel</t>
  </si>
  <si>
    <t>Teri</t>
  </si>
  <si>
    <t>Binga</t>
  </si>
  <si>
    <t>Frank</t>
  </si>
  <si>
    <t>Culbert</t>
  </si>
  <si>
    <t>DOB</t>
  </si>
  <si>
    <t>Y</t>
  </si>
  <si>
    <t>M</t>
  </si>
  <si>
    <t>D</t>
  </si>
  <si>
    <t>Year-Month-Day</t>
  </si>
  <si>
    <t>YM</t>
  </si>
  <si>
    <t>Months passed in the year</t>
  </si>
  <si>
    <t>MD</t>
  </si>
  <si>
    <t>days passed in the month</t>
  </si>
  <si>
    <t>Years</t>
  </si>
  <si>
    <t>HR</t>
  </si>
  <si>
    <t>Marketing</t>
  </si>
  <si>
    <t>Finance</t>
  </si>
  <si>
    <t>Healthcare</t>
  </si>
  <si>
    <t>IT</t>
  </si>
  <si>
    <t>Minali</t>
  </si>
  <si>
    <t>Sumit</t>
  </si>
  <si>
    <t>Vipul</t>
  </si>
  <si>
    <t>Prashant</t>
  </si>
  <si>
    <t>Gulam</t>
  </si>
  <si>
    <t>Rahul</t>
  </si>
  <si>
    <t>Nilesh</t>
  </si>
  <si>
    <t>Gopal</t>
  </si>
  <si>
    <t>Bhagyashree</t>
  </si>
  <si>
    <t>Devendra</t>
  </si>
  <si>
    <t>Kavita</t>
  </si>
  <si>
    <t>Pritesh</t>
  </si>
  <si>
    <t>Gautam</t>
  </si>
  <si>
    <t>Amit</t>
  </si>
  <si>
    <t>Rohit</t>
  </si>
  <si>
    <t>Abhishek</t>
  </si>
  <si>
    <t>Bindu</t>
  </si>
  <si>
    <t>Department</t>
  </si>
  <si>
    <t>Employee</t>
  </si>
  <si>
    <t xml:space="preserve"> =indirect(Dependent cell)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</si>
  <si>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</si>
  <si>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</si>
  <si>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</si>
  <si>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</si>
  <si>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</si>
  <si>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</si>
  <si>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</si>
  <si>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</si>
  <si>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</si>
  <si>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</si>
  <si>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</si>
  <si>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</si>
  <si>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</si>
  <si>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</si>
  <si>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</si>
  <si>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</si>
  <si>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</si>
  <si>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</si>
  <si>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Finish Date</t>
  </si>
  <si>
    <t>Workdays</t>
  </si>
  <si>
    <t>End Date</t>
  </si>
  <si>
    <t>Networkdays</t>
  </si>
  <si>
    <t>.INTL</t>
  </si>
  <si>
    <t>Customised weekend list</t>
  </si>
  <si>
    <t xml:space="preserve"> =WORKDAY.INTL( )</t>
  </si>
  <si>
    <t>Project End Date</t>
  </si>
  <si>
    <t>No. of Working Days</t>
  </si>
  <si>
    <t xml:space="preserve"> =NETWORKDAYS( )</t>
  </si>
  <si>
    <t xml:space="preserve"> =NETWORKDAYS.INTL(Start_date,end_date,weekends or offs,holidays)</t>
  </si>
  <si>
    <t xml:space="preserve"> =NETWORKDAYS(Start_date,end_date,holidays )</t>
  </si>
  <si>
    <t xml:space="preserve"> =NETWORKDAYS.INTL( )</t>
  </si>
  <si>
    <t xml:space="preserve"> =WORKDAY(Start_date,end_date,holidays)</t>
  </si>
  <si>
    <t xml:space="preserve"> =WORKDAY( )</t>
  </si>
  <si>
    <t xml:space="preserve"> =WORKDAY.INTL(Start_date,end_date,weekends or offs,holidays)</t>
  </si>
  <si>
    <t>NUM</t>
  </si>
  <si>
    <t>EMP ID</t>
  </si>
  <si>
    <t>Cleaned First Name</t>
  </si>
  <si>
    <t>DATE of HIRE</t>
  </si>
  <si>
    <t>DEPT</t>
  </si>
  <si>
    <t>HRS</t>
  </si>
  <si>
    <t>HOURLY RATE</t>
  </si>
  <si>
    <t>GROSS PAY</t>
  </si>
  <si>
    <t>Trim</t>
  </si>
  <si>
    <t>Upper</t>
  </si>
  <si>
    <t>Lower</t>
  </si>
  <si>
    <t>Proper</t>
  </si>
  <si>
    <t>Replace</t>
  </si>
  <si>
    <t>Substitute</t>
  </si>
  <si>
    <t>Concat</t>
  </si>
  <si>
    <t>GW29</t>
  </si>
  <si>
    <t>_x0007_Sara</t>
  </si>
  <si>
    <t>R</t>
  </si>
  <si>
    <t>GBW09</t>
  </si>
  <si>
    <t>_x0008_Sean</t>
  </si>
  <si>
    <t>CW58</t>
  </si>
  <si>
    <t>_x0006_Colleen</t>
  </si>
  <si>
    <t>DRH</t>
  </si>
  <si>
    <t>AW55</t>
  </si>
  <si>
    <t>_x0005_Teri</t>
  </si>
  <si>
    <t>RH</t>
  </si>
  <si>
    <t>GBC07</t>
  </si>
  <si>
    <t>_x0004_Frank</t>
  </si>
  <si>
    <t>GBS45</t>
  </si>
  <si>
    <t>_x0003_Kristen</t>
  </si>
  <si>
    <t>DeVinney</t>
  </si>
  <si>
    <t>CW19</t>
  </si>
  <si>
    <t>_x0007_Theresa</t>
  </si>
  <si>
    <t>Califano</t>
  </si>
  <si>
    <t>GC04</t>
  </si>
  <si>
    <t>_x0008_Barry</t>
  </si>
  <si>
    <t>Bally</t>
  </si>
  <si>
    <t>CA26</t>
  </si>
  <si>
    <t>_x0006_Cheryl</t>
  </si>
  <si>
    <t>Halal</t>
  </si>
  <si>
    <t>DR</t>
  </si>
  <si>
    <t>GC25</t>
  </si>
  <si>
    <t>_x0005_Harry</t>
  </si>
  <si>
    <t>Swayne</t>
  </si>
  <si>
    <t>GBC05</t>
  </si>
  <si>
    <t>_x0004_Shing</t>
  </si>
  <si>
    <t>Chen</t>
  </si>
  <si>
    <t>CC76</t>
  </si>
  <si>
    <t>_x0003_Seth</t>
  </si>
  <si>
    <t>Rose</t>
  </si>
  <si>
    <t>GW14</t>
  </si>
  <si>
    <t>_x0007_Bob</t>
  </si>
  <si>
    <t>Ambrose</t>
  </si>
  <si>
    <t xml:space="preserve"> </t>
  </si>
  <si>
    <t>GBS59</t>
  </si>
  <si>
    <t>_x0008_Chris</t>
  </si>
  <si>
    <t>Hume</t>
  </si>
  <si>
    <t>DH</t>
  </si>
  <si>
    <t>GBW47</t>
  </si>
  <si>
    <t>_x0006_Robert</t>
  </si>
  <si>
    <t>Murray</t>
  </si>
  <si>
    <t>GBC11</t>
  </si>
  <si>
    <t>_x0005_James</t>
  </si>
  <si>
    <t>Rich</t>
  </si>
  <si>
    <t>CA18</t>
  </si>
  <si>
    <t>_x0004_George</t>
  </si>
  <si>
    <t>Gorski</t>
  </si>
  <si>
    <t>H</t>
  </si>
  <si>
    <t>GBS57</t>
  </si>
  <si>
    <t>_x0003_Paul</t>
  </si>
  <si>
    <t>Hoffman</t>
  </si>
  <si>
    <t>AC49</t>
  </si>
  <si>
    <t>_x0007_Dean</t>
  </si>
  <si>
    <t>Kramer</t>
  </si>
  <si>
    <t>GW18</t>
  </si>
  <si>
    <t>_x0008_Carol</t>
  </si>
  <si>
    <t>Hill</t>
  </si>
  <si>
    <t>GBA19</t>
  </si>
  <si>
    <t>_x0006_Julia</t>
  </si>
  <si>
    <t>Smith</t>
  </si>
  <si>
    <t>AS03</t>
  </si>
  <si>
    <t>_x0005_Jacqueline</t>
  </si>
  <si>
    <t>Banks</t>
  </si>
  <si>
    <t>GW04</t>
  </si>
  <si>
    <t>_x0004_Jeffrey</t>
  </si>
  <si>
    <t>Strong</t>
  </si>
  <si>
    <t>AW07</t>
  </si>
  <si>
    <t>_x0003_Jeri Lynn</t>
  </si>
  <si>
    <t>MacFall</t>
  </si>
  <si>
    <t>GA49</t>
  </si>
  <si>
    <t>_x0007_Sung</t>
  </si>
  <si>
    <t>Kim</t>
  </si>
  <si>
    <t>CA80</t>
  </si>
  <si>
    <t>_x0008_Theodore</t>
  </si>
  <si>
    <t>Ness</t>
  </si>
  <si>
    <t>GW15</t>
  </si>
  <si>
    <t>_x0006_Brad</t>
  </si>
  <si>
    <t>Hinkelman</t>
  </si>
  <si>
    <t>GBC08</t>
  </si>
  <si>
    <t>_x0005_Robert</t>
  </si>
  <si>
    <t>Cuffaro</t>
  </si>
  <si>
    <t>CS15</t>
  </si>
  <si>
    <t>_x0004_Donald</t>
  </si>
  <si>
    <t>Reese</t>
  </si>
  <si>
    <t>AW09</t>
  </si>
  <si>
    <t>_x0003_Joanne</t>
  </si>
  <si>
    <t>Parker</t>
  </si>
  <si>
    <t>GBA34</t>
  </si>
  <si>
    <t>_x0007_Susan</t>
  </si>
  <si>
    <t>Drake</t>
  </si>
  <si>
    <t>GBC29</t>
  </si>
  <si>
    <t>_x0008_James</t>
  </si>
  <si>
    <t>GBW77</t>
  </si>
  <si>
    <t>_x0006_Laura</t>
  </si>
  <si>
    <t>Reagan</t>
  </si>
  <si>
    <t>GS40</t>
  </si>
  <si>
    <t>_x0005_Brian</t>
  </si>
  <si>
    <t>GW32</t>
  </si>
  <si>
    <t>_x0004_Mary</t>
  </si>
  <si>
    <t>Barber</t>
  </si>
  <si>
    <t>AW24</t>
  </si>
  <si>
    <t>_x0003_Peter</t>
  </si>
  <si>
    <t>Allen</t>
  </si>
  <si>
    <t>GC12</t>
  </si>
  <si>
    <t>_x0007_Mary</t>
  </si>
  <si>
    <t>Altman</t>
  </si>
  <si>
    <t>CA06</t>
  </si>
  <si>
    <t>_x0008_Fred</t>
  </si>
  <si>
    <t>Mallory</t>
  </si>
  <si>
    <t>GBC65</t>
  </si>
  <si>
    <t>_x0006_Molly</t>
  </si>
  <si>
    <t>Steadman</t>
  </si>
  <si>
    <t>GBC49</t>
  </si>
  <si>
    <t>_x0005_Greg</t>
  </si>
  <si>
    <t>Connors</t>
  </si>
  <si>
    <t>GBA29</t>
  </si>
  <si>
    <t>_x0004_Kathy</t>
  </si>
  <si>
    <t>Mayron</t>
  </si>
  <si>
    <t>GS07</t>
  </si>
  <si>
    <t>_x0003_Bill</t>
  </si>
  <si>
    <t>Simpson</t>
  </si>
  <si>
    <t>GBA28</t>
  </si>
  <si>
    <t>_x0007_Michael</t>
  </si>
  <si>
    <t>Richardson</t>
  </si>
  <si>
    <t>AA35</t>
  </si>
  <si>
    <t>_x0008_Melanie</t>
  </si>
  <si>
    <t>Bowers</t>
  </si>
  <si>
    <t>GBS16</t>
  </si>
  <si>
    <t>_x0006_Kyle</t>
  </si>
  <si>
    <t>Earnhart</t>
  </si>
  <si>
    <t>GBC64</t>
  </si>
  <si>
    <t>_x0005_Lance</t>
  </si>
  <si>
    <t>Davies</t>
  </si>
  <si>
    <t>CC23</t>
  </si>
  <si>
    <t>_x0004_Anne</t>
  </si>
  <si>
    <t>Davidson</t>
  </si>
  <si>
    <t>CA40</t>
  </si>
  <si>
    <t>_x0003_Doug</t>
  </si>
  <si>
    <t>Briscoll</t>
  </si>
  <si>
    <t>GW37</t>
  </si>
  <si>
    <t>_x0007_George</t>
  </si>
  <si>
    <t>Feldsott</t>
  </si>
  <si>
    <t>AS29</t>
  </si>
  <si>
    <t>_x0008_Steve</t>
  </si>
  <si>
    <t>Singer</t>
  </si>
  <si>
    <t>GBA14</t>
  </si>
  <si>
    <t>_x0006_Carol</t>
  </si>
  <si>
    <t>Tucker</t>
  </si>
  <si>
    <t>GC20</t>
  </si>
  <si>
    <t>_x0005_Henry</t>
  </si>
  <si>
    <t>Paterson</t>
  </si>
  <si>
    <t>GBA21</t>
  </si>
  <si>
    <t>_x0004_Brooks</t>
  </si>
  <si>
    <t>Hillen</t>
  </si>
  <si>
    <t>GBC09</t>
  </si>
  <si>
    <t>_x0003_Dominick</t>
  </si>
  <si>
    <t>Mazza</t>
  </si>
  <si>
    <t>CW30</t>
  </si>
  <si>
    <t>_x0007_Jennifer</t>
  </si>
  <si>
    <t>Snyder</t>
  </si>
  <si>
    <t>AW69</t>
  </si>
  <si>
    <t>_x0008_Joshua</t>
  </si>
  <si>
    <t>Maccaluso</t>
  </si>
  <si>
    <t>GBW05</t>
  </si>
  <si>
    <t>_x0006_Bill</t>
  </si>
  <si>
    <t>Wheeler</t>
  </si>
  <si>
    <t>GBS69</t>
  </si>
  <si>
    <t>_x0005_Todd</t>
  </si>
  <si>
    <t>Masters</t>
  </si>
  <si>
    <t>GW30</t>
  </si>
  <si>
    <t>_x0004_Karina</t>
  </si>
  <si>
    <t>AC27</t>
  </si>
  <si>
    <t>_x0003_Edward</t>
  </si>
  <si>
    <t>Trelly</t>
  </si>
  <si>
    <t>GBA24</t>
  </si>
  <si>
    <t>_x0007_Christina</t>
  </si>
  <si>
    <t>Lillie</t>
  </si>
  <si>
    <t>AW58</t>
  </si>
  <si>
    <t>_x0008_Michael</t>
  </si>
  <si>
    <t>Lewis</t>
  </si>
  <si>
    <t>GA08</t>
  </si>
  <si>
    <t>_x0006_Jerry</t>
  </si>
  <si>
    <t>McDonald</t>
  </si>
  <si>
    <t>AC17</t>
  </si>
  <si>
    <t>_x0005_Lynne</t>
  </si>
  <si>
    <t>Simmons</t>
  </si>
  <si>
    <t>AA25</t>
  </si>
  <si>
    <t>_x0004_Lindsey</t>
  </si>
  <si>
    <t>Winger</t>
  </si>
  <si>
    <t>CW03</t>
  </si>
  <si>
    <t>_x0003_Chris</t>
  </si>
  <si>
    <t>Reed</t>
  </si>
  <si>
    <t>GA23</t>
  </si>
  <si>
    <t>_x0007_Paula</t>
  </si>
  <si>
    <t>Robinson</t>
  </si>
  <si>
    <t>GBW66</t>
  </si>
  <si>
    <t>_x0008_William</t>
  </si>
  <si>
    <t>CC45</t>
  </si>
  <si>
    <t>_x0006_Shirley</t>
  </si>
  <si>
    <t>Dandrow</t>
  </si>
  <si>
    <t>GS54</t>
  </si>
  <si>
    <t>_x0005_Kim</t>
  </si>
  <si>
    <t>GC26</t>
  </si>
  <si>
    <t>_x0004_Maria</t>
  </si>
  <si>
    <t>Switzer</t>
  </si>
  <si>
    <t>GA27</t>
  </si>
  <si>
    <t>_x0003_John</t>
  </si>
  <si>
    <t>Jacobs</t>
  </si>
  <si>
    <t>GBW12</t>
  </si>
  <si>
    <t>_x0007_Bradley</t>
  </si>
  <si>
    <t>Howard</t>
  </si>
  <si>
    <t>AA02</t>
  </si>
  <si>
    <t>_x0008_Frieda</t>
  </si>
  <si>
    <t>GC07</t>
  </si>
  <si>
    <t>_x0006_Holly</t>
  </si>
  <si>
    <t>Taylor</t>
  </si>
  <si>
    <t>GW47</t>
  </si>
  <si>
    <t>_x0005_Tim</t>
  </si>
  <si>
    <t>Barthoff</t>
  </si>
  <si>
    <t>AW39</t>
  </si>
  <si>
    <t>_x0004_Esther</t>
  </si>
  <si>
    <t>Williams</t>
  </si>
  <si>
    <t>CS79</t>
  </si>
  <si>
    <t>_x0003_Theresa</t>
  </si>
  <si>
    <t>Miller</t>
  </si>
  <si>
    <t>AS23</t>
  </si>
  <si>
    <t>_x0007_Marianne</t>
  </si>
  <si>
    <t>Calvin</t>
  </si>
  <si>
    <t>GW11</t>
  </si>
  <si>
    <t>_x0008_</t>
  </si>
  <si>
    <t>AS12</t>
  </si>
  <si>
    <t>_x0006_Grace</t>
  </si>
  <si>
    <t>Sloan</t>
  </si>
  <si>
    <t>GC24</t>
  </si>
  <si>
    <t>_x0005_Richard</t>
  </si>
  <si>
    <t>Gibbs</t>
  </si>
  <si>
    <t>AW04</t>
  </si>
  <si>
    <t>_x0004_Lorrie</t>
  </si>
  <si>
    <t>Sullivan</t>
  </si>
  <si>
    <t>GBA33</t>
  </si>
  <si>
    <t>_x0003_Ted</t>
  </si>
  <si>
    <t>Hayes</t>
  </si>
  <si>
    <t>GA57</t>
  </si>
  <si>
    <t>_x0007_Helen</t>
  </si>
  <si>
    <t>Stewart</t>
  </si>
  <si>
    <t>CS32</t>
  </si>
  <si>
    <t>_x0008_Katie</t>
  </si>
  <si>
    <t>GBA23</t>
  </si>
  <si>
    <t>_x0006_Jane</t>
  </si>
  <si>
    <t>Winters</t>
  </si>
  <si>
    <t>GC02</t>
  </si>
  <si>
    <t>_x0005_Paul</t>
  </si>
  <si>
    <t>Martin</t>
  </si>
  <si>
    <t>GBA48</t>
  </si>
  <si>
    <t>_x0004_Geoff</t>
  </si>
  <si>
    <t>Brown</t>
  </si>
  <si>
    <t>AW48</t>
  </si>
  <si>
    <t>_x0003_Alice</t>
  </si>
  <si>
    <t>Owens</t>
  </si>
  <si>
    <t>AC53</t>
  </si>
  <si>
    <t>_x0007_Greg</t>
  </si>
  <si>
    <t>Thomas</t>
  </si>
  <si>
    <t>GS09</t>
  </si>
  <si>
    <t>_x0008_Sam</t>
  </si>
  <si>
    <t>Whitney</t>
  </si>
  <si>
    <t>AA70</t>
  </si>
  <si>
    <t>_x0006_Erin</t>
  </si>
  <si>
    <t>AW59</t>
  </si>
  <si>
    <t>_x0005_Amy</t>
  </si>
  <si>
    <t>Tooley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</si>
</sst>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vertical="center"/>
    </xf>
    <xf numFmtId="15" fontId="4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15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15" fontId="4" fillId="0" borderId="0" xfId="1" applyNumberFormat="1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3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5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/>
      <protection locked="0"/>
    </xf>
    <xf numFmtId="165" fontId="7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1584DC79-59CB-491C-AF23-1ED8994FB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7369-F0A6-4B12-8536-8337E3886533}">
  <dimension ref="A1:F19"/>
  <sheetViews>
    <sheetView workbookViewId="0">
      <selection activeCell="E12" sqref="E1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27.21875" bestFit="1" customWidth="1"/>
    <col min="4" max="4" width="28.5546875" bestFit="1" customWidth="1"/>
    <col min="5" max="5" width="24.109375" bestFit="1" customWidth="1"/>
  </cols>
  <sheetData>
    <row r="1" spans="1:6" ht="1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</row>
    <row r="2" spans="1:6" ht="15" x14ac:dyDescent="0.3">
      <c r="A2" s="4" t="s">
        <v>5</v>
      </c>
      <c r="B2" s="4" t="s">
        <v>6</v>
      </c>
      <c r="C2" s="5">
        <v>29577</v>
      </c>
      <c r="D2" s="6">
        <f>DATEDIF($C2,$D$8,"Y")</f>
        <v>32</v>
      </c>
      <c r="E2" s="6">
        <f ca="1">DATEDIF($C2,TODAY(),"Y")</f>
        <v>42</v>
      </c>
      <c r="F2" s="7"/>
    </row>
    <row r="3" spans="1:6" ht="15" x14ac:dyDescent="0.3">
      <c r="A3" s="4" t="s">
        <v>7</v>
      </c>
      <c r="B3" s="4" t="s">
        <v>8</v>
      </c>
      <c r="C3" s="5">
        <v>30500</v>
      </c>
      <c r="D3" s="6">
        <f t="shared" ref="D3:D6" si="0">DATEDIF($C3,$D$8,"Y")</f>
        <v>29</v>
      </c>
      <c r="E3" s="6">
        <f t="shared" ref="E3:E6" ca="1" si="1">DATEDIF($C3,TODAY(),"Y")</f>
        <v>39</v>
      </c>
      <c r="F3" s="7"/>
    </row>
    <row r="4" spans="1:6" ht="15" x14ac:dyDescent="0.3">
      <c r="A4" s="4" t="s">
        <v>9</v>
      </c>
      <c r="B4" s="4" t="s">
        <v>10</v>
      </c>
      <c r="C4" s="5">
        <v>32348</v>
      </c>
      <c r="D4" s="6">
        <f t="shared" si="0"/>
        <v>24</v>
      </c>
      <c r="E4" s="6">
        <f t="shared" ca="1" si="1"/>
        <v>34</v>
      </c>
      <c r="F4" s="7"/>
    </row>
    <row r="5" spans="1:6" ht="15" x14ac:dyDescent="0.3">
      <c r="A5" s="4" t="s">
        <v>11</v>
      </c>
      <c r="B5" s="4" t="s">
        <v>12</v>
      </c>
      <c r="C5" s="5">
        <v>31568</v>
      </c>
      <c r="D5" s="6">
        <f t="shared" si="0"/>
        <v>26</v>
      </c>
      <c r="E5" s="6">
        <f t="shared" ca="1" si="1"/>
        <v>37</v>
      </c>
      <c r="F5" s="7"/>
    </row>
    <row r="6" spans="1:6" ht="15" x14ac:dyDescent="0.3">
      <c r="A6" s="4" t="s">
        <v>13</v>
      </c>
      <c r="B6" s="4" t="s">
        <v>14</v>
      </c>
      <c r="C6" s="5">
        <v>29747</v>
      </c>
      <c r="D6" s="6">
        <f t="shared" si="0"/>
        <v>31</v>
      </c>
      <c r="E6" s="6">
        <f t="shared" ca="1" si="1"/>
        <v>42</v>
      </c>
      <c r="F6" s="7"/>
    </row>
    <row r="7" spans="1:6" ht="15" x14ac:dyDescent="0.3">
      <c r="A7" s="8"/>
      <c r="B7" s="8"/>
      <c r="C7" s="9"/>
      <c r="D7" s="7"/>
      <c r="E7" s="7"/>
      <c r="F7" s="7"/>
    </row>
    <row r="8" spans="1:6" ht="15" x14ac:dyDescent="0.3">
      <c r="A8" s="8"/>
      <c r="B8" s="8"/>
      <c r="C8" s="9"/>
      <c r="D8" s="5">
        <v>41364</v>
      </c>
      <c r="E8" s="7"/>
      <c r="F8" s="7"/>
    </row>
    <row r="9" spans="1:6" ht="15" x14ac:dyDescent="0.3">
      <c r="A9" s="8"/>
      <c r="B9" s="8"/>
      <c r="C9" s="9"/>
      <c r="D9" s="7"/>
      <c r="E9" s="7"/>
      <c r="F9" s="7"/>
    </row>
    <row r="10" spans="1:6" ht="15" x14ac:dyDescent="0.3">
      <c r="A10" s="8"/>
      <c r="B10" s="8"/>
      <c r="C10" s="9"/>
      <c r="D10" s="7"/>
      <c r="E10" s="7"/>
      <c r="F10" s="7"/>
    </row>
    <row r="11" spans="1:6" ht="15" x14ac:dyDescent="0.3">
      <c r="A11" s="9" t="s">
        <v>15</v>
      </c>
      <c r="B11" s="7" t="s">
        <v>16</v>
      </c>
      <c r="C11" s="7" t="s">
        <v>17</v>
      </c>
      <c r="D11" s="7" t="s">
        <v>18</v>
      </c>
      <c r="E11" s="7" t="s">
        <v>19</v>
      </c>
      <c r="F11" s="7"/>
    </row>
    <row r="12" spans="1:6" ht="15" x14ac:dyDescent="0.3">
      <c r="A12" s="10">
        <v>36790</v>
      </c>
      <c r="B12" s="8">
        <f ca="1">DATEDIF($A$12,TODAY(),"y")</f>
        <v>22</v>
      </c>
      <c r="C12" s="11">
        <f ca="1">DATEDIF($A$12,TODAY(),"YM")</f>
        <v>8</v>
      </c>
      <c r="D12" s="7">
        <f ca="1">DATEDIF($A$12,TODAY(),"MD")</f>
        <v>23</v>
      </c>
      <c r="E12" s="7" t="str">
        <f ca="1">B12&amp;"Year "&amp;C12&amp;"Month "&amp;D12&amp;"Day "</f>
        <v xml:space="preserve">22Year 8Month 23Day </v>
      </c>
      <c r="F12" s="7"/>
    </row>
    <row r="13" spans="1:6" ht="15" x14ac:dyDescent="0.3">
      <c r="A13" s="8"/>
      <c r="B13" s="8"/>
      <c r="C13" s="9"/>
      <c r="D13" s="7"/>
      <c r="E13" s="7"/>
      <c r="F13" s="7"/>
    </row>
    <row r="14" spans="1:6" ht="15" x14ac:dyDescent="0.3">
      <c r="A14" s="8"/>
      <c r="B14" s="8"/>
      <c r="C14" s="9"/>
      <c r="D14" s="7"/>
      <c r="E14" s="7"/>
      <c r="F14" s="7"/>
    </row>
    <row r="15" spans="1:6" ht="15" x14ac:dyDescent="0.3">
      <c r="A15" s="8"/>
      <c r="B15" s="8" t="s">
        <v>20</v>
      </c>
      <c r="C15" s="12" t="s">
        <v>21</v>
      </c>
      <c r="D15" s="7"/>
      <c r="E15" s="13"/>
      <c r="F15" s="7"/>
    </row>
    <row r="16" spans="1:6" ht="15" x14ac:dyDescent="0.3">
      <c r="A16" s="8"/>
      <c r="B16" s="8" t="s">
        <v>22</v>
      </c>
      <c r="C16" s="12" t="s">
        <v>23</v>
      </c>
      <c r="D16" s="7"/>
      <c r="E16" s="7"/>
      <c r="F16" s="7"/>
    </row>
    <row r="17" spans="1:6" ht="15" x14ac:dyDescent="0.3">
      <c r="A17" s="8"/>
      <c r="B17" s="8" t="s">
        <v>16</v>
      </c>
      <c r="C17" s="12" t="s">
        <v>24</v>
      </c>
      <c r="D17" s="7"/>
      <c r="E17" s="7"/>
      <c r="F17" s="7"/>
    </row>
    <row r="18" spans="1:6" ht="15" x14ac:dyDescent="0.3">
      <c r="A18" s="7"/>
      <c r="B18" s="7"/>
      <c r="C18" s="7"/>
      <c r="D18" s="7"/>
      <c r="E18" s="7"/>
      <c r="F18" s="7"/>
    </row>
    <row r="19" spans="1:6" ht="15" x14ac:dyDescent="0.3">
      <c r="A19" s="7"/>
      <c r="B19" s="7"/>
      <c r="C19" s="7"/>
      <c r="D19" s="7"/>
      <c r="E19" s="7"/>
      <c r="F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7026-21AD-4736-A0AB-78171F95F694}">
  <dimension ref="A1:E12"/>
  <sheetViews>
    <sheetView workbookViewId="0">
      <selection activeCell="E29" sqref="E29"/>
    </sheetView>
  </sheetViews>
  <sheetFormatPr defaultRowHeight="14.4" x14ac:dyDescent="0.3"/>
  <cols>
    <col min="1" max="1" width="12.21875" customWidth="1"/>
    <col min="2" max="2" width="15.21875" customWidth="1"/>
    <col min="3" max="3" width="18.33203125" customWidth="1"/>
    <col min="4" max="4" width="17" customWidth="1"/>
    <col min="5" max="5" width="15.109375" customWidth="1"/>
  </cols>
  <sheetData>
    <row r="1" spans="1:5" ht="15.6" x14ac:dyDescent="0.3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</row>
    <row r="2" spans="1:5" x14ac:dyDescent="0.3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</row>
    <row r="3" spans="1:5" x14ac:dyDescent="0.3">
      <c r="A3" s="15" t="s">
        <v>35</v>
      </c>
      <c r="B3" s="15" t="s">
        <v>36</v>
      </c>
      <c r="C3" s="15" t="s">
        <v>37</v>
      </c>
      <c r="D3" s="15" t="s">
        <v>38</v>
      </c>
      <c r="E3" s="15" t="s">
        <v>39</v>
      </c>
    </row>
    <row r="4" spans="1:5" x14ac:dyDescent="0.3">
      <c r="A4" s="15" t="s">
        <v>40</v>
      </c>
      <c r="B4" s="15" t="s">
        <v>41</v>
      </c>
      <c r="C4" s="15" t="s">
        <v>42</v>
      </c>
      <c r="D4" s="15"/>
      <c r="E4" s="15" t="s">
        <v>43</v>
      </c>
    </row>
    <row r="5" spans="1:5" x14ac:dyDescent="0.3">
      <c r="A5" s="15"/>
      <c r="B5" s="15" t="s">
        <v>44</v>
      </c>
      <c r="C5" s="15"/>
      <c r="D5" s="15"/>
      <c r="E5" s="15" t="s">
        <v>45</v>
      </c>
    </row>
    <row r="6" spans="1:5" x14ac:dyDescent="0.3">
      <c r="A6" s="15"/>
      <c r="B6" s="15"/>
      <c r="C6" s="15"/>
      <c r="D6" s="15"/>
      <c r="E6" s="15" t="s">
        <v>46</v>
      </c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</row>
    <row r="9" spans="1:5" ht="15.6" x14ac:dyDescent="0.3">
      <c r="A9" s="16"/>
      <c r="B9" s="16"/>
      <c r="C9" s="17" t="s">
        <v>47</v>
      </c>
      <c r="D9" s="17" t="s">
        <v>48</v>
      </c>
    </row>
    <row r="10" spans="1:5" x14ac:dyDescent="0.3">
      <c r="A10" s="16"/>
      <c r="B10" s="16"/>
      <c r="C10" s="16" t="s">
        <v>29</v>
      </c>
      <c r="D10" s="16"/>
    </row>
    <row r="11" spans="1:5" x14ac:dyDescent="0.3">
      <c r="A11" s="16"/>
      <c r="B11" s="16"/>
      <c r="C11" s="16"/>
      <c r="D11" s="16"/>
    </row>
    <row r="12" spans="1:5" x14ac:dyDescent="0.3">
      <c r="A12" s="16"/>
      <c r="B12" s="16"/>
      <c r="C12" s="16"/>
      <c r="D12" s="18" t="s">
        <v>49</v>
      </c>
      <c r="E12" s="16"/>
    </row>
  </sheetData>
  <dataValidations count="2">
    <dataValidation type="list" allowBlank="1" showInputMessage="1" showErrorMessage="1" sqref="C10" xr:uid="{577FC058-F791-4F2B-84B5-6E6EA8E9F259}">
      <formula1>$A$1:$E$1</formula1>
    </dataValidation>
    <dataValidation type="list" allowBlank="1" showInputMessage="1" showErrorMessage="1" sqref="D10" xr:uid="{A6D6201F-9BB4-46F8-B2E2-6B666C02FCDF}">
      <formula1>INDIRECT($C$10)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5B72-EAF3-4664-9FDF-59550DDB2F06}">
  <dimension ref="A1:C25"/>
  <sheetViews>
    <sheetView workbookViewId="0">
      <selection activeCell="C8" sqref="C8"/>
    </sheetView>
  </sheetViews>
  <sheetFormatPr defaultRowHeight="14.4" x14ac:dyDescent="0.3"/>
  <cols>
    <col min="1" max="1" width="22.77734375" bestFit="1" customWidth="1"/>
    <col min="2" max="2" width="25.44140625" bestFit="1" customWidth="1"/>
    <col min="3" max="3" width="55.88671875" bestFit="1" customWidth="1"/>
  </cols>
  <sheetData>
    <row r="1" spans="1:3" ht="15.6" x14ac:dyDescent="0.3">
      <c r="A1" s="19" t="s">
        <v>50</v>
      </c>
      <c r="B1" s="20">
        <v>40909</v>
      </c>
    </row>
    <row r="2" spans="1:3" ht="15.6" x14ac:dyDescent="0.3">
      <c r="A2" s="19" t="s">
        <v>51</v>
      </c>
      <c r="B2" s="21">
        <v>90</v>
      </c>
    </row>
    <row r="3" spans="1:3" x14ac:dyDescent="0.3">
      <c r="B3" s="22"/>
    </row>
    <row r="4" spans="1:3" ht="15.6" x14ac:dyDescent="0.3">
      <c r="A4" s="23" t="s">
        <v>52</v>
      </c>
      <c r="B4" s="23"/>
    </row>
    <row r="5" spans="1:3" x14ac:dyDescent="0.3">
      <c r="A5" s="24" t="s">
        <v>53</v>
      </c>
      <c r="B5" s="25">
        <v>40934</v>
      </c>
    </row>
    <row r="6" spans="1:3" x14ac:dyDescent="0.3">
      <c r="A6" s="26" t="s">
        <v>54</v>
      </c>
      <c r="B6" s="25">
        <v>40959</v>
      </c>
    </row>
    <row r="7" spans="1:3" x14ac:dyDescent="0.3">
      <c r="A7" s="26" t="s">
        <v>55</v>
      </c>
      <c r="B7" s="25">
        <v>40991</v>
      </c>
    </row>
    <row r="8" spans="1:3" x14ac:dyDescent="0.3">
      <c r="A8" s="26" t="s">
        <v>56</v>
      </c>
      <c r="B8" s="25">
        <v>41005</v>
      </c>
    </row>
    <row r="9" spans="1:3" x14ac:dyDescent="0.3">
      <c r="A9" s="26" t="s">
        <v>57</v>
      </c>
      <c r="B9" s="25">
        <v>41030</v>
      </c>
    </row>
    <row r="10" spans="1:3" x14ac:dyDescent="0.3">
      <c r="A10" s="26" t="s">
        <v>58</v>
      </c>
      <c r="B10" s="25">
        <v>41136</v>
      </c>
    </row>
    <row r="11" spans="1:3" x14ac:dyDescent="0.3">
      <c r="A11" s="26" t="s">
        <v>59</v>
      </c>
      <c r="B11" s="25">
        <v>41150</v>
      </c>
    </row>
    <row r="12" spans="1:3" x14ac:dyDescent="0.3">
      <c r="A12" s="26" t="s">
        <v>60</v>
      </c>
      <c r="B12" s="25">
        <v>41171</v>
      </c>
    </row>
    <row r="13" spans="1:3" x14ac:dyDescent="0.3">
      <c r="A13" s="26" t="s">
        <v>61</v>
      </c>
      <c r="B13" s="25">
        <v>41184</v>
      </c>
      <c r="C13" s="33" t="s">
        <v>81</v>
      </c>
    </row>
    <row r="14" spans="1:3" x14ac:dyDescent="0.3">
      <c r="A14" s="26" t="s">
        <v>62</v>
      </c>
      <c r="B14" s="25">
        <v>41197</v>
      </c>
      <c r="C14" s="32" t="s">
        <v>83</v>
      </c>
    </row>
    <row r="15" spans="1:3" x14ac:dyDescent="0.3">
      <c r="A15" s="26" t="s">
        <v>63</v>
      </c>
      <c r="B15" s="25">
        <v>41205</v>
      </c>
    </row>
    <row r="16" spans="1:3" x14ac:dyDescent="0.3">
      <c r="A16" s="26" t="s">
        <v>64</v>
      </c>
      <c r="B16" s="25">
        <v>41206</v>
      </c>
    </row>
    <row r="17" spans="1:3" x14ac:dyDescent="0.3">
      <c r="A17" s="26" t="s">
        <v>65</v>
      </c>
      <c r="B17" s="25">
        <v>41214</v>
      </c>
    </row>
    <row r="18" spans="1:3" x14ac:dyDescent="0.3">
      <c r="A18" s="26" t="s">
        <v>66</v>
      </c>
      <c r="B18" s="25">
        <v>41226</v>
      </c>
    </row>
    <row r="19" spans="1:3" x14ac:dyDescent="0.3">
      <c r="A19" s="26" t="s">
        <v>67</v>
      </c>
      <c r="B19" s="25">
        <v>41268</v>
      </c>
    </row>
    <row r="20" spans="1:3" x14ac:dyDescent="0.3">
      <c r="B20" s="22" t="s">
        <v>74</v>
      </c>
      <c r="C20" t="s">
        <v>82</v>
      </c>
    </row>
    <row r="21" spans="1:3" ht="15.6" x14ac:dyDescent="0.3">
      <c r="A21" s="19" t="s">
        <v>68</v>
      </c>
      <c r="B21" s="25">
        <f>WORKDAY.INTL($B$1,$B$2,1,$B$5:$B$19)</f>
        <v>41040</v>
      </c>
      <c r="C21" s="25">
        <f>WORKDAY($B$1,$B$2,$B$5:$B$19)</f>
        <v>41040</v>
      </c>
    </row>
    <row r="22" spans="1:3" x14ac:dyDescent="0.3">
      <c r="B22" s="22"/>
    </row>
    <row r="23" spans="1:3" x14ac:dyDescent="0.3">
      <c r="A23" s="27" t="s">
        <v>69</v>
      </c>
      <c r="B23" s="28" t="s">
        <v>70</v>
      </c>
    </row>
    <row r="24" spans="1:3" x14ac:dyDescent="0.3">
      <c r="A24" s="27" t="s">
        <v>71</v>
      </c>
      <c r="B24" s="28" t="s">
        <v>51</v>
      </c>
    </row>
    <row r="25" spans="1:3" x14ac:dyDescent="0.3">
      <c r="A25" s="27" t="s">
        <v>72</v>
      </c>
      <c r="B25" s="28" t="s">
        <v>73</v>
      </c>
    </row>
  </sheetData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C7D4-0CE7-4A1D-9B9D-D9ABE5724451}">
  <dimension ref="A1:C22"/>
  <sheetViews>
    <sheetView workbookViewId="0">
      <selection activeCell="C15" sqref="C15"/>
    </sheetView>
  </sheetViews>
  <sheetFormatPr defaultRowHeight="14.4" x14ac:dyDescent="0.3"/>
  <cols>
    <col min="1" max="1" width="23.88671875" customWidth="1"/>
    <col min="2" max="2" width="17.33203125" customWidth="1"/>
    <col min="3" max="3" width="60.21875" bestFit="1" customWidth="1"/>
  </cols>
  <sheetData>
    <row r="1" spans="1:3" ht="15.6" x14ac:dyDescent="0.3">
      <c r="A1" s="14" t="s">
        <v>50</v>
      </c>
      <c r="B1" s="29">
        <v>40909</v>
      </c>
    </row>
    <row r="2" spans="1:3" ht="15.6" x14ac:dyDescent="0.3">
      <c r="A2" s="14" t="s">
        <v>75</v>
      </c>
      <c r="B2" s="29">
        <v>41059</v>
      </c>
    </row>
    <row r="3" spans="1:3" x14ac:dyDescent="0.3">
      <c r="A3" s="18"/>
      <c r="B3" s="16"/>
    </row>
    <row r="4" spans="1:3" ht="15.6" x14ac:dyDescent="0.3">
      <c r="A4" s="30" t="s">
        <v>52</v>
      </c>
      <c r="B4" s="30"/>
    </row>
    <row r="5" spans="1:3" x14ac:dyDescent="0.3">
      <c r="A5" s="15" t="s">
        <v>53</v>
      </c>
      <c r="B5" s="29">
        <v>40934</v>
      </c>
    </row>
    <row r="6" spans="1:3" x14ac:dyDescent="0.3">
      <c r="A6" s="15" t="s">
        <v>54</v>
      </c>
      <c r="B6" s="29">
        <v>40959</v>
      </c>
    </row>
    <row r="7" spans="1:3" x14ac:dyDescent="0.3">
      <c r="A7" s="15" t="s">
        <v>55</v>
      </c>
      <c r="B7" s="29">
        <v>40991</v>
      </c>
    </row>
    <row r="8" spans="1:3" x14ac:dyDescent="0.3">
      <c r="A8" s="15" t="s">
        <v>56</v>
      </c>
      <c r="B8" s="29">
        <v>41005</v>
      </c>
    </row>
    <row r="9" spans="1:3" x14ac:dyDescent="0.3">
      <c r="A9" s="15" t="s">
        <v>57</v>
      </c>
      <c r="B9" s="29">
        <v>41030</v>
      </c>
    </row>
    <row r="10" spans="1:3" x14ac:dyDescent="0.3">
      <c r="A10" s="15" t="s">
        <v>58</v>
      </c>
      <c r="B10" s="29">
        <v>41136</v>
      </c>
    </row>
    <row r="11" spans="1:3" x14ac:dyDescent="0.3">
      <c r="A11" s="15" t="s">
        <v>59</v>
      </c>
      <c r="B11" s="29">
        <v>41150</v>
      </c>
    </row>
    <row r="12" spans="1:3" x14ac:dyDescent="0.3">
      <c r="A12" s="15" t="s">
        <v>60</v>
      </c>
      <c r="B12" s="29">
        <v>41171</v>
      </c>
    </row>
    <row r="13" spans="1:3" x14ac:dyDescent="0.3">
      <c r="A13" s="15" t="s">
        <v>61</v>
      </c>
      <c r="B13" s="29">
        <v>41184</v>
      </c>
    </row>
    <row r="14" spans="1:3" x14ac:dyDescent="0.3">
      <c r="A14" s="15" t="s">
        <v>62</v>
      </c>
      <c r="B14" s="29">
        <v>41197</v>
      </c>
      <c r="C14" s="16" t="s">
        <v>79</v>
      </c>
    </row>
    <row r="15" spans="1:3" x14ac:dyDescent="0.3">
      <c r="A15" s="15" t="s">
        <v>63</v>
      </c>
      <c r="B15" s="29">
        <v>41205</v>
      </c>
      <c r="C15" t="s">
        <v>78</v>
      </c>
    </row>
    <row r="16" spans="1:3" x14ac:dyDescent="0.3">
      <c r="A16" s="15" t="s">
        <v>64</v>
      </c>
      <c r="B16" s="29">
        <v>41206</v>
      </c>
    </row>
    <row r="17" spans="1:3" x14ac:dyDescent="0.3">
      <c r="A17" s="15" t="s">
        <v>65</v>
      </c>
      <c r="B17" s="29">
        <v>41214</v>
      </c>
    </row>
    <row r="18" spans="1:3" x14ac:dyDescent="0.3">
      <c r="A18" s="15" t="s">
        <v>66</v>
      </c>
      <c r="B18" s="29">
        <v>41226</v>
      </c>
    </row>
    <row r="19" spans="1:3" x14ac:dyDescent="0.3">
      <c r="A19" s="15" t="s">
        <v>67</v>
      </c>
      <c r="B19" s="29">
        <v>41268</v>
      </c>
    </row>
    <row r="20" spans="1:3" x14ac:dyDescent="0.3">
      <c r="A20" s="18"/>
      <c r="B20" s="16"/>
    </row>
    <row r="21" spans="1:3" x14ac:dyDescent="0.3">
      <c r="A21" s="18"/>
      <c r="B21" s="16" t="s">
        <v>77</v>
      </c>
      <c r="C21" t="s">
        <v>80</v>
      </c>
    </row>
    <row r="22" spans="1:3" ht="15.6" x14ac:dyDescent="0.3">
      <c r="A22" s="14" t="s">
        <v>76</v>
      </c>
      <c r="B22" s="31">
        <f>NETWORKDAYS($B$1,$B$2,$B$5:$B$19)</f>
        <v>103</v>
      </c>
      <c r="C22">
        <f>NETWORKDAYS.INTL($B$1,$B$2,1,$B$5:$B$19)</f>
        <v>103</v>
      </c>
    </row>
  </sheetData>
  <mergeCells count="1"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A304-4E48-4D4E-9DF1-CA3B666A9A70}">
  <dimension ref="A1:Q95"/>
  <sheetViews>
    <sheetView tabSelected="1" topLeftCell="C1" workbookViewId="0">
      <selection activeCell="Q2" sqref="Q2:Q95"/>
    </sheetView>
  </sheetViews>
  <sheetFormatPr defaultRowHeight="14.4" x14ac:dyDescent="0.3"/>
  <cols>
    <col min="3" max="3" width="13" customWidth="1"/>
    <col min="4" max="4" width="19.88671875" bestFit="1" customWidth="1"/>
    <col min="5" max="5" width="10.6640625"/>
    <col min="6" max="6" width="14.5546875" customWidth="1"/>
    <col min="7" max="8" width="10.6640625"/>
    <col min="9" max="10" width="15.21875" customWidth="1"/>
    <col min="11" max="11" width="10.6640625"/>
    <col min="12" max="12" width="15.5546875" customWidth="1"/>
    <col min="13" max="15" width="10.6640625"/>
    <col min="16" max="16" width="13.6640625" bestFit="1" customWidth="1"/>
    <col min="17" max="17" width="20" bestFit="1" customWidth="1"/>
  </cols>
  <sheetData>
    <row r="1" spans="1:17" x14ac:dyDescent="0.3">
      <c r="A1" s="34" t="s">
        <v>84</v>
      </c>
      <c r="B1" s="34" t="s">
        <v>85</v>
      </c>
      <c r="C1" s="34" t="s">
        <v>0</v>
      </c>
      <c r="D1" s="35" t="s">
        <v>86</v>
      </c>
      <c r="E1" s="34" t="s">
        <v>1</v>
      </c>
      <c r="F1" s="34" t="s">
        <v>87</v>
      </c>
      <c r="G1" s="34" t="s">
        <v>88</v>
      </c>
      <c r="H1" s="34" t="s">
        <v>89</v>
      </c>
      <c r="I1" s="36" t="s">
        <v>90</v>
      </c>
      <c r="J1" s="36" t="s">
        <v>91</v>
      </c>
      <c r="K1" s="36" t="s">
        <v>92</v>
      </c>
      <c r="L1" s="36" t="s">
        <v>93</v>
      </c>
      <c r="M1" s="36" t="s">
        <v>94</v>
      </c>
      <c r="N1" s="36" t="s">
        <v>95</v>
      </c>
      <c r="O1" s="36" t="s">
        <v>96</v>
      </c>
      <c r="P1" s="36" t="s">
        <v>97</v>
      </c>
      <c r="Q1" s="36" t="s">
        <v>98</v>
      </c>
    </row>
    <row r="2" spans="1:17" x14ac:dyDescent="0.3">
      <c r="A2" s="37">
        <v>1</v>
      </c>
      <c r="B2" s="37" t="s">
        <v>99</v>
      </c>
      <c r="C2" s="37" t="s">
        <v>100</v>
      </c>
      <c r="D2" s="37" t="str">
        <f>CLEAN($C2)</f>
        <v>Sara</v>
      </c>
      <c r="E2" s="37" t="s">
        <v>6</v>
      </c>
      <c r="F2" s="38">
        <v>34690</v>
      </c>
      <c r="G2" s="37" t="s">
        <v>101</v>
      </c>
      <c r="H2" s="39">
        <v>35.5</v>
      </c>
      <c r="I2" s="40">
        <v>45</v>
      </c>
      <c r="J2" s="40">
        <f t="shared" ref="J2:J65" si="0">H2*I2</f>
        <v>1597.5</v>
      </c>
      <c r="K2" s="26" t="str">
        <f>TRIM($D2)</f>
        <v>Sara</v>
      </c>
      <c r="L2" s="26" t="str">
        <f>UPPER($K2)</f>
        <v>SARA</v>
      </c>
      <c r="M2" s="26" t="str">
        <f>LOWER($L2)</f>
        <v>sara</v>
      </c>
      <c r="N2" s="26" t="str">
        <f>PROPER($M2)</f>
        <v>Sara</v>
      </c>
      <c r="O2" s="26" t="str">
        <f>REPLACE($M2,1,LEN($M2),$N2)</f>
        <v>Sara</v>
      </c>
      <c r="P2" s="26" t="str">
        <f>SUBSTITUTE($G2,"R","Research")</f>
        <v>Research</v>
      </c>
      <c r="Q2" s="26" t="str">
        <f>CONCATENATE(D2,E2)</f>
        <v>SaraKling</v>
      </c>
    </row>
    <row r="3" spans="1:17" x14ac:dyDescent="0.3">
      <c r="A3" s="37">
        <v>2</v>
      </c>
      <c r="B3" s="37" t="s">
        <v>102</v>
      </c>
      <c r="C3" s="37" t="s">
        <v>103</v>
      </c>
      <c r="D3" s="37" t="str">
        <f t="shared" ref="D3:D66" si="1">CLEAN($C3)</f>
        <v>Sean</v>
      </c>
      <c r="E3" s="37" t="s">
        <v>8</v>
      </c>
      <c r="F3" s="38">
        <v>34153</v>
      </c>
      <c r="G3" s="37" t="s">
        <v>18</v>
      </c>
      <c r="H3" s="39">
        <v>35.5</v>
      </c>
      <c r="I3" s="40">
        <v>28.3</v>
      </c>
      <c r="J3" s="40">
        <f t="shared" si="0"/>
        <v>1004.65</v>
      </c>
      <c r="K3" s="26" t="str">
        <f t="shared" ref="K3:K66" si="2">TRIM($D3)</f>
        <v>Sean</v>
      </c>
      <c r="L3" s="26" t="str">
        <f t="shared" ref="L3:L66" si="3">UPPER($K3)</f>
        <v>SEAN</v>
      </c>
      <c r="M3" s="26" t="str">
        <f t="shared" ref="M3:M66" si="4">LOWER($L3)</f>
        <v>sean</v>
      </c>
      <c r="N3" s="26" t="str">
        <f t="shared" ref="N3:N66" si="5">PROPER($M3)</f>
        <v>Sean</v>
      </c>
      <c r="O3" s="26" t="str">
        <f t="shared" ref="O3:O66" si="6">REPLACE($M3,1,LEN($M3),$N3)</f>
        <v>Sean</v>
      </c>
      <c r="P3" s="26" t="str">
        <f t="shared" ref="P3:P66" si="7">SUBSTITUTE($G3,"R","Research")</f>
        <v>D</v>
      </c>
      <c r="Q3" s="26" t="str">
        <f t="shared" ref="Q3:Q66" si="8">CONCATENATE(D3,E3)</f>
        <v>SeanWillis</v>
      </c>
    </row>
    <row r="4" spans="1:17" x14ac:dyDescent="0.3">
      <c r="A4" s="37">
        <v>3</v>
      </c>
      <c r="B4" s="37" t="s">
        <v>104</v>
      </c>
      <c r="C4" s="37" t="s">
        <v>105</v>
      </c>
      <c r="D4" s="37" t="str">
        <f t="shared" si="1"/>
        <v>Colleen</v>
      </c>
      <c r="E4" s="37" t="s">
        <v>10</v>
      </c>
      <c r="F4" s="38">
        <v>36000</v>
      </c>
      <c r="G4" s="37" t="s">
        <v>106</v>
      </c>
      <c r="H4" s="39">
        <v>42</v>
      </c>
      <c r="I4" s="40">
        <v>31.75</v>
      </c>
      <c r="J4" s="40">
        <f t="shared" si="0"/>
        <v>1333.5</v>
      </c>
      <c r="K4" s="26" t="str">
        <f t="shared" si="2"/>
        <v>Colleen</v>
      </c>
      <c r="L4" s="26" t="str">
        <f t="shared" si="3"/>
        <v>COLLEEN</v>
      </c>
      <c r="M4" s="26" t="str">
        <f t="shared" si="4"/>
        <v>colleen</v>
      </c>
      <c r="N4" s="26" t="str">
        <f t="shared" si="5"/>
        <v>Colleen</v>
      </c>
      <c r="O4" s="26" t="str">
        <f t="shared" si="6"/>
        <v>Colleen</v>
      </c>
      <c r="P4" s="26" t="str">
        <f t="shared" si="7"/>
        <v>DResearchH</v>
      </c>
      <c r="Q4" s="26" t="str">
        <f t="shared" si="8"/>
        <v>ColleenAbel</v>
      </c>
    </row>
    <row r="5" spans="1:17" x14ac:dyDescent="0.3">
      <c r="A5" s="37">
        <v>4</v>
      </c>
      <c r="B5" s="37" t="s">
        <v>107</v>
      </c>
      <c r="C5" s="37" t="s">
        <v>108</v>
      </c>
      <c r="D5" s="37" t="str">
        <f t="shared" si="1"/>
        <v>Teri</v>
      </c>
      <c r="E5" s="37" t="s">
        <v>12</v>
      </c>
      <c r="F5" s="38">
        <v>35221</v>
      </c>
      <c r="G5" s="37" t="s">
        <v>109</v>
      </c>
      <c r="H5" s="39">
        <v>40</v>
      </c>
      <c r="I5" s="40">
        <v>23.75</v>
      </c>
      <c r="J5" s="40">
        <f t="shared" si="0"/>
        <v>950</v>
      </c>
      <c r="K5" s="26" t="str">
        <f t="shared" si="2"/>
        <v>Teri</v>
      </c>
      <c r="L5" s="26" t="str">
        <f t="shared" si="3"/>
        <v>TERI</v>
      </c>
      <c r="M5" s="26" t="str">
        <f t="shared" si="4"/>
        <v>teri</v>
      </c>
      <c r="N5" s="26" t="str">
        <f t="shared" si="5"/>
        <v>Teri</v>
      </c>
      <c r="O5" s="26" t="str">
        <f t="shared" si="6"/>
        <v>Teri</v>
      </c>
      <c r="P5" s="26" t="str">
        <f t="shared" si="7"/>
        <v>ResearchH</v>
      </c>
      <c r="Q5" s="26" t="str">
        <f t="shared" si="8"/>
        <v>TeriBinga</v>
      </c>
    </row>
    <row r="6" spans="1:17" x14ac:dyDescent="0.3">
      <c r="A6" s="37">
        <v>5</v>
      </c>
      <c r="B6" s="37" t="s">
        <v>110</v>
      </c>
      <c r="C6" s="37" t="s">
        <v>111</v>
      </c>
      <c r="D6" s="37" t="str">
        <f t="shared" si="1"/>
        <v>Frank</v>
      </c>
      <c r="E6" s="37" t="s">
        <v>14</v>
      </c>
      <c r="F6" s="38">
        <v>33399</v>
      </c>
      <c r="G6" s="37" t="s">
        <v>106</v>
      </c>
      <c r="H6" s="39">
        <v>40</v>
      </c>
      <c r="I6" s="40">
        <v>27.6</v>
      </c>
      <c r="J6" s="40">
        <f t="shared" si="0"/>
        <v>1104</v>
      </c>
      <c r="K6" s="26" t="str">
        <f t="shared" si="2"/>
        <v>Frank</v>
      </c>
      <c r="L6" s="26" t="str">
        <f t="shared" si="3"/>
        <v>FRANK</v>
      </c>
      <c r="M6" s="26" t="str">
        <f t="shared" si="4"/>
        <v>frank</v>
      </c>
      <c r="N6" s="26" t="str">
        <f t="shared" si="5"/>
        <v>Frank</v>
      </c>
      <c r="O6" s="26" t="str">
        <f t="shared" si="6"/>
        <v>Frank</v>
      </c>
      <c r="P6" s="26" t="str">
        <f t="shared" si="7"/>
        <v>DResearchH</v>
      </c>
      <c r="Q6" s="26" t="str">
        <f t="shared" si="8"/>
        <v>FrankCulbert</v>
      </c>
    </row>
    <row r="7" spans="1:17" x14ac:dyDescent="0.3">
      <c r="A7" s="37">
        <v>6</v>
      </c>
      <c r="B7" s="37" t="s">
        <v>112</v>
      </c>
      <c r="C7" s="37" t="s">
        <v>113</v>
      </c>
      <c r="D7" s="37" t="str">
        <f t="shared" si="1"/>
        <v>Kristen</v>
      </c>
      <c r="E7" s="37" t="s">
        <v>114</v>
      </c>
      <c r="F7" s="38">
        <v>34853</v>
      </c>
      <c r="G7" s="37" t="s">
        <v>18</v>
      </c>
      <c r="H7" s="39">
        <v>35</v>
      </c>
      <c r="I7" s="40">
        <v>39</v>
      </c>
      <c r="J7" s="40">
        <f t="shared" si="0"/>
        <v>1365</v>
      </c>
      <c r="K7" s="26" t="str">
        <f t="shared" si="2"/>
        <v>Kristen</v>
      </c>
      <c r="L7" s="26" t="str">
        <f t="shared" si="3"/>
        <v>KRISTEN</v>
      </c>
      <c r="M7" s="26" t="str">
        <f t="shared" si="4"/>
        <v>kristen</v>
      </c>
      <c r="N7" s="26" t="str">
        <f t="shared" si="5"/>
        <v>Kristen</v>
      </c>
      <c r="O7" s="26" t="str">
        <f t="shared" si="6"/>
        <v>Kristen</v>
      </c>
      <c r="P7" s="26" t="str">
        <f t="shared" si="7"/>
        <v>D</v>
      </c>
      <c r="Q7" s="26" t="str">
        <f t="shared" si="8"/>
        <v>KristenDeVinney</v>
      </c>
    </row>
    <row r="8" spans="1:17" x14ac:dyDescent="0.3">
      <c r="A8" s="37">
        <v>7</v>
      </c>
      <c r="B8" s="37" t="s">
        <v>115</v>
      </c>
      <c r="C8" s="37" t="s">
        <v>116</v>
      </c>
      <c r="D8" s="37" t="str">
        <f t="shared" si="1"/>
        <v>Theresa</v>
      </c>
      <c r="E8" s="37" t="s">
        <v>117</v>
      </c>
      <c r="F8" s="38">
        <v>35485</v>
      </c>
      <c r="G8" s="37" t="s">
        <v>109</v>
      </c>
      <c r="H8" s="39">
        <v>35</v>
      </c>
      <c r="I8" s="40">
        <v>27.1</v>
      </c>
      <c r="J8" s="40">
        <f t="shared" si="0"/>
        <v>948.5</v>
      </c>
      <c r="K8" s="26" t="str">
        <f t="shared" si="2"/>
        <v>Theresa</v>
      </c>
      <c r="L8" s="26" t="str">
        <f t="shared" si="3"/>
        <v>THERESA</v>
      </c>
      <c r="M8" s="26" t="str">
        <f t="shared" si="4"/>
        <v>theresa</v>
      </c>
      <c r="N8" s="26" t="str">
        <f t="shared" si="5"/>
        <v>Theresa</v>
      </c>
      <c r="O8" s="26" t="str">
        <f t="shared" si="6"/>
        <v>Theresa</v>
      </c>
      <c r="P8" s="26" t="str">
        <f t="shared" si="7"/>
        <v>ResearchH</v>
      </c>
      <c r="Q8" s="26" t="str">
        <f t="shared" si="8"/>
        <v>TheresaCalifano</v>
      </c>
    </row>
    <row r="9" spans="1:17" x14ac:dyDescent="0.3">
      <c r="A9" s="37">
        <v>8</v>
      </c>
      <c r="B9" s="37" t="s">
        <v>118</v>
      </c>
      <c r="C9" s="37" t="s">
        <v>119</v>
      </c>
      <c r="D9" s="37" t="str">
        <f t="shared" si="1"/>
        <v>Barry</v>
      </c>
      <c r="E9" s="37" t="s">
        <v>120</v>
      </c>
      <c r="F9" s="38">
        <v>33341</v>
      </c>
      <c r="G9" s="37" t="s">
        <v>18</v>
      </c>
      <c r="H9" s="39">
        <v>40</v>
      </c>
      <c r="I9" s="40">
        <v>48</v>
      </c>
      <c r="J9" s="40">
        <f t="shared" si="0"/>
        <v>1920</v>
      </c>
      <c r="K9" s="26" t="str">
        <f t="shared" si="2"/>
        <v>Barry</v>
      </c>
      <c r="L9" s="26" t="str">
        <f t="shared" si="3"/>
        <v>BARRY</v>
      </c>
      <c r="M9" s="26" t="str">
        <f t="shared" si="4"/>
        <v>barry</v>
      </c>
      <c r="N9" s="26" t="str">
        <f t="shared" si="5"/>
        <v>Barry</v>
      </c>
      <c r="O9" s="26" t="str">
        <f t="shared" si="6"/>
        <v>Barry</v>
      </c>
      <c r="P9" s="26" t="str">
        <f t="shared" si="7"/>
        <v>D</v>
      </c>
      <c r="Q9" s="26" t="str">
        <f t="shared" si="8"/>
        <v>BarryBally</v>
      </c>
    </row>
    <row r="10" spans="1:17" x14ac:dyDescent="0.3">
      <c r="A10" s="37">
        <v>9</v>
      </c>
      <c r="B10" s="37" t="s">
        <v>121</v>
      </c>
      <c r="C10" s="37" t="s">
        <v>122</v>
      </c>
      <c r="D10" s="37" t="str">
        <f t="shared" si="1"/>
        <v>Cheryl</v>
      </c>
      <c r="E10" s="37" t="s">
        <v>123</v>
      </c>
      <c r="F10" s="38">
        <v>35825</v>
      </c>
      <c r="G10" s="37" t="s">
        <v>124</v>
      </c>
      <c r="H10" s="39">
        <v>35.5</v>
      </c>
      <c r="I10" s="40">
        <v>28.3</v>
      </c>
      <c r="J10" s="40">
        <f t="shared" si="0"/>
        <v>1004.65</v>
      </c>
      <c r="K10" s="26" t="str">
        <f t="shared" si="2"/>
        <v>Cheryl</v>
      </c>
      <c r="L10" s="26" t="str">
        <f t="shared" si="3"/>
        <v>CHERYL</v>
      </c>
      <c r="M10" s="26" t="str">
        <f t="shared" si="4"/>
        <v>cheryl</v>
      </c>
      <c r="N10" s="26" t="str">
        <f t="shared" si="5"/>
        <v>Cheryl</v>
      </c>
      <c r="O10" s="26" t="str">
        <f t="shared" si="6"/>
        <v>Cheryl</v>
      </c>
      <c r="P10" s="26" t="str">
        <f t="shared" si="7"/>
        <v>DResearch</v>
      </c>
      <c r="Q10" s="26" t="str">
        <f t="shared" si="8"/>
        <v>CherylHalal</v>
      </c>
    </row>
    <row r="11" spans="1:17" x14ac:dyDescent="0.3">
      <c r="A11" s="37">
        <v>10</v>
      </c>
      <c r="B11" s="37" t="s">
        <v>125</v>
      </c>
      <c r="C11" s="37" t="s">
        <v>126</v>
      </c>
      <c r="D11" s="37" t="str">
        <f t="shared" si="1"/>
        <v>Harry</v>
      </c>
      <c r="E11" s="37" t="s">
        <v>127</v>
      </c>
      <c r="F11" s="38">
        <v>36157</v>
      </c>
      <c r="G11" s="37"/>
      <c r="H11" s="39">
        <v>40</v>
      </c>
      <c r="I11" s="40">
        <v>36.5</v>
      </c>
      <c r="J11" s="40">
        <f t="shared" si="0"/>
        <v>1460</v>
      </c>
      <c r="K11" s="26" t="str">
        <f t="shared" si="2"/>
        <v>Harry</v>
      </c>
      <c r="L11" s="26" t="str">
        <f t="shared" si="3"/>
        <v>HARRY</v>
      </c>
      <c r="M11" s="26" t="str">
        <f t="shared" si="4"/>
        <v>harry</v>
      </c>
      <c r="N11" s="26" t="str">
        <f t="shared" si="5"/>
        <v>Harry</v>
      </c>
      <c r="O11" s="26" t="str">
        <f t="shared" si="6"/>
        <v>Harry</v>
      </c>
      <c r="P11" s="26" t="str">
        <f t="shared" si="7"/>
        <v/>
      </c>
      <c r="Q11" s="26" t="str">
        <f t="shared" si="8"/>
        <v>HarrySwayne</v>
      </c>
    </row>
    <row r="12" spans="1:17" x14ac:dyDescent="0.3">
      <c r="A12" s="37">
        <v>11</v>
      </c>
      <c r="B12" s="37" t="s">
        <v>128</v>
      </c>
      <c r="C12" s="37" t="s">
        <v>129</v>
      </c>
      <c r="D12" s="37" t="str">
        <f t="shared" si="1"/>
        <v>Shing</v>
      </c>
      <c r="E12" s="37" t="s">
        <v>130</v>
      </c>
      <c r="F12" s="38">
        <v>33822</v>
      </c>
      <c r="G12" s="37" t="s">
        <v>101</v>
      </c>
      <c r="H12" s="39">
        <v>35.5</v>
      </c>
      <c r="I12" s="40">
        <v>28.3</v>
      </c>
      <c r="J12" s="40">
        <f t="shared" si="0"/>
        <v>1004.65</v>
      </c>
      <c r="K12" s="26" t="str">
        <f t="shared" si="2"/>
        <v>Shing</v>
      </c>
      <c r="L12" s="26" t="str">
        <f t="shared" si="3"/>
        <v>SHING</v>
      </c>
      <c r="M12" s="26" t="str">
        <f t="shared" si="4"/>
        <v>shing</v>
      </c>
      <c r="N12" s="26" t="str">
        <f t="shared" si="5"/>
        <v>Shing</v>
      </c>
      <c r="O12" s="26" t="str">
        <f t="shared" si="6"/>
        <v>Shing</v>
      </c>
      <c r="P12" s="26" t="str">
        <f t="shared" si="7"/>
        <v>Research</v>
      </c>
      <c r="Q12" s="26" t="str">
        <f t="shared" si="8"/>
        <v>ShingChen</v>
      </c>
    </row>
    <row r="13" spans="1:17" x14ac:dyDescent="0.3">
      <c r="A13" s="37">
        <v>12</v>
      </c>
      <c r="B13" s="37" t="s">
        <v>131</v>
      </c>
      <c r="C13" s="37" t="s">
        <v>132</v>
      </c>
      <c r="D13" s="37" t="str">
        <f t="shared" si="1"/>
        <v>Seth</v>
      </c>
      <c r="E13" s="37" t="s">
        <v>133</v>
      </c>
      <c r="F13" s="38">
        <v>35888</v>
      </c>
      <c r="G13" s="37" t="s">
        <v>106</v>
      </c>
      <c r="H13" s="39">
        <v>32</v>
      </c>
      <c r="I13" s="40">
        <v>20.5</v>
      </c>
      <c r="J13" s="40">
        <f t="shared" si="0"/>
        <v>656</v>
      </c>
      <c r="K13" s="26" t="str">
        <f t="shared" si="2"/>
        <v>Seth</v>
      </c>
      <c r="L13" s="26" t="str">
        <f t="shared" si="3"/>
        <v>SETH</v>
      </c>
      <c r="M13" s="26" t="str">
        <f t="shared" si="4"/>
        <v>seth</v>
      </c>
      <c r="N13" s="26" t="str">
        <f t="shared" si="5"/>
        <v>Seth</v>
      </c>
      <c r="O13" s="26" t="str">
        <f t="shared" si="6"/>
        <v>Seth</v>
      </c>
      <c r="P13" s="26" t="str">
        <f t="shared" si="7"/>
        <v>DResearchH</v>
      </c>
      <c r="Q13" s="26" t="str">
        <f t="shared" si="8"/>
        <v>SethRose</v>
      </c>
    </row>
    <row r="14" spans="1:17" x14ac:dyDescent="0.3">
      <c r="A14" s="37">
        <v>13</v>
      </c>
      <c r="B14" s="37" t="s">
        <v>134</v>
      </c>
      <c r="C14" s="37" t="s">
        <v>135</v>
      </c>
      <c r="D14" s="37" t="str">
        <f t="shared" si="1"/>
        <v>Bob</v>
      </c>
      <c r="E14" s="37" t="s">
        <v>136</v>
      </c>
      <c r="F14" s="38">
        <v>33992</v>
      </c>
      <c r="G14" s="37" t="s">
        <v>137</v>
      </c>
      <c r="H14" s="39">
        <v>35.5</v>
      </c>
      <c r="I14" s="40">
        <v>50</v>
      </c>
      <c r="J14" s="40">
        <f t="shared" si="0"/>
        <v>1775</v>
      </c>
      <c r="K14" s="26" t="str">
        <f t="shared" si="2"/>
        <v>Bob</v>
      </c>
      <c r="L14" s="26" t="str">
        <f t="shared" si="3"/>
        <v>BOB</v>
      </c>
      <c r="M14" s="26" t="str">
        <f t="shared" si="4"/>
        <v>bob</v>
      </c>
      <c r="N14" s="26" t="str">
        <f t="shared" si="5"/>
        <v>Bob</v>
      </c>
      <c r="O14" s="26" t="str">
        <f t="shared" si="6"/>
        <v>Bob</v>
      </c>
      <c r="P14" s="26" t="str">
        <f t="shared" si="7"/>
        <v xml:space="preserve"> </v>
      </c>
      <c r="Q14" s="26" t="str">
        <f t="shared" si="8"/>
        <v>BobAmbrose</v>
      </c>
    </row>
    <row r="15" spans="1:17" x14ac:dyDescent="0.3">
      <c r="A15" s="37">
        <v>14</v>
      </c>
      <c r="B15" s="37" t="s">
        <v>138</v>
      </c>
      <c r="C15" s="37" t="s">
        <v>139</v>
      </c>
      <c r="D15" s="37" t="str">
        <f t="shared" si="1"/>
        <v>Chris</v>
      </c>
      <c r="E15" s="37" t="s">
        <v>140</v>
      </c>
      <c r="F15" s="38">
        <v>35195</v>
      </c>
      <c r="G15" s="37" t="s">
        <v>141</v>
      </c>
      <c r="H15" s="39">
        <v>40</v>
      </c>
      <c r="I15" s="40">
        <v>22.22</v>
      </c>
      <c r="J15" s="40">
        <f t="shared" si="0"/>
        <v>888.8</v>
      </c>
      <c r="K15" s="26" t="str">
        <f t="shared" si="2"/>
        <v>Chris</v>
      </c>
      <c r="L15" s="26" t="str">
        <f t="shared" si="3"/>
        <v>CHRIS</v>
      </c>
      <c r="M15" s="26" t="str">
        <f t="shared" si="4"/>
        <v>chris</v>
      </c>
      <c r="N15" s="26" t="str">
        <f t="shared" si="5"/>
        <v>Chris</v>
      </c>
      <c r="O15" s="26" t="str">
        <f t="shared" si="6"/>
        <v>Chris</v>
      </c>
      <c r="P15" s="26" t="str">
        <f t="shared" si="7"/>
        <v>DH</v>
      </c>
      <c r="Q15" s="26" t="str">
        <f t="shared" si="8"/>
        <v>ChrisHume</v>
      </c>
    </row>
    <row r="16" spans="1:17" x14ac:dyDescent="0.3">
      <c r="A16" s="37">
        <v>15</v>
      </c>
      <c r="B16" s="37" t="s">
        <v>142</v>
      </c>
      <c r="C16" s="37" t="s">
        <v>143</v>
      </c>
      <c r="D16" s="37" t="str">
        <f t="shared" si="1"/>
        <v>Robert</v>
      </c>
      <c r="E16" s="37" t="s">
        <v>144</v>
      </c>
      <c r="F16" s="38">
        <v>34858</v>
      </c>
      <c r="G16" s="37" t="s">
        <v>141</v>
      </c>
      <c r="H16" s="39">
        <v>40</v>
      </c>
      <c r="I16" s="40">
        <v>27.6</v>
      </c>
      <c r="J16" s="40">
        <f t="shared" si="0"/>
        <v>1104</v>
      </c>
      <c r="K16" s="26" t="str">
        <f t="shared" si="2"/>
        <v>Robert</v>
      </c>
      <c r="L16" s="26" t="str">
        <f t="shared" si="3"/>
        <v>ROBERT</v>
      </c>
      <c r="M16" s="26" t="str">
        <f t="shared" si="4"/>
        <v>robert</v>
      </c>
      <c r="N16" s="26" t="str">
        <f t="shared" si="5"/>
        <v>Robert</v>
      </c>
      <c r="O16" s="26" t="str">
        <f t="shared" si="6"/>
        <v>Robert</v>
      </c>
      <c r="P16" s="26" t="str">
        <f t="shared" si="7"/>
        <v>DH</v>
      </c>
      <c r="Q16" s="26" t="str">
        <f t="shared" si="8"/>
        <v>RobertMurray</v>
      </c>
    </row>
    <row r="17" spans="1:17" x14ac:dyDescent="0.3">
      <c r="A17" s="37">
        <v>16</v>
      </c>
      <c r="B17" s="37" t="s">
        <v>145</v>
      </c>
      <c r="C17" s="37" t="s">
        <v>146</v>
      </c>
      <c r="D17" s="37" t="str">
        <f t="shared" si="1"/>
        <v>James</v>
      </c>
      <c r="E17" s="37" t="s">
        <v>147</v>
      </c>
      <c r="F17" s="38">
        <v>34616</v>
      </c>
      <c r="G17" s="37" t="s">
        <v>141</v>
      </c>
      <c r="H17" s="39">
        <v>35.5</v>
      </c>
      <c r="I17" s="40">
        <v>55</v>
      </c>
      <c r="J17" s="40">
        <f t="shared" si="0"/>
        <v>1952.5</v>
      </c>
      <c r="K17" s="26" t="str">
        <f t="shared" si="2"/>
        <v>James</v>
      </c>
      <c r="L17" s="26" t="str">
        <f t="shared" si="3"/>
        <v>JAMES</v>
      </c>
      <c r="M17" s="26" t="str">
        <f t="shared" si="4"/>
        <v>james</v>
      </c>
      <c r="N17" s="26" t="str">
        <f t="shared" si="5"/>
        <v>James</v>
      </c>
      <c r="O17" s="26" t="str">
        <f t="shared" si="6"/>
        <v>James</v>
      </c>
      <c r="P17" s="26" t="str">
        <f t="shared" si="7"/>
        <v>DH</v>
      </c>
      <c r="Q17" s="26" t="str">
        <f t="shared" si="8"/>
        <v>JamesRich</v>
      </c>
    </row>
    <row r="18" spans="1:17" x14ac:dyDescent="0.3">
      <c r="A18" s="37">
        <v>17</v>
      </c>
      <c r="B18" s="37" t="s">
        <v>148</v>
      </c>
      <c r="C18" s="37" t="s">
        <v>149</v>
      </c>
      <c r="D18" s="37" t="str">
        <f t="shared" si="1"/>
        <v>George</v>
      </c>
      <c r="E18" s="37" t="s">
        <v>150</v>
      </c>
      <c r="F18" s="38">
        <v>34094</v>
      </c>
      <c r="G18" s="37" t="s">
        <v>151</v>
      </c>
      <c r="H18" s="39">
        <v>40</v>
      </c>
      <c r="I18" s="40">
        <v>37</v>
      </c>
      <c r="J18" s="40">
        <f t="shared" si="0"/>
        <v>1480</v>
      </c>
      <c r="K18" s="26" t="str">
        <f t="shared" si="2"/>
        <v>George</v>
      </c>
      <c r="L18" s="26" t="str">
        <f t="shared" si="3"/>
        <v>GEORGE</v>
      </c>
      <c r="M18" s="26" t="str">
        <f t="shared" si="4"/>
        <v>george</v>
      </c>
      <c r="N18" s="26" t="str">
        <f t="shared" si="5"/>
        <v>George</v>
      </c>
      <c r="O18" s="26" t="str">
        <f t="shared" si="6"/>
        <v>George</v>
      </c>
      <c r="P18" s="26" t="str">
        <f t="shared" si="7"/>
        <v>H</v>
      </c>
      <c r="Q18" s="26" t="str">
        <f t="shared" si="8"/>
        <v>GeorgeGorski</v>
      </c>
    </row>
    <row r="19" spans="1:17" x14ac:dyDescent="0.3">
      <c r="A19" s="37">
        <v>18</v>
      </c>
      <c r="B19" s="37" t="s">
        <v>152</v>
      </c>
      <c r="C19" s="37" t="s">
        <v>153</v>
      </c>
      <c r="D19" s="37" t="str">
        <f t="shared" si="1"/>
        <v>Paul</v>
      </c>
      <c r="E19" s="37" t="s">
        <v>154</v>
      </c>
      <c r="F19" s="38">
        <v>35050</v>
      </c>
      <c r="G19" s="37" t="s">
        <v>151</v>
      </c>
      <c r="H19" s="39">
        <v>40</v>
      </c>
      <c r="I19" s="40">
        <v>37</v>
      </c>
      <c r="J19" s="40">
        <f t="shared" si="0"/>
        <v>1480</v>
      </c>
      <c r="K19" s="26" t="str">
        <f t="shared" si="2"/>
        <v>Paul</v>
      </c>
      <c r="L19" s="26" t="str">
        <f t="shared" si="3"/>
        <v>PAUL</v>
      </c>
      <c r="M19" s="26" t="str">
        <f t="shared" si="4"/>
        <v>paul</v>
      </c>
      <c r="N19" s="26" t="str">
        <f t="shared" si="5"/>
        <v>Paul</v>
      </c>
      <c r="O19" s="26" t="str">
        <f t="shared" si="6"/>
        <v>Paul</v>
      </c>
      <c r="P19" s="26" t="str">
        <f t="shared" si="7"/>
        <v>H</v>
      </c>
      <c r="Q19" s="26" t="str">
        <f t="shared" si="8"/>
        <v>PaulHoffman</v>
      </c>
    </row>
    <row r="20" spans="1:17" x14ac:dyDescent="0.3">
      <c r="A20" s="37">
        <v>19</v>
      </c>
      <c r="B20" s="37" t="s">
        <v>155</v>
      </c>
      <c r="C20" s="37" t="s">
        <v>156</v>
      </c>
      <c r="D20" s="37" t="str">
        <f t="shared" si="1"/>
        <v>Dean</v>
      </c>
      <c r="E20" s="37" t="s">
        <v>157</v>
      </c>
      <c r="F20" s="38">
        <v>34871</v>
      </c>
      <c r="G20" s="37" t="s">
        <v>109</v>
      </c>
      <c r="H20" s="39">
        <v>40</v>
      </c>
      <c r="I20" s="40">
        <v>30</v>
      </c>
      <c r="J20" s="40">
        <f t="shared" si="0"/>
        <v>1200</v>
      </c>
      <c r="K20" s="26" t="str">
        <f t="shared" si="2"/>
        <v>Dean</v>
      </c>
      <c r="L20" s="26" t="str">
        <f t="shared" si="3"/>
        <v>DEAN</v>
      </c>
      <c r="M20" s="26" t="str">
        <f t="shared" si="4"/>
        <v>dean</v>
      </c>
      <c r="N20" s="26" t="str">
        <f t="shared" si="5"/>
        <v>Dean</v>
      </c>
      <c r="O20" s="26" t="str">
        <f t="shared" si="6"/>
        <v>Dean</v>
      </c>
      <c r="P20" s="26" t="str">
        <f t="shared" si="7"/>
        <v>ResearchH</v>
      </c>
      <c r="Q20" s="26" t="str">
        <f t="shared" si="8"/>
        <v>DeanKramer</v>
      </c>
    </row>
    <row r="21" spans="1:17" x14ac:dyDescent="0.3">
      <c r="A21" s="37">
        <v>20</v>
      </c>
      <c r="B21" s="37" t="s">
        <v>158</v>
      </c>
      <c r="C21" s="37" t="s">
        <v>159</v>
      </c>
      <c r="D21" s="37" t="str">
        <f t="shared" si="1"/>
        <v>Carol</v>
      </c>
      <c r="E21" s="37" t="s">
        <v>160</v>
      </c>
      <c r="F21" s="38">
        <v>34534</v>
      </c>
      <c r="G21" s="37"/>
      <c r="H21" s="39">
        <v>35.5</v>
      </c>
      <c r="I21" s="40">
        <v>27.5</v>
      </c>
      <c r="J21" s="40">
        <f t="shared" si="0"/>
        <v>976.25</v>
      </c>
      <c r="K21" s="26" t="str">
        <f t="shared" si="2"/>
        <v>Carol</v>
      </c>
      <c r="L21" s="26" t="str">
        <f t="shared" si="3"/>
        <v>CAROL</v>
      </c>
      <c r="M21" s="26" t="str">
        <f t="shared" si="4"/>
        <v>carol</v>
      </c>
      <c r="N21" s="26" t="str">
        <f t="shared" si="5"/>
        <v>Carol</v>
      </c>
      <c r="O21" s="26" t="str">
        <f t="shared" si="6"/>
        <v>Carol</v>
      </c>
      <c r="P21" s="26" t="str">
        <f t="shared" si="7"/>
        <v/>
      </c>
      <c r="Q21" s="26" t="str">
        <f t="shared" si="8"/>
        <v>CarolHill</v>
      </c>
    </row>
    <row r="22" spans="1:17" x14ac:dyDescent="0.3">
      <c r="A22" s="37">
        <v>21</v>
      </c>
      <c r="B22" s="37" t="s">
        <v>161</v>
      </c>
      <c r="C22" s="37" t="s">
        <v>162</v>
      </c>
      <c r="D22" s="37" t="str">
        <f t="shared" si="1"/>
        <v>Julia</v>
      </c>
      <c r="E22" s="37" t="s">
        <v>163</v>
      </c>
      <c r="F22" s="38">
        <v>33649</v>
      </c>
      <c r="G22" s="37" t="s">
        <v>109</v>
      </c>
      <c r="H22" s="39">
        <v>25</v>
      </c>
      <c r="I22" s="40">
        <v>23.52</v>
      </c>
      <c r="J22" s="40">
        <f t="shared" si="0"/>
        <v>588</v>
      </c>
      <c r="K22" s="26" t="str">
        <f t="shared" si="2"/>
        <v>Julia</v>
      </c>
      <c r="L22" s="26" t="str">
        <f t="shared" si="3"/>
        <v>JULIA</v>
      </c>
      <c r="M22" s="26" t="str">
        <f t="shared" si="4"/>
        <v>julia</v>
      </c>
      <c r="N22" s="26" t="str">
        <f t="shared" si="5"/>
        <v>Julia</v>
      </c>
      <c r="O22" s="26" t="str">
        <f t="shared" si="6"/>
        <v>Julia</v>
      </c>
      <c r="P22" s="26" t="str">
        <f t="shared" si="7"/>
        <v>ResearchH</v>
      </c>
      <c r="Q22" s="26" t="str">
        <f t="shared" si="8"/>
        <v>JuliaSmith</v>
      </c>
    </row>
    <row r="23" spans="1:17" x14ac:dyDescent="0.3">
      <c r="A23" s="37">
        <v>22</v>
      </c>
      <c r="B23" s="37" t="s">
        <v>164</v>
      </c>
      <c r="C23" s="37" t="s">
        <v>165</v>
      </c>
      <c r="D23" s="37" t="str">
        <f t="shared" si="1"/>
        <v>Jacqueline</v>
      </c>
      <c r="E23" s="37" t="s">
        <v>166</v>
      </c>
      <c r="F23" s="38">
        <v>33634</v>
      </c>
      <c r="G23" s="37" t="s">
        <v>151</v>
      </c>
      <c r="H23" s="39">
        <v>40</v>
      </c>
      <c r="I23" s="40">
        <v>23.75</v>
      </c>
      <c r="J23" s="40">
        <f t="shared" si="0"/>
        <v>950</v>
      </c>
      <c r="K23" s="26" t="str">
        <f t="shared" si="2"/>
        <v>Jacqueline</v>
      </c>
      <c r="L23" s="26" t="str">
        <f t="shared" si="3"/>
        <v>JACQUELINE</v>
      </c>
      <c r="M23" s="26" t="str">
        <f t="shared" si="4"/>
        <v>jacqueline</v>
      </c>
      <c r="N23" s="26" t="str">
        <f t="shared" si="5"/>
        <v>Jacqueline</v>
      </c>
      <c r="O23" s="26" t="str">
        <f t="shared" si="6"/>
        <v>Jacqueline</v>
      </c>
      <c r="P23" s="26" t="str">
        <f t="shared" si="7"/>
        <v>H</v>
      </c>
      <c r="Q23" s="26" t="str">
        <f t="shared" si="8"/>
        <v>JacquelineBanks</v>
      </c>
    </row>
    <row r="24" spans="1:17" x14ac:dyDescent="0.3">
      <c r="A24" s="37">
        <v>23</v>
      </c>
      <c r="B24" s="37" t="s">
        <v>167</v>
      </c>
      <c r="C24" s="37" t="s">
        <v>168</v>
      </c>
      <c r="D24" s="37" t="str">
        <f t="shared" si="1"/>
        <v>Jeffrey</v>
      </c>
      <c r="E24" s="37" t="s">
        <v>169</v>
      </c>
      <c r="F24" s="38">
        <v>32573</v>
      </c>
      <c r="G24" s="37" t="s">
        <v>101</v>
      </c>
      <c r="H24" s="39">
        <v>40</v>
      </c>
      <c r="I24" s="40">
        <v>60</v>
      </c>
      <c r="J24" s="40">
        <f t="shared" si="0"/>
        <v>2400</v>
      </c>
      <c r="K24" s="26" t="str">
        <f t="shared" si="2"/>
        <v>Jeffrey</v>
      </c>
      <c r="L24" s="26" t="str">
        <f t="shared" si="3"/>
        <v>JEFFREY</v>
      </c>
      <c r="M24" s="26" t="str">
        <f t="shared" si="4"/>
        <v>jeffrey</v>
      </c>
      <c r="N24" s="26" t="str">
        <f t="shared" si="5"/>
        <v>Jeffrey</v>
      </c>
      <c r="O24" s="26" t="str">
        <f t="shared" si="6"/>
        <v>Jeffrey</v>
      </c>
      <c r="P24" s="26" t="str">
        <f t="shared" si="7"/>
        <v>Research</v>
      </c>
      <c r="Q24" s="26" t="str">
        <f t="shared" si="8"/>
        <v>JeffreyStrong</v>
      </c>
    </row>
    <row r="25" spans="1:17" x14ac:dyDescent="0.3">
      <c r="A25" s="37">
        <v>24</v>
      </c>
      <c r="B25" s="37" t="s">
        <v>170</v>
      </c>
      <c r="C25" s="37" t="s">
        <v>171</v>
      </c>
      <c r="D25" s="37" t="str">
        <f t="shared" si="1"/>
        <v>Jeri Lynn</v>
      </c>
      <c r="E25" s="37" t="s">
        <v>172</v>
      </c>
      <c r="F25" s="38">
        <v>33700</v>
      </c>
      <c r="G25" s="37"/>
      <c r="H25" s="39">
        <v>40</v>
      </c>
      <c r="I25" s="40">
        <v>52</v>
      </c>
      <c r="J25" s="40">
        <f t="shared" si="0"/>
        <v>2080</v>
      </c>
      <c r="K25" s="26" t="str">
        <f t="shared" si="2"/>
        <v>Jeri Lynn</v>
      </c>
      <c r="L25" s="26" t="str">
        <f t="shared" si="3"/>
        <v>JERI LYNN</v>
      </c>
      <c r="M25" s="26" t="str">
        <f t="shared" si="4"/>
        <v>jeri lynn</v>
      </c>
      <c r="N25" s="26" t="str">
        <f t="shared" si="5"/>
        <v>Jeri Lynn</v>
      </c>
      <c r="O25" s="26" t="str">
        <f t="shared" si="6"/>
        <v>Jeri Lynn</v>
      </c>
      <c r="P25" s="26" t="str">
        <f t="shared" si="7"/>
        <v/>
      </c>
      <c r="Q25" s="26" t="str">
        <f t="shared" si="8"/>
        <v>Jeri LynnMacFall</v>
      </c>
    </row>
    <row r="26" spans="1:17" x14ac:dyDescent="0.3">
      <c r="A26" s="37">
        <v>25</v>
      </c>
      <c r="B26" s="37" t="s">
        <v>173</v>
      </c>
      <c r="C26" s="37" t="s">
        <v>174</v>
      </c>
      <c r="D26" s="37" t="str">
        <f t="shared" si="1"/>
        <v>Sung</v>
      </c>
      <c r="E26" s="37" t="s">
        <v>175</v>
      </c>
      <c r="F26" s="38">
        <v>35747</v>
      </c>
      <c r="G26" s="37" t="s">
        <v>106</v>
      </c>
      <c r="H26" s="39">
        <v>40</v>
      </c>
      <c r="I26" s="40">
        <v>30.5</v>
      </c>
      <c r="J26" s="40">
        <f t="shared" si="0"/>
        <v>1220</v>
      </c>
      <c r="K26" s="26" t="str">
        <f t="shared" si="2"/>
        <v>Sung</v>
      </c>
      <c r="L26" s="26" t="str">
        <f t="shared" si="3"/>
        <v>SUNG</v>
      </c>
      <c r="M26" s="26" t="str">
        <f t="shared" si="4"/>
        <v>sung</v>
      </c>
      <c r="N26" s="26" t="str">
        <f t="shared" si="5"/>
        <v>Sung</v>
      </c>
      <c r="O26" s="26" t="str">
        <f t="shared" si="6"/>
        <v>Sung</v>
      </c>
      <c r="P26" s="26" t="str">
        <f t="shared" si="7"/>
        <v>DResearchH</v>
      </c>
      <c r="Q26" s="26" t="str">
        <f t="shared" si="8"/>
        <v>SungKim</v>
      </c>
    </row>
    <row r="27" spans="1:17" x14ac:dyDescent="0.3">
      <c r="A27" s="37">
        <v>26</v>
      </c>
      <c r="B27" s="37" t="s">
        <v>176</v>
      </c>
      <c r="C27" s="37" t="s">
        <v>177</v>
      </c>
      <c r="D27" s="37" t="str">
        <f t="shared" si="1"/>
        <v>Theodore</v>
      </c>
      <c r="E27" s="37" t="s">
        <v>178</v>
      </c>
      <c r="F27" s="38">
        <v>36374</v>
      </c>
      <c r="G27" s="37" t="s">
        <v>106</v>
      </c>
      <c r="H27" s="39">
        <v>32</v>
      </c>
      <c r="I27" s="40">
        <v>20.5</v>
      </c>
      <c r="J27" s="40">
        <f t="shared" si="0"/>
        <v>656</v>
      </c>
      <c r="K27" s="26" t="str">
        <f t="shared" si="2"/>
        <v>Theodore</v>
      </c>
      <c r="L27" s="26" t="str">
        <f t="shared" si="3"/>
        <v>THEODORE</v>
      </c>
      <c r="M27" s="26" t="str">
        <f t="shared" si="4"/>
        <v>theodore</v>
      </c>
      <c r="N27" s="26" t="str">
        <f t="shared" si="5"/>
        <v>Theodore</v>
      </c>
      <c r="O27" s="26" t="str">
        <f t="shared" si="6"/>
        <v>Theodore</v>
      </c>
      <c r="P27" s="26" t="str">
        <f t="shared" si="7"/>
        <v>DResearchH</v>
      </c>
      <c r="Q27" s="26" t="str">
        <f t="shared" si="8"/>
        <v>TheodoreNess</v>
      </c>
    </row>
    <row r="28" spans="1:17" x14ac:dyDescent="0.3">
      <c r="A28" s="37">
        <v>27</v>
      </c>
      <c r="B28" s="37" t="s">
        <v>179</v>
      </c>
      <c r="C28" s="37" t="s">
        <v>180</v>
      </c>
      <c r="D28" s="37" t="str">
        <f t="shared" si="1"/>
        <v>Brad</v>
      </c>
      <c r="E28" s="37" t="s">
        <v>181</v>
      </c>
      <c r="F28" s="38">
        <v>34279</v>
      </c>
      <c r="G28" s="37" t="s">
        <v>151</v>
      </c>
      <c r="H28" s="39">
        <v>40</v>
      </c>
      <c r="I28" s="40">
        <v>34.5</v>
      </c>
      <c r="J28" s="40">
        <f t="shared" si="0"/>
        <v>1380</v>
      </c>
      <c r="K28" s="26" t="str">
        <f t="shared" si="2"/>
        <v>Brad</v>
      </c>
      <c r="L28" s="26" t="str">
        <f t="shared" si="3"/>
        <v>BRAD</v>
      </c>
      <c r="M28" s="26" t="str">
        <f t="shared" si="4"/>
        <v>brad</v>
      </c>
      <c r="N28" s="26" t="str">
        <f t="shared" si="5"/>
        <v>Brad</v>
      </c>
      <c r="O28" s="26" t="str">
        <f t="shared" si="6"/>
        <v>Brad</v>
      </c>
      <c r="P28" s="26" t="str">
        <f t="shared" si="7"/>
        <v>H</v>
      </c>
      <c r="Q28" s="26" t="str">
        <f t="shared" si="8"/>
        <v>BradHinkelman</v>
      </c>
    </row>
    <row r="29" spans="1:17" x14ac:dyDescent="0.3">
      <c r="A29" s="37">
        <v>28</v>
      </c>
      <c r="B29" s="37" t="s">
        <v>182</v>
      </c>
      <c r="C29" s="37" t="s">
        <v>183</v>
      </c>
      <c r="D29" s="37" t="str">
        <f t="shared" si="1"/>
        <v>Robert</v>
      </c>
      <c r="E29" s="37" t="s">
        <v>184</v>
      </c>
      <c r="F29" s="38">
        <v>33497</v>
      </c>
      <c r="G29" s="37" t="s">
        <v>106</v>
      </c>
      <c r="H29" s="39">
        <v>40</v>
      </c>
      <c r="I29" s="40">
        <v>45</v>
      </c>
      <c r="J29" s="40">
        <f t="shared" si="0"/>
        <v>1800</v>
      </c>
      <c r="K29" s="26" t="str">
        <f t="shared" si="2"/>
        <v>Robert</v>
      </c>
      <c r="L29" s="26" t="str">
        <f t="shared" si="3"/>
        <v>ROBERT</v>
      </c>
      <c r="M29" s="26" t="str">
        <f t="shared" si="4"/>
        <v>robert</v>
      </c>
      <c r="N29" s="26" t="str">
        <f t="shared" si="5"/>
        <v>Robert</v>
      </c>
      <c r="O29" s="26" t="str">
        <f t="shared" si="6"/>
        <v>Robert</v>
      </c>
      <c r="P29" s="26" t="str">
        <f t="shared" si="7"/>
        <v>DResearchH</v>
      </c>
      <c r="Q29" s="26" t="str">
        <f t="shared" si="8"/>
        <v>RobertCuffaro</v>
      </c>
    </row>
    <row r="30" spans="1:17" x14ac:dyDescent="0.3">
      <c r="A30" s="37">
        <v>29</v>
      </c>
      <c r="B30" s="37" t="s">
        <v>185</v>
      </c>
      <c r="C30" s="37" t="s">
        <v>186</v>
      </c>
      <c r="D30" s="37" t="str">
        <f t="shared" si="1"/>
        <v>Donald</v>
      </c>
      <c r="E30" s="37" t="s">
        <v>187</v>
      </c>
      <c r="F30" s="38">
        <v>33831</v>
      </c>
      <c r="G30" s="37" t="s">
        <v>151</v>
      </c>
      <c r="H30" s="39">
        <v>32</v>
      </c>
      <c r="I30" s="40">
        <v>20.5</v>
      </c>
      <c r="J30" s="40">
        <f t="shared" si="0"/>
        <v>656</v>
      </c>
      <c r="K30" s="26" t="str">
        <f t="shared" si="2"/>
        <v>Donald</v>
      </c>
      <c r="L30" s="26" t="str">
        <f t="shared" si="3"/>
        <v>DONALD</v>
      </c>
      <c r="M30" s="26" t="str">
        <f t="shared" si="4"/>
        <v>donald</v>
      </c>
      <c r="N30" s="26" t="str">
        <f t="shared" si="5"/>
        <v>Donald</v>
      </c>
      <c r="O30" s="26" t="str">
        <f t="shared" si="6"/>
        <v>Donald</v>
      </c>
      <c r="P30" s="26" t="str">
        <f t="shared" si="7"/>
        <v>H</v>
      </c>
      <c r="Q30" s="26" t="str">
        <f t="shared" si="8"/>
        <v>DonaldReese</v>
      </c>
    </row>
    <row r="31" spans="1:17" x14ac:dyDescent="0.3">
      <c r="A31" s="37">
        <v>30</v>
      </c>
      <c r="B31" s="37" t="s">
        <v>188</v>
      </c>
      <c r="C31" s="37" t="s">
        <v>189</v>
      </c>
      <c r="D31" s="37" t="str">
        <f t="shared" si="1"/>
        <v>Joanne</v>
      </c>
      <c r="E31" s="37" t="s">
        <v>190</v>
      </c>
      <c r="F31" s="38">
        <v>33837</v>
      </c>
      <c r="G31" s="37" t="s">
        <v>151</v>
      </c>
      <c r="H31" s="39">
        <v>40</v>
      </c>
      <c r="I31" s="40">
        <v>36.5</v>
      </c>
      <c r="J31" s="40">
        <f t="shared" si="0"/>
        <v>1460</v>
      </c>
      <c r="K31" s="26" t="str">
        <f t="shared" si="2"/>
        <v>Joanne</v>
      </c>
      <c r="L31" s="26" t="str">
        <f t="shared" si="3"/>
        <v>JOANNE</v>
      </c>
      <c r="M31" s="26" t="str">
        <f t="shared" si="4"/>
        <v>joanne</v>
      </c>
      <c r="N31" s="26" t="str">
        <f t="shared" si="5"/>
        <v>Joanne</v>
      </c>
      <c r="O31" s="26" t="str">
        <f t="shared" si="6"/>
        <v>Joanne</v>
      </c>
      <c r="P31" s="26" t="str">
        <f t="shared" si="7"/>
        <v>H</v>
      </c>
      <c r="Q31" s="26" t="str">
        <f t="shared" si="8"/>
        <v>JoanneParker</v>
      </c>
    </row>
    <row r="32" spans="1:17" x14ac:dyDescent="0.3">
      <c r="A32" s="37">
        <v>31</v>
      </c>
      <c r="B32" s="37" t="s">
        <v>191</v>
      </c>
      <c r="C32" s="37" t="s">
        <v>192</v>
      </c>
      <c r="D32" s="37" t="str">
        <f t="shared" si="1"/>
        <v>Susan</v>
      </c>
      <c r="E32" s="37" t="s">
        <v>193</v>
      </c>
      <c r="F32" s="38">
        <v>35775</v>
      </c>
      <c r="G32" s="37" t="s">
        <v>101</v>
      </c>
      <c r="H32" s="39">
        <v>25</v>
      </c>
      <c r="I32" s="40">
        <v>23.52</v>
      </c>
      <c r="J32" s="40">
        <f t="shared" si="0"/>
        <v>588</v>
      </c>
      <c r="K32" s="26" t="str">
        <f t="shared" si="2"/>
        <v>Susan</v>
      </c>
      <c r="L32" s="26" t="str">
        <f t="shared" si="3"/>
        <v>SUSAN</v>
      </c>
      <c r="M32" s="26" t="str">
        <f t="shared" si="4"/>
        <v>susan</v>
      </c>
      <c r="N32" s="26" t="str">
        <f t="shared" si="5"/>
        <v>Susan</v>
      </c>
      <c r="O32" s="26" t="str">
        <f t="shared" si="6"/>
        <v>Susan</v>
      </c>
      <c r="P32" s="26" t="str">
        <f t="shared" si="7"/>
        <v>Research</v>
      </c>
      <c r="Q32" s="26" t="str">
        <f t="shared" si="8"/>
        <v>SusanDrake</v>
      </c>
    </row>
    <row r="33" spans="1:17" x14ac:dyDescent="0.3">
      <c r="A33" s="37">
        <v>32</v>
      </c>
      <c r="B33" s="37" t="s">
        <v>194</v>
      </c>
      <c r="C33" s="37" t="s">
        <v>195</v>
      </c>
      <c r="D33" s="37" t="str">
        <f t="shared" si="1"/>
        <v>James</v>
      </c>
      <c r="E33" s="37" t="s">
        <v>10</v>
      </c>
      <c r="F33" s="38">
        <v>36194</v>
      </c>
      <c r="G33" s="37"/>
      <c r="H33" s="39">
        <v>35</v>
      </c>
      <c r="I33" s="40">
        <v>27.1</v>
      </c>
      <c r="J33" s="40">
        <f t="shared" si="0"/>
        <v>948.5</v>
      </c>
      <c r="K33" s="26" t="str">
        <f t="shared" si="2"/>
        <v>James</v>
      </c>
      <c r="L33" s="26" t="str">
        <f t="shared" si="3"/>
        <v>JAMES</v>
      </c>
      <c r="M33" s="26" t="str">
        <f t="shared" si="4"/>
        <v>james</v>
      </c>
      <c r="N33" s="26" t="str">
        <f t="shared" si="5"/>
        <v>James</v>
      </c>
      <c r="O33" s="26" t="str">
        <f t="shared" si="6"/>
        <v>James</v>
      </c>
      <c r="P33" s="26" t="str">
        <f t="shared" si="7"/>
        <v/>
      </c>
      <c r="Q33" s="26" t="str">
        <f t="shared" si="8"/>
        <v>JamesAbel</v>
      </c>
    </row>
    <row r="34" spans="1:17" x14ac:dyDescent="0.3">
      <c r="A34" s="37">
        <v>33</v>
      </c>
      <c r="B34" s="37" t="s">
        <v>196</v>
      </c>
      <c r="C34" s="37" t="s">
        <v>197</v>
      </c>
      <c r="D34" s="37" t="str">
        <f t="shared" si="1"/>
        <v>Laura</v>
      </c>
      <c r="E34" s="37" t="s">
        <v>198</v>
      </c>
      <c r="F34" s="38">
        <v>36017</v>
      </c>
      <c r="G34" s="37" t="s">
        <v>109</v>
      </c>
      <c r="H34" s="39">
        <v>35</v>
      </c>
      <c r="I34" s="40">
        <v>50</v>
      </c>
      <c r="J34" s="40">
        <f t="shared" si="0"/>
        <v>1750</v>
      </c>
      <c r="K34" s="26" t="str">
        <f t="shared" si="2"/>
        <v>Laura</v>
      </c>
      <c r="L34" s="26" t="str">
        <f t="shared" si="3"/>
        <v>LAURA</v>
      </c>
      <c r="M34" s="26" t="str">
        <f t="shared" si="4"/>
        <v>laura</v>
      </c>
      <c r="N34" s="26" t="str">
        <f t="shared" si="5"/>
        <v>Laura</v>
      </c>
      <c r="O34" s="26" t="str">
        <f t="shared" si="6"/>
        <v>Laura</v>
      </c>
      <c r="P34" s="26" t="str">
        <f t="shared" si="7"/>
        <v>ResearchH</v>
      </c>
      <c r="Q34" s="26" t="str">
        <f t="shared" si="8"/>
        <v>LauraReagan</v>
      </c>
    </row>
    <row r="35" spans="1:17" x14ac:dyDescent="0.3">
      <c r="A35" s="37">
        <v>34</v>
      </c>
      <c r="B35" s="37" t="s">
        <v>199</v>
      </c>
      <c r="C35" s="37" t="s">
        <v>200</v>
      </c>
      <c r="D35" s="37" t="str">
        <f t="shared" si="1"/>
        <v>Brian</v>
      </c>
      <c r="E35" s="37" t="s">
        <v>163</v>
      </c>
      <c r="F35" s="38">
        <v>35372</v>
      </c>
      <c r="G35" s="37" t="s">
        <v>18</v>
      </c>
      <c r="H35" s="39">
        <v>40</v>
      </c>
      <c r="I35" s="40">
        <v>34.5</v>
      </c>
      <c r="J35" s="40">
        <f t="shared" si="0"/>
        <v>1380</v>
      </c>
      <c r="K35" s="26" t="str">
        <f t="shared" si="2"/>
        <v>Brian</v>
      </c>
      <c r="L35" s="26" t="str">
        <f t="shared" si="3"/>
        <v>BRIAN</v>
      </c>
      <c r="M35" s="26" t="str">
        <f t="shared" si="4"/>
        <v>brian</v>
      </c>
      <c r="N35" s="26" t="str">
        <f t="shared" si="5"/>
        <v>Brian</v>
      </c>
      <c r="O35" s="26" t="str">
        <f t="shared" si="6"/>
        <v>Brian</v>
      </c>
      <c r="P35" s="26" t="str">
        <f t="shared" si="7"/>
        <v>D</v>
      </c>
      <c r="Q35" s="26" t="str">
        <f t="shared" si="8"/>
        <v>BrianSmith</v>
      </c>
    </row>
    <row r="36" spans="1:17" x14ac:dyDescent="0.3">
      <c r="A36" s="37">
        <v>35</v>
      </c>
      <c r="B36" s="37" t="s">
        <v>201</v>
      </c>
      <c r="C36" s="37" t="s">
        <v>202</v>
      </c>
      <c r="D36" s="37" t="str">
        <f t="shared" si="1"/>
        <v>Mary</v>
      </c>
      <c r="E36" s="37" t="s">
        <v>203</v>
      </c>
      <c r="F36" s="38">
        <v>35026</v>
      </c>
      <c r="G36" s="37" t="s">
        <v>18</v>
      </c>
      <c r="H36" s="39">
        <v>35.5</v>
      </c>
      <c r="I36" s="40">
        <v>55</v>
      </c>
      <c r="J36" s="40">
        <f t="shared" si="0"/>
        <v>1952.5</v>
      </c>
      <c r="K36" s="26" t="str">
        <f t="shared" si="2"/>
        <v>Mary</v>
      </c>
      <c r="L36" s="26" t="str">
        <f t="shared" si="3"/>
        <v>MARY</v>
      </c>
      <c r="M36" s="26" t="str">
        <f t="shared" si="4"/>
        <v>mary</v>
      </c>
      <c r="N36" s="26" t="str">
        <f t="shared" si="5"/>
        <v>Mary</v>
      </c>
      <c r="O36" s="26" t="str">
        <f t="shared" si="6"/>
        <v>Mary</v>
      </c>
      <c r="P36" s="26" t="str">
        <f t="shared" si="7"/>
        <v>D</v>
      </c>
      <c r="Q36" s="26" t="str">
        <f t="shared" si="8"/>
        <v>MaryBarber</v>
      </c>
    </row>
    <row r="37" spans="1:17" x14ac:dyDescent="0.3">
      <c r="A37" s="37">
        <v>36</v>
      </c>
      <c r="B37" s="37" t="s">
        <v>204</v>
      </c>
      <c r="C37" s="37" t="s">
        <v>205</v>
      </c>
      <c r="D37" s="37" t="str">
        <f t="shared" si="1"/>
        <v>Peter</v>
      </c>
      <c r="E37" s="37" t="s">
        <v>206</v>
      </c>
      <c r="F37" s="38">
        <v>34483</v>
      </c>
      <c r="G37" s="37"/>
      <c r="H37" s="39">
        <v>40</v>
      </c>
      <c r="I37" s="40">
        <v>23.75</v>
      </c>
      <c r="J37" s="40">
        <f t="shared" si="0"/>
        <v>950</v>
      </c>
      <c r="K37" s="26" t="str">
        <f t="shared" si="2"/>
        <v>Peter</v>
      </c>
      <c r="L37" s="26" t="str">
        <f t="shared" si="3"/>
        <v>PETER</v>
      </c>
      <c r="M37" s="26" t="str">
        <f t="shared" si="4"/>
        <v>peter</v>
      </c>
      <c r="N37" s="26" t="str">
        <f t="shared" si="5"/>
        <v>Peter</v>
      </c>
      <c r="O37" s="26" t="str">
        <f t="shared" si="6"/>
        <v>Peter</v>
      </c>
      <c r="P37" s="26" t="str">
        <f t="shared" si="7"/>
        <v/>
      </c>
      <c r="Q37" s="26" t="str">
        <f t="shared" si="8"/>
        <v>PeterAllen</v>
      </c>
    </row>
    <row r="38" spans="1:17" x14ac:dyDescent="0.3">
      <c r="A38" s="37">
        <v>37</v>
      </c>
      <c r="B38" s="37" t="s">
        <v>207</v>
      </c>
      <c r="C38" s="37" t="s">
        <v>208</v>
      </c>
      <c r="D38" s="37" t="str">
        <f t="shared" si="1"/>
        <v>Mary</v>
      </c>
      <c r="E38" s="37" t="s">
        <v>209</v>
      </c>
      <c r="F38" s="38">
        <v>34949</v>
      </c>
      <c r="G38" s="37" t="s">
        <v>151</v>
      </c>
      <c r="H38" s="39">
        <v>29.5</v>
      </c>
      <c r="I38" s="40">
        <v>21.5</v>
      </c>
      <c r="J38" s="40">
        <f t="shared" si="0"/>
        <v>634.25</v>
      </c>
      <c r="K38" s="26" t="str">
        <f t="shared" si="2"/>
        <v>Mary</v>
      </c>
      <c r="L38" s="26" t="str">
        <f t="shared" si="3"/>
        <v>MARY</v>
      </c>
      <c r="M38" s="26" t="str">
        <f t="shared" si="4"/>
        <v>mary</v>
      </c>
      <c r="N38" s="26" t="str">
        <f t="shared" si="5"/>
        <v>Mary</v>
      </c>
      <c r="O38" s="26" t="str">
        <f t="shared" si="6"/>
        <v>Mary</v>
      </c>
      <c r="P38" s="26" t="str">
        <f t="shared" si="7"/>
        <v>H</v>
      </c>
      <c r="Q38" s="26" t="str">
        <f t="shared" si="8"/>
        <v>MaryAltman</v>
      </c>
    </row>
    <row r="39" spans="1:17" x14ac:dyDescent="0.3">
      <c r="A39" s="37">
        <v>38</v>
      </c>
      <c r="B39" s="37" t="s">
        <v>210</v>
      </c>
      <c r="C39" s="37" t="s">
        <v>211</v>
      </c>
      <c r="D39" s="37" t="str">
        <f t="shared" si="1"/>
        <v>Fred</v>
      </c>
      <c r="E39" s="37" t="s">
        <v>212</v>
      </c>
      <c r="F39" s="38">
        <v>33404</v>
      </c>
      <c r="G39" s="37" t="s">
        <v>18</v>
      </c>
      <c r="H39" s="39">
        <v>38</v>
      </c>
      <c r="I39" s="40">
        <v>30.5</v>
      </c>
      <c r="J39" s="40">
        <f t="shared" si="0"/>
        <v>1159</v>
      </c>
      <c r="K39" s="26" t="str">
        <f t="shared" si="2"/>
        <v>Fred</v>
      </c>
      <c r="L39" s="26" t="str">
        <f t="shared" si="3"/>
        <v>FRED</v>
      </c>
      <c r="M39" s="26" t="str">
        <f t="shared" si="4"/>
        <v>fred</v>
      </c>
      <c r="N39" s="26" t="str">
        <f t="shared" si="5"/>
        <v>Fred</v>
      </c>
      <c r="O39" s="26" t="str">
        <f t="shared" si="6"/>
        <v>Fred</v>
      </c>
      <c r="P39" s="26" t="str">
        <f t="shared" si="7"/>
        <v>D</v>
      </c>
      <c r="Q39" s="26" t="str">
        <f t="shared" si="8"/>
        <v>FredMallory</v>
      </c>
    </row>
    <row r="40" spans="1:17" x14ac:dyDescent="0.3">
      <c r="A40" s="37">
        <v>39</v>
      </c>
      <c r="B40" s="37" t="s">
        <v>213</v>
      </c>
      <c r="C40" s="37" t="s">
        <v>214</v>
      </c>
      <c r="D40" s="37" t="str">
        <f t="shared" si="1"/>
        <v>Molly</v>
      </c>
      <c r="E40" s="37" t="s">
        <v>215</v>
      </c>
      <c r="F40" s="38">
        <v>35655</v>
      </c>
      <c r="G40" s="37" t="s">
        <v>141</v>
      </c>
      <c r="H40" s="39">
        <v>40</v>
      </c>
      <c r="I40" s="40">
        <v>37</v>
      </c>
      <c r="J40" s="40">
        <f t="shared" si="0"/>
        <v>1480</v>
      </c>
      <c r="K40" s="26" t="str">
        <f t="shared" si="2"/>
        <v>Molly</v>
      </c>
      <c r="L40" s="26" t="str">
        <f t="shared" si="3"/>
        <v>MOLLY</v>
      </c>
      <c r="M40" s="26" t="str">
        <f t="shared" si="4"/>
        <v>molly</v>
      </c>
      <c r="N40" s="26" t="str">
        <f t="shared" si="5"/>
        <v>Molly</v>
      </c>
      <c r="O40" s="26" t="str">
        <f t="shared" si="6"/>
        <v>Molly</v>
      </c>
      <c r="P40" s="26" t="str">
        <f t="shared" si="7"/>
        <v>DH</v>
      </c>
      <c r="Q40" s="26" t="str">
        <f t="shared" si="8"/>
        <v>MollySteadman</v>
      </c>
    </row>
    <row r="41" spans="1:17" x14ac:dyDescent="0.3">
      <c r="A41" s="37">
        <v>40</v>
      </c>
      <c r="B41" s="37" t="s">
        <v>216</v>
      </c>
      <c r="C41" s="37" t="s">
        <v>217</v>
      </c>
      <c r="D41" s="37" t="str">
        <f t="shared" si="1"/>
        <v>Greg</v>
      </c>
      <c r="E41" s="37" t="s">
        <v>218</v>
      </c>
      <c r="F41" s="38">
        <v>35005</v>
      </c>
      <c r="G41" s="37"/>
      <c r="H41" s="39">
        <v>38</v>
      </c>
      <c r="I41" s="40">
        <v>30.5</v>
      </c>
      <c r="J41" s="40">
        <f t="shared" si="0"/>
        <v>1159</v>
      </c>
      <c r="K41" s="26" t="str">
        <f t="shared" si="2"/>
        <v>Greg</v>
      </c>
      <c r="L41" s="26" t="str">
        <f t="shared" si="3"/>
        <v>GREG</v>
      </c>
      <c r="M41" s="26" t="str">
        <f t="shared" si="4"/>
        <v>greg</v>
      </c>
      <c r="N41" s="26" t="str">
        <f t="shared" si="5"/>
        <v>Greg</v>
      </c>
      <c r="O41" s="26" t="str">
        <f t="shared" si="6"/>
        <v>Greg</v>
      </c>
      <c r="P41" s="26" t="str">
        <f t="shared" si="7"/>
        <v/>
      </c>
      <c r="Q41" s="26" t="str">
        <f t="shared" si="8"/>
        <v>GregConnors</v>
      </c>
    </row>
    <row r="42" spans="1:17" x14ac:dyDescent="0.3">
      <c r="A42" s="37">
        <v>41</v>
      </c>
      <c r="B42" s="37" t="s">
        <v>219</v>
      </c>
      <c r="C42" s="37" t="s">
        <v>220</v>
      </c>
      <c r="D42" s="37" t="str">
        <f t="shared" si="1"/>
        <v>Kathy</v>
      </c>
      <c r="E42" s="37" t="s">
        <v>221</v>
      </c>
      <c r="F42" s="38">
        <v>34471</v>
      </c>
      <c r="G42" s="37" t="s">
        <v>124</v>
      </c>
      <c r="H42" s="39">
        <v>40</v>
      </c>
      <c r="I42" s="40">
        <v>23.22</v>
      </c>
      <c r="J42" s="40">
        <f t="shared" si="0"/>
        <v>928.8</v>
      </c>
      <c r="K42" s="26" t="str">
        <f t="shared" si="2"/>
        <v>Kathy</v>
      </c>
      <c r="L42" s="26" t="str">
        <f t="shared" si="3"/>
        <v>KATHY</v>
      </c>
      <c r="M42" s="26" t="str">
        <f t="shared" si="4"/>
        <v>kathy</v>
      </c>
      <c r="N42" s="26" t="str">
        <f t="shared" si="5"/>
        <v>Kathy</v>
      </c>
      <c r="O42" s="26" t="str">
        <f t="shared" si="6"/>
        <v>Kathy</v>
      </c>
      <c r="P42" s="26" t="str">
        <f t="shared" si="7"/>
        <v>DResearch</v>
      </c>
      <c r="Q42" s="26" t="str">
        <f t="shared" si="8"/>
        <v>KathyMayron</v>
      </c>
    </row>
    <row r="43" spans="1:17" x14ac:dyDescent="0.3">
      <c r="A43" s="37">
        <v>42</v>
      </c>
      <c r="B43" s="37" t="s">
        <v>222</v>
      </c>
      <c r="C43" s="37" t="s">
        <v>223</v>
      </c>
      <c r="D43" s="37" t="str">
        <f t="shared" si="1"/>
        <v>Bill</v>
      </c>
      <c r="E43" s="37" t="s">
        <v>224</v>
      </c>
      <c r="F43" s="38">
        <v>32883</v>
      </c>
      <c r="G43" s="37"/>
      <c r="H43" s="39">
        <v>40</v>
      </c>
      <c r="I43" s="40">
        <v>45</v>
      </c>
      <c r="J43" s="40">
        <f t="shared" si="0"/>
        <v>1800</v>
      </c>
      <c r="K43" s="26" t="str">
        <f t="shared" si="2"/>
        <v>Bill</v>
      </c>
      <c r="L43" s="26" t="str">
        <f t="shared" si="3"/>
        <v>BILL</v>
      </c>
      <c r="M43" s="26" t="str">
        <f t="shared" si="4"/>
        <v>bill</v>
      </c>
      <c r="N43" s="26" t="str">
        <f t="shared" si="5"/>
        <v>Bill</v>
      </c>
      <c r="O43" s="26" t="str">
        <f t="shared" si="6"/>
        <v>Bill</v>
      </c>
      <c r="P43" s="26" t="str">
        <f t="shared" si="7"/>
        <v/>
      </c>
      <c r="Q43" s="26" t="str">
        <f t="shared" si="8"/>
        <v>BillSimpson</v>
      </c>
    </row>
    <row r="44" spans="1:17" x14ac:dyDescent="0.3">
      <c r="A44" s="37">
        <v>43</v>
      </c>
      <c r="B44" s="37" t="s">
        <v>225</v>
      </c>
      <c r="C44" s="37" t="s">
        <v>226</v>
      </c>
      <c r="D44" s="37" t="str">
        <f t="shared" si="1"/>
        <v>Michael</v>
      </c>
      <c r="E44" s="37" t="s">
        <v>227</v>
      </c>
      <c r="F44" s="38">
        <v>34414</v>
      </c>
      <c r="G44" s="37" t="s">
        <v>141</v>
      </c>
      <c r="H44" s="39">
        <v>35</v>
      </c>
      <c r="I44" s="40">
        <v>39</v>
      </c>
      <c r="J44" s="40">
        <f t="shared" si="0"/>
        <v>1365</v>
      </c>
      <c r="K44" s="26" t="str">
        <f t="shared" si="2"/>
        <v>Michael</v>
      </c>
      <c r="L44" s="26" t="str">
        <f t="shared" si="3"/>
        <v>MICHAEL</v>
      </c>
      <c r="M44" s="26" t="str">
        <f t="shared" si="4"/>
        <v>michael</v>
      </c>
      <c r="N44" s="26" t="str">
        <f t="shared" si="5"/>
        <v>Michael</v>
      </c>
      <c r="O44" s="26" t="str">
        <f t="shared" si="6"/>
        <v>Michael</v>
      </c>
      <c r="P44" s="26" t="str">
        <f t="shared" si="7"/>
        <v>DH</v>
      </c>
      <c r="Q44" s="26" t="str">
        <f t="shared" si="8"/>
        <v>MichaelRichardson</v>
      </c>
    </row>
    <row r="45" spans="1:17" x14ac:dyDescent="0.3">
      <c r="A45" s="37">
        <v>44</v>
      </c>
      <c r="B45" s="37" t="s">
        <v>228</v>
      </c>
      <c r="C45" s="37" t="s">
        <v>229</v>
      </c>
      <c r="D45" s="37" t="str">
        <f t="shared" si="1"/>
        <v>Melanie</v>
      </c>
      <c r="E45" s="37" t="s">
        <v>230</v>
      </c>
      <c r="F45" s="38">
        <v>34671</v>
      </c>
      <c r="G45" s="37" t="s">
        <v>124</v>
      </c>
      <c r="H45" s="39">
        <v>15.5</v>
      </c>
      <c r="I45" s="40">
        <v>21.5</v>
      </c>
      <c r="J45" s="40">
        <f t="shared" si="0"/>
        <v>333.25</v>
      </c>
      <c r="K45" s="26" t="str">
        <f t="shared" si="2"/>
        <v>Melanie</v>
      </c>
      <c r="L45" s="26" t="str">
        <f t="shared" si="3"/>
        <v>MELANIE</v>
      </c>
      <c r="M45" s="26" t="str">
        <f t="shared" si="4"/>
        <v>melanie</v>
      </c>
      <c r="N45" s="26" t="str">
        <f t="shared" si="5"/>
        <v>Melanie</v>
      </c>
      <c r="O45" s="26" t="str">
        <f t="shared" si="6"/>
        <v>Melanie</v>
      </c>
      <c r="P45" s="26" t="str">
        <f t="shared" si="7"/>
        <v>DResearch</v>
      </c>
      <c r="Q45" s="26" t="str">
        <f t="shared" si="8"/>
        <v>MelanieBowers</v>
      </c>
    </row>
    <row r="46" spans="1:17" x14ac:dyDescent="0.3">
      <c r="A46" s="37">
        <v>45</v>
      </c>
      <c r="B46" s="37" t="s">
        <v>231</v>
      </c>
      <c r="C46" s="37" t="s">
        <v>232</v>
      </c>
      <c r="D46" s="37" t="str">
        <f t="shared" si="1"/>
        <v>Kyle</v>
      </c>
      <c r="E46" s="37" t="s">
        <v>233</v>
      </c>
      <c r="F46" s="38">
        <v>33883</v>
      </c>
      <c r="G46" s="37" t="s">
        <v>151</v>
      </c>
      <c r="H46" s="39">
        <v>40</v>
      </c>
      <c r="I46" s="40">
        <v>37</v>
      </c>
      <c r="J46" s="40">
        <f t="shared" si="0"/>
        <v>1480</v>
      </c>
      <c r="K46" s="26" t="str">
        <f t="shared" si="2"/>
        <v>Kyle</v>
      </c>
      <c r="L46" s="26" t="str">
        <f t="shared" si="3"/>
        <v>KYLE</v>
      </c>
      <c r="M46" s="26" t="str">
        <f t="shared" si="4"/>
        <v>kyle</v>
      </c>
      <c r="N46" s="26" t="str">
        <f t="shared" si="5"/>
        <v>Kyle</v>
      </c>
      <c r="O46" s="26" t="str">
        <f t="shared" si="6"/>
        <v>Kyle</v>
      </c>
      <c r="P46" s="26" t="str">
        <f t="shared" si="7"/>
        <v>H</v>
      </c>
      <c r="Q46" s="26" t="str">
        <f t="shared" si="8"/>
        <v>KyleEarnhart</v>
      </c>
    </row>
    <row r="47" spans="1:17" x14ac:dyDescent="0.3">
      <c r="A47" s="37">
        <v>46</v>
      </c>
      <c r="B47" s="37" t="s">
        <v>234</v>
      </c>
      <c r="C47" s="37" t="s">
        <v>235</v>
      </c>
      <c r="D47" s="37" t="str">
        <f t="shared" si="1"/>
        <v>Lance</v>
      </c>
      <c r="E47" s="37" t="s">
        <v>236</v>
      </c>
      <c r="F47" s="38">
        <v>35427</v>
      </c>
      <c r="G47" s="37" t="s">
        <v>106</v>
      </c>
      <c r="H47" s="39">
        <v>32</v>
      </c>
      <c r="I47" s="40">
        <v>20.5</v>
      </c>
      <c r="J47" s="40">
        <f>H47*I47</f>
        <v>656</v>
      </c>
      <c r="K47" s="26" t="str">
        <f t="shared" si="2"/>
        <v>Lance</v>
      </c>
      <c r="L47" s="26" t="str">
        <f t="shared" si="3"/>
        <v>LANCE</v>
      </c>
      <c r="M47" s="26" t="str">
        <f t="shared" si="4"/>
        <v>lance</v>
      </c>
      <c r="N47" s="26" t="str">
        <f t="shared" si="5"/>
        <v>Lance</v>
      </c>
      <c r="O47" s="26" t="str">
        <f t="shared" si="6"/>
        <v>Lance</v>
      </c>
      <c r="P47" s="26" t="str">
        <f t="shared" si="7"/>
        <v>DResearchH</v>
      </c>
      <c r="Q47" s="26" t="str">
        <f t="shared" si="8"/>
        <v>LanceDavies</v>
      </c>
    </row>
    <row r="48" spans="1:17" x14ac:dyDescent="0.3">
      <c r="A48" s="37">
        <v>47</v>
      </c>
      <c r="B48" s="37" t="s">
        <v>237</v>
      </c>
      <c r="C48" s="37" t="s">
        <v>238</v>
      </c>
      <c r="D48" s="37" t="str">
        <f t="shared" si="1"/>
        <v>Anne</v>
      </c>
      <c r="E48" s="37" t="s">
        <v>239</v>
      </c>
      <c r="F48" s="38">
        <v>34428</v>
      </c>
      <c r="G48" s="37" t="s">
        <v>109</v>
      </c>
      <c r="H48" s="39">
        <v>25</v>
      </c>
      <c r="I48" s="40">
        <v>23.52</v>
      </c>
      <c r="J48" s="40">
        <f t="shared" si="0"/>
        <v>588</v>
      </c>
      <c r="K48" s="26" t="str">
        <f t="shared" si="2"/>
        <v>Anne</v>
      </c>
      <c r="L48" s="26" t="str">
        <f t="shared" si="3"/>
        <v>ANNE</v>
      </c>
      <c r="M48" s="26" t="str">
        <f t="shared" si="4"/>
        <v>anne</v>
      </c>
      <c r="N48" s="26" t="str">
        <f t="shared" si="5"/>
        <v>Anne</v>
      </c>
      <c r="O48" s="26" t="str">
        <f t="shared" si="6"/>
        <v>Anne</v>
      </c>
      <c r="P48" s="26" t="str">
        <f t="shared" si="7"/>
        <v>ResearchH</v>
      </c>
      <c r="Q48" s="26" t="str">
        <f t="shared" si="8"/>
        <v>AnneDavidson</v>
      </c>
    </row>
    <row r="49" spans="1:17" x14ac:dyDescent="0.3">
      <c r="A49" s="37">
        <v>48</v>
      </c>
      <c r="B49" s="37" t="s">
        <v>240</v>
      </c>
      <c r="C49" s="37" t="s">
        <v>241</v>
      </c>
      <c r="D49" s="37" t="str">
        <f t="shared" si="1"/>
        <v>Doug</v>
      </c>
      <c r="E49" s="37" t="s">
        <v>242</v>
      </c>
      <c r="F49" s="38">
        <v>34843</v>
      </c>
      <c r="G49" s="37" t="s">
        <v>101</v>
      </c>
      <c r="H49" s="39">
        <v>38</v>
      </c>
      <c r="I49" s="40">
        <v>55</v>
      </c>
      <c r="J49" s="40">
        <f t="shared" si="0"/>
        <v>2090</v>
      </c>
      <c r="K49" s="26" t="str">
        <f t="shared" si="2"/>
        <v>Doug</v>
      </c>
      <c r="L49" s="26" t="str">
        <f t="shared" si="3"/>
        <v>DOUG</v>
      </c>
      <c r="M49" s="26" t="str">
        <f t="shared" si="4"/>
        <v>doug</v>
      </c>
      <c r="N49" s="26" t="str">
        <f t="shared" si="5"/>
        <v>Doug</v>
      </c>
      <c r="O49" s="26" t="str">
        <f t="shared" si="6"/>
        <v>Doug</v>
      </c>
      <c r="P49" s="26" t="str">
        <f t="shared" si="7"/>
        <v>Research</v>
      </c>
      <c r="Q49" s="26" t="str">
        <f t="shared" si="8"/>
        <v>DougBriscoll</v>
      </c>
    </row>
    <row r="50" spans="1:17" x14ac:dyDescent="0.3">
      <c r="A50" s="37">
        <v>49</v>
      </c>
      <c r="B50" s="37" t="s">
        <v>243</v>
      </c>
      <c r="C50" s="37" t="s">
        <v>244</v>
      </c>
      <c r="D50" s="37" t="str">
        <f t="shared" si="1"/>
        <v>George</v>
      </c>
      <c r="E50" s="37" t="s">
        <v>245</v>
      </c>
      <c r="F50" s="38">
        <v>35034</v>
      </c>
      <c r="G50" s="37" t="s">
        <v>106</v>
      </c>
      <c r="H50" s="39">
        <v>35.5</v>
      </c>
      <c r="I50" s="40">
        <v>27.5</v>
      </c>
      <c r="J50" s="40">
        <f t="shared" si="0"/>
        <v>976.25</v>
      </c>
      <c r="K50" s="26" t="str">
        <f t="shared" si="2"/>
        <v>George</v>
      </c>
      <c r="L50" s="26" t="str">
        <f t="shared" si="3"/>
        <v>GEORGE</v>
      </c>
      <c r="M50" s="26" t="str">
        <f t="shared" si="4"/>
        <v>george</v>
      </c>
      <c r="N50" s="26" t="str">
        <f t="shared" si="5"/>
        <v>George</v>
      </c>
      <c r="O50" s="26" t="str">
        <f t="shared" si="6"/>
        <v>George</v>
      </c>
      <c r="P50" s="26" t="str">
        <f t="shared" si="7"/>
        <v>DResearchH</v>
      </c>
      <c r="Q50" s="26" t="str">
        <f t="shared" si="8"/>
        <v>GeorgeFeldsott</v>
      </c>
    </row>
    <row r="51" spans="1:17" x14ac:dyDescent="0.3">
      <c r="A51" s="37">
        <v>50</v>
      </c>
      <c r="B51" s="37" t="s">
        <v>246</v>
      </c>
      <c r="C51" s="37" t="s">
        <v>247</v>
      </c>
      <c r="D51" s="37" t="str">
        <f t="shared" si="1"/>
        <v>Steve</v>
      </c>
      <c r="E51" s="37" t="s">
        <v>248</v>
      </c>
      <c r="F51" s="38">
        <v>34610</v>
      </c>
      <c r="G51" s="37" t="s">
        <v>101</v>
      </c>
      <c r="H51" s="39">
        <v>40</v>
      </c>
      <c r="I51" s="40">
        <v>36.5</v>
      </c>
      <c r="J51" s="40">
        <f t="shared" si="0"/>
        <v>1460</v>
      </c>
      <c r="K51" s="26" t="str">
        <f t="shared" si="2"/>
        <v>Steve</v>
      </c>
      <c r="L51" s="26" t="str">
        <f t="shared" si="3"/>
        <v>STEVE</v>
      </c>
      <c r="M51" s="26" t="str">
        <f t="shared" si="4"/>
        <v>steve</v>
      </c>
      <c r="N51" s="26" t="str">
        <f t="shared" si="5"/>
        <v>Steve</v>
      </c>
      <c r="O51" s="26" t="str">
        <f t="shared" si="6"/>
        <v>Steve</v>
      </c>
      <c r="P51" s="26" t="str">
        <f t="shared" si="7"/>
        <v>Research</v>
      </c>
      <c r="Q51" s="26" t="str">
        <f t="shared" si="8"/>
        <v>SteveSinger</v>
      </c>
    </row>
    <row r="52" spans="1:17" x14ac:dyDescent="0.3">
      <c r="A52" s="37">
        <v>51</v>
      </c>
      <c r="B52" s="37" t="s">
        <v>249</v>
      </c>
      <c r="C52" s="37" t="s">
        <v>250</v>
      </c>
      <c r="D52" s="37" t="str">
        <f t="shared" si="1"/>
        <v>Carol</v>
      </c>
      <c r="E52" s="37" t="s">
        <v>251</v>
      </c>
      <c r="F52" s="38">
        <v>33704</v>
      </c>
      <c r="G52" s="37"/>
      <c r="H52" s="39">
        <v>38</v>
      </c>
      <c r="I52" s="40">
        <v>30.5</v>
      </c>
      <c r="J52" s="40">
        <f t="shared" si="0"/>
        <v>1159</v>
      </c>
      <c r="K52" s="26" t="str">
        <f t="shared" si="2"/>
        <v>Carol</v>
      </c>
      <c r="L52" s="26" t="str">
        <f t="shared" si="3"/>
        <v>CAROL</v>
      </c>
      <c r="M52" s="26" t="str">
        <f t="shared" si="4"/>
        <v>carol</v>
      </c>
      <c r="N52" s="26" t="str">
        <f t="shared" si="5"/>
        <v>Carol</v>
      </c>
      <c r="O52" s="26" t="str">
        <f t="shared" si="6"/>
        <v>Carol</v>
      </c>
      <c r="P52" s="26" t="str">
        <f t="shared" si="7"/>
        <v/>
      </c>
      <c r="Q52" s="26" t="str">
        <f t="shared" si="8"/>
        <v>CarolTucker</v>
      </c>
    </row>
    <row r="53" spans="1:17" x14ac:dyDescent="0.3">
      <c r="A53" s="37">
        <v>52</v>
      </c>
      <c r="B53" s="37" t="s">
        <v>252</v>
      </c>
      <c r="C53" s="37" t="s">
        <v>253</v>
      </c>
      <c r="D53" s="37" t="str">
        <f t="shared" si="1"/>
        <v>Henry</v>
      </c>
      <c r="E53" s="37" t="s">
        <v>254</v>
      </c>
      <c r="F53" s="38">
        <v>34998</v>
      </c>
      <c r="G53" s="37" t="s">
        <v>109</v>
      </c>
      <c r="H53" s="39">
        <v>40</v>
      </c>
      <c r="I53" s="40">
        <v>36.5</v>
      </c>
      <c r="J53" s="40">
        <f t="shared" si="0"/>
        <v>1460</v>
      </c>
      <c r="K53" s="26" t="str">
        <f t="shared" si="2"/>
        <v>Henry</v>
      </c>
      <c r="L53" s="26" t="str">
        <f t="shared" si="3"/>
        <v>HENRY</v>
      </c>
      <c r="M53" s="26" t="str">
        <f t="shared" si="4"/>
        <v>henry</v>
      </c>
      <c r="N53" s="26" t="str">
        <f t="shared" si="5"/>
        <v>Henry</v>
      </c>
      <c r="O53" s="26" t="str">
        <f t="shared" si="6"/>
        <v>Henry</v>
      </c>
      <c r="P53" s="26" t="str">
        <f t="shared" si="7"/>
        <v>ResearchH</v>
      </c>
      <c r="Q53" s="26" t="str">
        <f t="shared" si="8"/>
        <v>HenryPaterson</v>
      </c>
    </row>
    <row r="54" spans="1:17" x14ac:dyDescent="0.3">
      <c r="A54" s="37">
        <v>53</v>
      </c>
      <c r="B54" s="37" t="s">
        <v>255</v>
      </c>
      <c r="C54" s="37" t="s">
        <v>256</v>
      </c>
      <c r="D54" s="37" t="str">
        <f t="shared" si="1"/>
        <v>Brooks</v>
      </c>
      <c r="E54" s="37" t="s">
        <v>257</v>
      </c>
      <c r="F54" s="38">
        <v>34347</v>
      </c>
      <c r="G54" s="37" t="s">
        <v>109</v>
      </c>
      <c r="H54" s="39">
        <v>35</v>
      </c>
      <c r="I54" s="40">
        <v>39</v>
      </c>
      <c r="J54" s="40">
        <f t="shared" si="0"/>
        <v>1365</v>
      </c>
      <c r="K54" s="26" t="str">
        <f t="shared" si="2"/>
        <v>Brooks</v>
      </c>
      <c r="L54" s="26" t="str">
        <f t="shared" si="3"/>
        <v>BROOKS</v>
      </c>
      <c r="M54" s="26" t="str">
        <f t="shared" si="4"/>
        <v>brooks</v>
      </c>
      <c r="N54" s="26" t="str">
        <f t="shared" si="5"/>
        <v>Brooks</v>
      </c>
      <c r="O54" s="26" t="str">
        <f t="shared" si="6"/>
        <v>Brooks</v>
      </c>
      <c r="P54" s="26" t="str">
        <f t="shared" si="7"/>
        <v>ResearchH</v>
      </c>
      <c r="Q54" s="26" t="str">
        <f t="shared" si="8"/>
        <v>BrooksHillen</v>
      </c>
    </row>
    <row r="55" spans="1:17" x14ac:dyDescent="0.3">
      <c r="A55" s="37">
        <v>54</v>
      </c>
      <c r="B55" s="37" t="s">
        <v>258</v>
      </c>
      <c r="C55" s="37" t="s">
        <v>259</v>
      </c>
      <c r="D55" s="37" t="str">
        <f t="shared" si="1"/>
        <v>Dominick</v>
      </c>
      <c r="E55" s="37" t="s">
        <v>260</v>
      </c>
      <c r="F55" s="38">
        <v>34615</v>
      </c>
      <c r="G55" s="37"/>
      <c r="H55" s="39">
        <v>40</v>
      </c>
      <c r="I55" s="40">
        <v>36.5</v>
      </c>
      <c r="J55" s="40">
        <f t="shared" si="0"/>
        <v>1460</v>
      </c>
      <c r="K55" s="26" t="str">
        <f t="shared" si="2"/>
        <v>Dominick</v>
      </c>
      <c r="L55" s="26" t="str">
        <f t="shared" si="3"/>
        <v>DOMINICK</v>
      </c>
      <c r="M55" s="26" t="str">
        <f t="shared" si="4"/>
        <v>dominick</v>
      </c>
      <c r="N55" s="26" t="str">
        <f t="shared" si="5"/>
        <v>Dominick</v>
      </c>
      <c r="O55" s="26" t="str">
        <f t="shared" si="6"/>
        <v>Dominick</v>
      </c>
      <c r="P55" s="26" t="str">
        <f t="shared" si="7"/>
        <v/>
      </c>
      <c r="Q55" s="26" t="str">
        <f t="shared" si="8"/>
        <v>DominickMazza</v>
      </c>
    </row>
    <row r="56" spans="1:17" x14ac:dyDescent="0.3">
      <c r="A56" s="37">
        <v>55</v>
      </c>
      <c r="B56" s="37" t="s">
        <v>261</v>
      </c>
      <c r="C56" s="37" t="s">
        <v>262</v>
      </c>
      <c r="D56" s="37" t="str">
        <f t="shared" si="1"/>
        <v>Jennifer</v>
      </c>
      <c r="E56" s="37" t="s">
        <v>263</v>
      </c>
      <c r="F56" s="38">
        <v>35221</v>
      </c>
      <c r="G56" s="37"/>
      <c r="H56" s="39">
        <v>25</v>
      </c>
      <c r="I56" s="40">
        <v>23.52</v>
      </c>
      <c r="J56" s="40">
        <f t="shared" si="0"/>
        <v>588</v>
      </c>
      <c r="K56" s="26" t="str">
        <f t="shared" si="2"/>
        <v>Jennifer</v>
      </c>
      <c r="L56" s="26" t="str">
        <f t="shared" si="3"/>
        <v>JENNIFER</v>
      </c>
      <c r="M56" s="26" t="str">
        <f t="shared" si="4"/>
        <v>jennifer</v>
      </c>
      <c r="N56" s="26" t="str">
        <f t="shared" si="5"/>
        <v>Jennifer</v>
      </c>
      <c r="O56" s="26" t="str">
        <f t="shared" si="6"/>
        <v>Jennifer</v>
      </c>
      <c r="P56" s="26" t="str">
        <f t="shared" si="7"/>
        <v/>
      </c>
      <c r="Q56" s="26" t="str">
        <f t="shared" si="8"/>
        <v>JenniferSnyder</v>
      </c>
    </row>
    <row r="57" spans="1:17" x14ac:dyDescent="0.3">
      <c r="A57" s="37">
        <v>56</v>
      </c>
      <c r="B57" s="37" t="s">
        <v>264</v>
      </c>
      <c r="C57" s="37" t="s">
        <v>265</v>
      </c>
      <c r="D57" s="37" t="str">
        <f t="shared" si="1"/>
        <v>Joshua</v>
      </c>
      <c r="E57" s="37" t="s">
        <v>266</v>
      </c>
      <c r="F57" s="38">
        <v>36181</v>
      </c>
      <c r="G57" s="37" t="s">
        <v>106</v>
      </c>
      <c r="H57" s="39">
        <v>40</v>
      </c>
      <c r="I57" s="40">
        <v>36.5</v>
      </c>
      <c r="J57" s="40">
        <f t="shared" si="0"/>
        <v>1460</v>
      </c>
      <c r="K57" s="26" t="str">
        <f t="shared" si="2"/>
        <v>Joshua</v>
      </c>
      <c r="L57" s="26" t="str">
        <f t="shared" si="3"/>
        <v>JOSHUA</v>
      </c>
      <c r="M57" s="26" t="str">
        <f t="shared" si="4"/>
        <v>joshua</v>
      </c>
      <c r="N57" s="26" t="str">
        <f t="shared" si="5"/>
        <v>Joshua</v>
      </c>
      <c r="O57" s="26" t="str">
        <f t="shared" si="6"/>
        <v>Joshua</v>
      </c>
      <c r="P57" s="26" t="str">
        <f t="shared" si="7"/>
        <v>DResearchH</v>
      </c>
      <c r="Q57" s="26" t="str">
        <f t="shared" si="8"/>
        <v>JoshuaMaccaluso</v>
      </c>
    </row>
    <row r="58" spans="1:17" x14ac:dyDescent="0.3">
      <c r="A58" s="37">
        <v>57</v>
      </c>
      <c r="B58" s="37" t="s">
        <v>267</v>
      </c>
      <c r="C58" s="37" t="s">
        <v>268</v>
      </c>
      <c r="D58" s="37" t="str">
        <f t="shared" si="1"/>
        <v>Bill</v>
      </c>
      <c r="E58" s="37" t="s">
        <v>269</v>
      </c>
      <c r="F58" s="38">
        <v>32732</v>
      </c>
      <c r="G58" s="37" t="s">
        <v>101</v>
      </c>
      <c r="H58" s="39">
        <v>38</v>
      </c>
      <c r="I58" s="40">
        <v>30.5</v>
      </c>
      <c r="J58" s="40">
        <f t="shared" si="0"/>
        <v>1159</v>
      </c>
      <c r="K58" s="26" t="str">
        <f t="shared" si="2"/>
        <v>Bill</v>
      </c>
      <c r="L58" s="26" t="str">
        <f t="shared" si="3"/>
        <v>BILL</v>
      </c>
      <c r="M58" s="26" t="str">
        <f t="shared" si="4"/>
        <v>bill</v>
      </c>
      <c r="N58" s="26" t="str">
        <f t="shared" si="5"/>
        <v>Bill</v>
      </c>
      <c r="O58" s="26" t="str">
        <f t="shared" si="6"/>
        <v>Bill</v>
      </c>
      <c r="P58" s="26" t="str">
        <f t="shared" si="7"/>
        <v>Research</v>
      </c>
      <c r="Q58" s="26" t="str">
        <f t="shared" si="8"/>
        <v>BillWheeler</v>
      </c>
    </row>
    <row r="59" spans="1:17" x14ac:dyDescent="0.3">
      <c r="A59" s="37">
        <v>58</v>
      </c>
      <c r="B59" s="37" t="s">
        <v>270</v>
      </c>
      <c r="C59" s="37" t="s">
        <v>271</v>
      </c>
      <c r="D59" s="37" t="str">
        <f t="shared" si="1"/>
        <v>Todd</v>
      </c>
      <c r="E59" s="37" t="s">
        <v>272</v>
      </c>
      <c r="F59" s="38">
        <v>35755</v>
      </c>
      <c r="G59" s="37" t="s">
        <v>124</v>
      </c>
      <c r="H59" s="39">
        <v>40</v>
      </c>
      <c r="I59" s="40">
        <v>27.6</v>
      </c>
      <c r="J59" s="40">
        <f t="shared" si="0"/>
        <v>1104</v>
      </c>
      <c r="K59" s="26" t="str">
        <f t="shared" si="2"/>
        <v>Todd</v>
      </c>
      <c r="L59" s="26" t="str">
        <f t="shared" si="3"/>
        <v>TODD</v>
      </c>
      <c r="M59" s="26" t="str">
        <f t="shared" si="4"/>
        <v>todd</v>
      </c>
      <c r="N59" s="26" t="str">
        <f t="shared" si="5"/>
        <v>Todd</v>
      </c>
      <c r="O59" s="26" t="str">
        <f t="shared" si="6"/>
        <v>Todd</v>
      </c>
      <c r="P59" s="26" t="str">
        <f t="shared" si="7"/>
        <v>DResearch</v>
      </c>
      <c r="Q59" s="26" t="str">
        <f t="shared" si="8"/>
        <v>ToddMasters</v>
      </c>
    </row>
    <row r="60" spans="1:17" x14ac:dyDescent="0.3">
      <c r="A60" s="37">
        <v>59</v>
      </c>
      <c r="B60" s="37" t="s">
        <v>273</v>
      </c>
      <c r="C60" s="37" t="s">
        <v>274</v>
      </c>
      <c r="D60" s="37" t="str">
        <f t="shared" si="1"/>
        <v>Karina</v>
      </c>
      <c r="E60" s="37" t="s">
        <v>10</v>
      </c>
      <c r="F60" s="38">
        <v>34709</v>
      </c>
      <c r="G60" s="37" t="s">
        <v>141</v>
      </c>
      <c r="H60" s="39">
        <v>42</v>
      </c>
      <c r="I60" s="40">
        <v>45</v>
      </c>
      <c r="J60" s="40">
        <f t="shared" si="0"/>
        <v>1890</v>
      </c>
      <c r="K60" s="26" t="str">
        <f t="shared" si="2"/>
        <v>Karina</v>
      </c>
      <c r="L60" s="26" t="str">
        <f t="shared" si="3"/>
        <v>KARINA</v>
      </c>
      <c r="M60" s="26" t="str">
        <f t="shared" si="4"/>
        <v>karina</v>
      </c>
      <c r="N60" s="26" t="str">
        <f t="shared" si="5"/>
        <v>Karina</v>
      </c>
      <c r="O60" s="26" t="str">
        <f t="shared" si="6"/>
        <v>Karina</v>
      </c>
      <c r="P60" s="26" t="str">
        <f t="shared" si="7"/>
        <v>DH</v>
      </c>
      <c r="Q60" s="26" t="str">
        <f t="shared" si="8"/>
        <v>KarinaAbel</v>
      </c>
    </row>
    <row r="61" spans="1:17" x14ac:dyDescent="0.3">
      <c r="A61" s="37">
        <v>60</v>
      </c>
      <c r="B61" s="37" t="s">
        <v>275</v>
      </c>
      <c r="C61" s="37" t="s">
        <v>276</v>
      </c>
      <c r="D61" s="37" t="str">
        <f t="shared" si="1"/>
        <v>Edward</v>
      </c>
      <c r="E61" s="37" t="s">
        <v>277</v>
      </c>
      <c r="F61" s="38">
        <v>34500</v>
      </c>
      <c r="G61" s="37" t="s">
        <v>124</v>
      </c>
      <c r="H61" s="39">
        <v>40</v>
      </c>
      <c r="I61" s="40">
        <v>23.75</v>
      </c>
      <c r="J61" s="40">
        <f t="shared" si="0"/>
        <v>950</v>
      </c>
      <c r="K61" s="26" t="str">
        <f t="shared" si="2"/>
        <v>Edward</v>
      </c>
      <c r="L61" s="26" t="str">
        <f t="shared" si="3"/>
        <v>EDWARD</v>
      </c>
      <c r="M61" s="26" t="str">
        <f t="shared" si="4"/>
        <v>edward</v>
      </c>
      <c r="N61" s="26" t="str">
        <f t="shared" si="5"/>
        <v>Edward</v>
      </c>
      <c r="O61" s="26" t="str">
        <f t="shared" si="6"/>
        <v>Edward</v>
      </c>
      <c r="P61" s="26" t="str">
        <f t="shared" si="7"/>
        <v>DResearch</v>
      </c>
      <c r="Q61" s="26" t="str">
        <f t="shared" si="8"/>
        <v>EdwardTrelly</v>
      </c>
    </row>
    <row r="62" spans="1:17" x14ac:dyDescent="0.3">
      <c r="A62" s="37">
        <v>61</v>
      </c>
      <c r="B62" s="37" t="s">
        <v>278</v>
      </c>
      <c r="C62" s="37" t="s">
        <v>279</v>
      </c>
      <c r="D62" s="37" t="str">
        <f t="shared" si="1"/>
        <v>Christina</v>
      </c>
      <c r="E62" s="37" t="s">
        <v>280</v>
      </c>
      <c r="F62" s="38">
        <v>34846</v>
      </c>
      <c r="G62" s="37" t="s">
        <v>109</v>
      </c>
      <c r="H62" s="39">
        <v>25</v>
      </c>
      <c r="I62" s="40">
        <v>23.52</v>
      </c>
      <c r="J62" s="40">
        <f t="shared" si="0"/>
        <v>588</v>
      </c>
      <c r="K62" s="26" t="str">
        <f t="shared" si="2"/>
        <v>Christina</v>
      </c>
      <c r="L62" s="26" t="str">
        <f t="shared" si="3"/>
        <v>CHRISTINA</v>
      </c>
      <c r="M62" s="26" t="str">
        <f t="shared" si="4"/>
        <v>christina</v>
      </c>
      <c r="N62" s="26" t="str">
        <f t="shared" si="5"/>
        <v>Christina</v>
      </c>
      <c r="O62" s="26" t="str">
        <f t="shared" si="6"/>
        <v>Christina</v>
      </c>
      <c r="P62" s="26" t="str">
        <f t="shared" si="7"/>
        <v>ResearchH</v>
      </c>
      <c r="Q62" s="26" t="str">
        <f t="shared" si="8"/>
        <v>ChristinaLillie</v>
      </c>
    </row>
    <row r="63" spans="1:17" x14ac:dyDescent="0.3">
      <c r="A63" s="37">
        <v>62</v>
      </c>
      <c r="B63" s="37" t="s">
        <v>281</v>
      </c>
      <c r="C63" s="37" t="s">
        <v>282</v>
      </c>
      <c r="D63" s="37" t="str">
        <f t="shared" si="1"/>
        <v>Michael</v>
      </c>
      <c r="E63" s="37" t="s">
        <v>283</v>
      </c>
      <c r="F63" s="38">
        <v>35545</v>
      </c>
      <c r="G63" s="37"/>
      <c r="H63" s="39">
        <v>15.5</v>
      </c>
      <c r="I63" s="40">
        <v>21.5</v>
      </c>
      <c r="J63" s="40">
        <f t="shared" si="0"/>
        <v>333.25</v>
      </c>
      <c r="K63" s="26" t="str">
        <f t="shared" si="2"/>
        <v>Michael</v>
      </c>
      <c r="L63" s="26" t="str">
        <f t="shared" si="3"/>
        <v>MICHAEL</v>
      </c>
      <c r="M63" s="26" t="str">
        <f t="shared" si="4"/>
        <v>michael</v>
      </c>
      <c r="N63" s="26" t="str">
        <f t="shared" si="5"/>
        <v>Michael</v>
      </c>
      <c r="O63" s="26" t="str">
        <f t="shared" si="6"/>
        <v>Michael</v>
      </c>
      <c r="P63" s="26" t="str">
        <f t="shared" si="7"/>
        <v/>
      </c>
      <c r="Q63" s="26" t="str">
        <f t="shared" si="8"/>
        <v>MichaelLewis</v>
      </c>
    </row>
    <row r="64" spans="1:17" x14ac:dyDescent="0.3">
      <c r="A64" s="37">
        <v>63</v>
      </c>
      <c r="B64" s="37" t="s">
        <v>284</v>
      </c>
      <c r="C64" s="37" t="s">
        <v>285</v>
      </c>
      <c r="D64" s="37" t="str">
        <f t="shared" si="1"/>
        <v>Jerry</v>
      </c>
      <c r="E64" s="37" t="s">
        <v>286</v>
      </c>
      <c r="F64" s="38">
        <v>33059</v>
      </c>
      <c r="G64" s="37" t="s">
        <v>124</v>
      </c>
      <c r="H64" s="39">
        <v>40</v>
      </c>
      <c r="I64" s="40">
        <v>30.5</v>
      </c>
      <c r="J64" s="40">
        <f t="shared" si="0"/>
        <v>1220</v>
      </c>
      <c r="K64" s="26" t="str">
        <f t="shared" si="2"/>
        <v>Jerry</v>
      </c>
      <c r="L64" s="26" t="str">
        <f t="shared" si="3"/>
        <v>JERRY</v>
      </c>
      <c r="M64" s="26" t="str">
        <f t="shared" si="4"/>
        <v>jerry</v>
      </c>
      <c r="N64" s="26" t="str">
        <f t="shared" si="5"/>
        <v>Jerry</v>
      </c>
      <c r="O64" s="26" t="str">
        <f t="shared" si="6"/>
        <v>Jerry</v>
      </c>
      <c r="P64" s="26" t="str">
        <f t="shared" si="7"/>
        <v>DResearch</v>
      </c>
      <c r="Q64" s="26" t="str">
        <f t="shared" si="8"/>
        <v>JerryMcDonald</v>
      </c>
    </row>
    <row r="65" spans="1:17" x14ac:dyDescent="0.3">
      <c r="A65" s="37">
        <v>64</v>
      </c>
      <c r="B65" s="37" t="s">
        <v>287</v>
      </c>
      <c r="C65" s="37" t="s">
        <v>288</v>
      </c>
      <c r="D65" s="37" t="str">
        <f t="shared" si="1"/>
        <v>Lynne</v>
      </c>
      <c r="E65" s="37" t="s">
        <v>289</v>
      </c>
      <c r="F65" s="38">
        <v>35390</v>
      </c>
      <c r="G65" s="37" t="s">
        <v>101</v>
      </c>
      <c r="H65" s="39">
        <v>35</v>
      </c>
      <c r="I65" s="40">
        <v>27.1</v>
      </c>
      <c r="J65" s="40">
        <f t="shared" si="0"/>
        <v>948.5</v>
      </c>
      <c r="K65" s="26" t="str">
        <f t="shared" si="2"/>
        <v>Lynne</v>
      </c>
      <c r="L65" s="26" t="str">
        <f t="shared" si="3"/>
        <v>LYNNE</v>
      </c>
      <c r="M65" s="26" t="str">
        <f t="shared" si="4"/>
        <v>lynne</v>
      </c>
      <c r="N65" s="26" t="str">
        <f t="shared" si="5"/>
        <v>Lynne</v>
      </c>
      <c r="O65" s="26" t="str">
        <f t="shared" si="6"/>
        <v>Lynne</v>
      </c>
      <c r="P65" s="26" t="str">
        <f t="shared" si="7"/>
        <v>Research</v>
      </c>
      <c r="Q65" s="26" t="str">
        <f t="shared" si="8"/>
        <v>LynneSimmons</v>
      </c>
    </row>
    <row r="66" spans="1:17" x14ac:dyDescent="0.3">
      <c r="A66" s="37">
        <v>65</v>
      </c>
      <c r="B66" s="37" t="s">
        <v>290</v>
      </c>
      <c r="C66" s="37" t="s">
        <v>291</v>
      </c>
      <c r="D66" s="37" t="str">
        <f t="shared" si="1"/>
        <v>Lindsey</v>
      </c>
      <c r="E66" s="37" t="s">
        <v>292</v>
      </c>
      <c r="F66" s="38">
        <v>34364</v>
      </c>
      <c r="G66" s="37" t="s">
        <v>124</v>
      </c>
      <c r="H66" s="39">
        <v>35</v>
      </c>
      <c r="I66" s="40">
        <v>39</v>
      </c>
      <c r="J66" s="40">
        <f t="shared" ref="J66:J95" si="9">H66*I66</f>
        <v>1365</v>
      </c>
      <c r="K66" s="26" t="str">
        <f t="shared" si="2"/>
        <v>Lindsey</v>
      </c>
      <c r="L66" s="26" t="str">
        <f t="shared" si="3"/>
        <v>LINDSEY</v>
      </c>
      <c r="M66" s="26" t="str">
        <f t="shared" si="4"/>
        <v>lindsey</v>
      </c>
      <c r="N66" s="26" t="str">
        <f t="shared" si="5"/>
        <v>Lindsey</v>
      </c>
      <c r="O66" s="26" t="str">
        <f t="shared" si="6"/>
        <v>Lindsey</v>
      </c>
      <c r="P66" s="26" t="str">
        <f t="shared" si="7"/>
        <v>DResearch</v>
      </c>
      <c r="Q66" s="26" t="str">
        <f t="shared" si="8"/>
        <v>LindseyWinger</v>
      </c>
    </row>
    <row r="67" spans="1:17" x14ac:dyDescent="0.3">
      <c r="A67" s="37">
        <v>66</v>
      </c>
      <c r="B67" s="37" t="s">
        <v>293</v>
      </c>
      <c r="C67" s="37" t="s">
        <v>294</v>
      </c>
      <c r="D67" s="37" t="str">
        <f t="shared" ref="D67:D95" si="10">CLEAN($C67)</f>
        <v>Chris</v>
      </c>
      <c r="E67" s="37" t="s">
        <v>295</v>
      </c>
      <c r="F67" s="38">
        <v>33688</v>
      </c>
      <c r="G67" s="37" t="s">
        <v>18</v>
      </c>
      <c r="H67" s="39">
        <v>35.5</v>
      </c>
      <c r="I67" s="40">
        <v>28.3</v>
      </c>
      <c r="J67" s="40">
        <f t="shared" si="9"/>
        <v>1004.65</v>
      </c>
      <c r="K67" s="26" t="str">
        <f t="shared" ref="K67:K95" si="11">TRIM($D67)</f>
        <v>Chris</v>
      </c>
      <c r="L67" s="26" t="str">
        <f t="shared" ref="L67:L95" si="12">UPPER($K67)</f>
        <v>CHRIS</v>
      </c>
      <c r="M67" s="26" t="str">
        <f t="shared" ref="M67:M95" si="13">LOWER($L67)</f>
        <v>chris</v>
      </c>
      <c r="N67" s="26" t="str">
        <f t="shared" ref="N67:N95" si="14">PROPER($M67)</f>
        <v>Chris</v>
      </c>
      <c r="O67" s="26" t="str">
        <f t="shared" ref="O67:O95" si="15">REPLACE($M67,1,LEN($M67),$N67)</f>
        <v>Chris</v>
      </c>
      <c r="P67" s="26" t="str">
        <f t="shared" ref="P67:P95" si="16">SUBSTITUTE($G67,"R","Research")</f>
        <v>D</v>
      </c>
      <c r="Q67" s="26" t="str">
        <f t="shared" ref="Q67:Q95" si="17">CONCATENATE(D67,E67)</f>
        <v>ChrisReed</v>
      </c>
    </row>
    <row r="68" spans="1:17" x14ac:dyDescent="0.3">
      <c r="A68" s="37">
        <v>67</v>
      </c>
      <c r="B68" s="37" t="s">
        <v>296</v>
      </c>
      <c r="C68" s="37" t="s">
        <v>297</v>
      </c>
      <c r="D68" s="37" t="str">
        <f t="shared" si="10"/>
        <v>Paula</v>
      </c>
      <c r="E68" s="37" t="s">
        <v>298</v>
      </c>
      <c r="F68" s="38">
        <v>35038</v>
      </c>
      <c r="G68" s="37"/>
      <c r="H68" s="39">
        <v>29.5</v>
      </c>
      <c r="I68" s="40">
        <v>21.5</v>
      </c>
      <c r="J68" s="40">
        <f t="shared" si="9"/>
        <v>634.25</v>
      </c>
      <c r="K68" s="26" t="str">
        <f t="shared" si="11"/>
        <v>Paula</v>
      </c>
      <c r="L68" s="26" t="str">
        <f t="shared" si="12"/>
        <v>PAULA</v>
      </c>
      <c r="M68" s="26" t="str">
        <f t="shared" si="13"/>
        <v>paula</v>
      </c>
      <c r="N68" s="26" t="str">
        <f t="shared" si="14"/>
        <v>Paula</v>
      </c>
      <c r="O68" s="26" t="str">
        <f t="shared" si="15"/>
        <v>Paula</v>
      </c>
      <c r="P68" s="26" t="str">
        <f t="shared" si="16"/>
        <v/>
      </c>
      <c r="Q68" s="26" t="str">
        <f t="shared" si="17"/>
        <v>PaulaRobinson</v>
      </c>
    </row>
    <row r="69" spans="1:17" x14ac:dyDescent="0.3">
      <c r="A69" s="37">
        <v>68</v>
      </c>
      <c r="B69" s="37" t="s">
        <v>299</v>
      </c>
      <c r="C69" s="37" t="s">
        <v>300</v>
      </c>
      <c r="D69" s="37" t="str">
        <f t="shared" si="10"/>
        <v>William</v>
      </c>
      <c r="E69" s="37" t="s">
        <v>10</v>
      </c>
      <c r="F69" s="38">
        <v>35715</v>
      </c>
      <c r="G69" s="37" t="s">
        <v>124</v>
      </c>
      <c r="H69" s="39">
        <v>40</v>
      </c>
      <c r="I69" s="40">
        <v>35</v>
      </c>
      <c r="J69" s="40">
        <f t="shared" si="9"/>
        <v>1400</v>
      </c>
      <c r="K69" s="26" t="str">
        <f t="shared" si="11"/>
        <v>William</v>
      </c>
      <c r="L69" s="26" t="str">
        <f t="shared" si="12"/>
        <v>WILLIAM</v>
      </c>
      <c r="M69" s="26" t="str">
        <f t="shared" si="13"/>
        <v>william</v>
      </c>
      <c r="N69" s="26" t="str">
        <f t="shared" si="14"/>
        <v>William</v>
      </c>
      <c r="O69" s="26" t="str">
        <f t="shared" si="15"/>
        <v>William</v>
      </c>
      <c r="P69" s="26" t="str">
        <f t="shared" si="16"/>
        <v>DResearch</v>
      </c>
      <c r="Q69" s="26" t="str">
        <f t="shared" si="17"/>
        <v>WilliamAbel</v>
      </c>
    </row>
    <row r="70" spans="1:17" x14ac:dyDescent="0.3">
      <c r="A70" s="37">
        <v>69</v>
      </c>
      <c r="B70" s="37" t="s">
        <v>301</v>
      </c>
      <c r="C70" s="37" t="s">
        <v>302</v>
      </c>
      <c r="D70" s="37" t="str">
        <f t="shared" si="10"/>
        <v>Shirley</v>
      </c>
      <c r="E70" s="37" t="s">
        <v>303</v>
      </c>
      <c r="F70" s="38">
        <v>36231</v>
      </c>
      <c r="G70" s="37" t="s">
        <v>124</v>
      </c>
      <c r="H70" s="39">
        <v>35</v>
      </c>
      <c r="I70" s="40">
        <v>27.1</v>
      </c>
      <c r="J70" s="40">
        <f t="shared" si="9"/>
        <v>948.5</v>
      </c>
      <c r="K70" s="26" t="str">
        <f t="shared" si="11"/>
        <v>Shirley</v>
      </c>
      <c r="L70" s="26" t="str">
        <f t="shared" si="12"/>
        <v>SHIRLEY</v>
      </c>
      <c r="M70" s="26" t="str">
        <f t="shared" si="13"/>
        <v>shirley</v>
      </c>
      <c r="N70" s="26" t="str">
        <f t="shared" si="14"/>
        <v>Shirley</v>
      </c>
      <c r="O70" s="26" t="str">
        <f t="shared" si="15"/>
        <v>Shirley</v>
      </c>
      <c r="P70" s="26" t="str">
        <f t="shared" si="16"/>
        <v>DResearch</v>
      </c>
      <c r="Q70" s="26" t="str">
        <f t="shared" si="17"/>
        <v>ShirleyDandrow</v>
      </c>
    </row>
    <row r="71" spans="1:17" x14ac:dyDescent="0.3">
      <c r="A71" s="37">
        <v>70</v>
      </c>
      <c r="B71" s="37" t="s">
        <v>304</v>
      </c>
      <c r="C71" s="37" t="s">
        <v>305</v>
      </c>
      <c r="D71" s="37" t="str">
        <f t="shared" si="10"/>
        <v>Kim</v>
      </c>
      <c r="E71" s="37" t="s">
        <v>163</v>
      </c>
      <c r="F71" s="38">
        <v>35759</v>
      </c>
      <c r="G71" s="37" t="s">
        <v>109</v>
      </c>
      <c r="H71" s="39">
        <v>42</v>
      </c>
      <c r="I71" s="40">
        <v>39</v>
      </c>
      <c r="J71" s="40">
        <f t="shared" si="9"/>
        <v>1638</v>
      </c>
      <c r="K71" s="26" t="str">
        <f t="shared" si="11"/>
        <v>Kim</v>
      </c>
      <c r="L71" s="26" t="str">
        <f t="shared" si="12"/>
        <v>KIM</v>
      </c>
      <c r="M71" s="26" t="str">
        <f t="shared" si="13"/>
        <v>kim</v>
      </c>
      <c r="N71" s="26" t="str">
        <f t="shared" si="14"/>
        <v>Kim</v>
      </c>
      <c r="O71" s="26" t="str">
        <f t="shared" si="15"/>
        <v>Kim</v>
      </c>
      <c r="P71" s="26" t="str">
        <f t="shared" si="16"/>
        <v>ResearchH</v>
      </c>
      <c r="Q71" s="26" t="str">
        <f t="shared" si="17"/>
        <v>KimSmith</v>
      </c>
    </row>
    <row r="72" spans="1:17" x14ac:dyDescent="0.3">
      <c r="A72" s="37">
        <v>71</v>
      </c>
      <c r="B72" s="37" t="s">
        <v>306</v>
      </c>
      <c r="C72" s="37" t="s">
        <v>307</v>
      </c>
      <c r="D72" s="37" t="str">
        <f t="shared" si="10"/>
        <v>Maria</v>
      </c>
      <c r="E72" s="37" t="s">
        <v>308</v>
      </c>
      <c r="F72" s="38">
        <v>36312</v>
      </c>
      <c r="G72" s="37" t="s">
        <v>109</v>
      </c>
      <c r="H72" s="39">
        <v>29.5</v>
      </c>
      <c r="I72" s="40">
        <v>28.3</v>
      </c>
      <c r="J72" s="40">
        <f t="shared" si="9"/>
        <v>834.85</v>
      </c>
      <c r="K72" s="26" t="str">
        <f t="shared" si="11"/>
        <v>Maria</v>
      </c>
      <c r="L72" s="26" t="str">
        <f t="shared" si="12"/>
        <v>MARIA</v>
      </c>
      <c r="M72" s="26" t="str">
        <f t="shared" si="13"/>
        <v>maria</v>
      </c>
      <c r="N72" s="26" t="str">
        <f t="shared" si="14"/>
        <v>Maria</v>
      </c>
      <c r="O72" s="26" t="str">
        <f t="shared" si="15"/>
        <v>Maria</v>
      </c>
      <c r="P72" s="26" t="str">
        <f t="shared" si="16"/>
        <v>ResearchH</v>
      </c>
      <c r="Q72" s="26" t="str">
        <f t="shared" si="17"/>
        <v>MariaSwitzer</v>
      </c>
    </row>
    <row r="73" spans="1:17" x14ac:dyDescent="0.3">
      <c r="A73" s="37">
        <v>72</v>
      </c>
      <c r="B73" s="37" t="s">
        <v>309</v>
      </c>
      <c r="C73" s="37" t="s">
        <v>310</v>
      </c>
      <c r="D73" s="37" t="str">
        <f t="shared" si="10"/>
        <v>John</v>
      </c>
      <c r="E73" s="37" t="s">
        <v>311</v>
      </c>
      <c r="F73" s="38">
        <v>34609</v>
      </c>
      <c r="G73" s="37" t="s">
        <v>124</v>
      </c>
      <c r="H73" s="39">
        <v>40</v>
      </c>
      <c r="I73" s="40">
        <v>21.5</v>
      </c>
      <c r="J73" s="40">
        <f t="shared" si="9"/>
        <v>860</v>
      </c>
      <c r="K73" s="26" t="str">
        <f t="shared" si="11"/>
        <v>John</v>
      </c>
      <c r="L73" s="26" t="str">
        <f t="shared" si="12"/>
        <v>JOHN</v>
      </c>
      <c r="M73" s="26" t="str">
        <f t="shared" si="13"/>
        <v>john</v>
      </c>
      <c r="N73" s="26" t="str">
        <f t="shared" si="14"/>
        <v>John</v>
      </c>
      <c r="O73" s="26" t="str">
        <f t="shared" si="15"/>
        <v>John</v>
      </c>
      <c r="P73" s="26" t="str">
        <f t="shared" si="16"/>
        <v>DResearch</v>
      </c>
      <c r="Q73" s="26" t="str">
        <f t="shared" si="17"/>
        <v>JohnJacobs</v>
      </c>
    </row>
    <row r="74" spans="1:17" x14ac:dyDescent="0.3">
      <c r="A74" s="37">
        <v>73</v>
      </c>
      <c r="B74" s="37" t="s">
        <v>312</v>
      </c>
      <c r="C74" s="37" t="s">
        <v>313</v>
      </c>
      <c r="D74" s="37" t="str">
        <f t="shared" si="10"/>
        <v>Bradley</v>
      </c>
      <c r="E74" s="37" t="s">
        <v>314</v>
      </c>
      <c r="F74" s="38">
        <v>33646</v>
      </c>
      <c r="G74" s="37" t="s">
        <v>124</v>
      </c>
      <c r="H74" s="39">
        <v>40</v>
      </c>
      <c r="I74" s="40">
        <v>22.22</v>
      </c>
      <c r="J74" s="40">
        <f t="shared" si="9"/>
        <v>888.8</v>
      </c>
      <c r="K74" s="26" t="str">
        <f t="shared" si="11"/>
        <v>Bradley</v>
      </c>
      <c r="L74" s="26" t="str">
        <f t="shared" si="12"/>
        <v>BRADLEY</v>
      </c>
      <c r="M74" s="26" t="str">
        <f t="shared" si="13"/>
        <v>bradley</v>
      </c>
      <c r="N74" s="26" t="str">
        <f t="shared" si="14"/>
        <v>Bradley</v>
      </c>
      <c r="O74" s="26" t="str">
        <f t="shared" si="15"/>
        <v>Bradley</v>
      </c>
      <c r="P74" s="26" t="str">
        <f t="shared" si="16"/>
        <v>DResearch</v>
      </c>
      <c r="Q74" s="26" t="str">
        <f t="shared" si="17"/>
        <v>BradleyHoward</v>
      </c>
    </row>
    <row r="75" spans="1:17" x14ac:dyDescent="0.3">
      <c r="A75" s="37">
        <v>74</v>
      </c>
      <c r="B75" s="37" t="s">
        <v>315</v>
      </c>
      <c r="C75" s="37" t="s">
        <v>316</v>
      </c>
      <c r="D75" s="37" t="str">
        <f t="shared" si="10"/>
        <v>Frieda</v>
      </c>
      <c r="E75" s="37" t="s">
        <v>12</v>
      </c>
      <c r="F75" s="38">
        <v>32919</v>
      </c>
      <c r="G75" s="37" t="s">
        <v>101</v>
      </c>
      <c r="H75" s="39">
        <v>40</v>
      </c>
      <c r="I75" s="40">
        <v>27.1</v>
      </c>
      <c r="J75" s="40">
        <f t="shared" si="9"/>
        <v>1084</v>
      </c>
      <c r="K75" s="26" t="str">
        <f t="shared" si="11"/>
        <v>Frieda</v>
      </c>
      <c r="L75" s="26" t="str">
        <f t="shared" si="12"/>
        <v>FRIEDA</v>
      </c>
      <c r="M75" s="26" t="str">
        <f t="shared" si="13"/>
        <v>frieda</v>
      </c>
      <c r="N75" s="26" t="str">
        <f t="shared" si="14"/>
        <v>Frieda</v>
      </c>
      <c r="O75" s="26" t="str">
        <f t="shared" si="15"/>
        <v>Frieda</v>
      </c>
      <c r="P75" s="26" t="str">
        <f t="shared" si="16"/>
        <v>Research</v>
      </c>
      <c r="Q75" s="26" t="str">
        <f t="shared" si="17"/>
        <v>FriedaBinga</v>
      </c>
    </row>
    <row r="76" spans="1:17" x14ac:dyDescent="0.3">
      <c r="A76" s="37">
        <v>75</v>
      </c>
      <c r="B76" s="37" t="s">
        <v>317</v>
      </c>
      <c r="C76" s="37" t="s">
        <v>318</v>
      </c>
      <c r="D76" s="37" t="str">
        <f t="shared" si="10"/>
        <v>Holly</v>
      </c>
      <c r="E76" s="37" t="s">
        <v>319</v>
      </c>
      <c r="F76" s="38">
        <v>33831</v>
      </c>
      <c r="G76" s="37" t="s">
        <v>18</v>
      </c>
      <c r="H76" s="39">
        <v>29.5</v>
      </c>
      <c r="I76" s="40">
        <v>31.75</v>
      </c>
      <c r="J76" s="40">
        <f t="shared" si="9"/>
        <v>936.625</v>
      </c>
      <c r="K76" s="26" t="str">
        <f t="shared" si="11"/>
        <v>Holly</v>
      </c>
      <c r="L76" s="26" t="str">
        <f t="shared" si="12"/>
        <v>HOLLY</v>
      </c>
      <c r="M76" s="26" t="str">
        <f t="shared" si="13"/>
        <v>holly</v>
      </c>
      <c r="N76" s="26" t="str">
        <f t="shared" si="14"/>
        <v>Holly</v>
      </c>
      <c r="O76" s="26" t="str">
        <f t="shared" si="15"/>
        <v>Holly</v>
      </c>
      <c r="P76" s="26" t="str">
        <f t="shared" si="16"/>
        <v>D</v>
      </c>
      <c r="Q76" s="26" t="str">
        <f t="shared" si="17"/>
        <v>HollyTaylor</v>
      </c>
    </row>
    <row r="77" spans="1:17" x14ac:dyDescent="0.3">
      <c r="A77" s="37">
        <v>76</v>
      </c>
      <c r="B77" s="37" t="s">
        <v>320</v>
      </c>
      <c r="C77" s="37" t="s">
        <v>321</v>
      </c>
      <c r="D77" s="37" t="str">
        <f t="shared" si="10"/>
        <v>Tim</v>
      </c>
      <c r="E77" s="37" t="s">
        <v>322</v>
      </c>
      <c r="F77" s="38">
        <v>35728</v>
      </c>
      <c r="G77" s="37" t="s">
        <v>101</v>
      </c>
      <c r="H77" s="39">
        <v>40</v>
      </c>
      <c r="I77" s="40">
        <v>21.5</v>
      </c>
      <c r="J77" s="40">
        <f t="shared" si="9"/>
        <v>860</v>
      </c>
      <c r="K77" s="26" t="str">
        <f t="shared" si="11"/>
        <v>Tim</v>
      </c>
      <c r="L77" s="26" t="str">
        <f t="shared" si="12"/>
        <v>TIM</v>
      </c>
      <c r="M77" s="26" t="str">
        <f t="shared" si="13"/>
        <v>tim</v>
      </c>
      <c r="N77" s="26" t="str">
        <f t="shared" si="14"/>
        <v>Tim</v>
      </c>
      <c r="O77" s="26" t="str">
        <f t="shared" si="15"/>
        <v>Tim</v>
      </c>
      <c r="P77" s="26" t="str">
        <f t="shared" si="16"/>
        <v>Research</v>
      </c>
      <c r="Q77" s="26" t="str">
        <f t="shared" si="17"/>
        <v>TimBarthoff</v>
      </c>
    </row>
    <row r="78" spans="1:17" x14ac:dyDescent="0.3">
      <c r="A78" s="37">
        <v>77</v>
      </c>
      <c r="B78" s="37" t="s">
        <v>323</v>
      </c>
      <c r="C78" s="37" t="s">
        <v>324</v>
      </c>
      <c r="D78" s="37" t="str">
        <f t="shared" si="10"/>
        <v>Esther</v>
      </c>
      <c r="E78" s="37" t="s">
        <v>325</v>
      </c>
      <c r="F78" s="38">
        <v>34679</v>
      </c>
      <c r="G78" s="37" t="s">
        <v>101</v>
      </c>
      <c r="H78" s="39">
        <v>40</v>
      </c>
      <c r="I78" s="40">
        <v>34.5</v>
      </c>
      <c r="J78" s="40">
        <f t="shared" si="9"/>
        <v>1380</v>
      </c>
      <c r="K78" s="26" t="str">
        <f t="shared" si="11"/>
        <v>Esther</v>
      </c>
      <c r="L78" s="26" t="str">
        <f t="shared" si="12"/>
        <v>ESTHER</v>
      </c>
      <c r="M78" s="26" t="str">
        <f t="shared" si="13"/>
        <v>esther</v>
      </c>
      <c r="N78" s="26" t="str">
        <f t="shared" si="14"/>
        <v>Esther</v>
      </c>
      <c r="O78" s="26" t="str">
        <f t="shared" si="15"/>
        <v>Esther</v>
      </c>
      <c r="P78" s="26" t="str">
        <f t="shared" si="16"/>
        <v>Research</v>
      </c>
      <c r="Q78" s="26" t="str">
        <f t="shared" si="17"/>
        <v>EstherWilliams</v>
      </c>
    </row>
    <row r="79" spans="1:17" x14ac:dyDescent="0.3">
      <c r="A79" s="37">
        <v>78</v>
      </c>
      <c r="B79" s="37" t="s">
        <v>326</v>
      </c>
      <c r="C79" s="37" t="s">
        <v>327</v>
      </c>
      <c r="D79" s="37" t="str">
        <f t="shared" si="10"/>
        <v>Theresa</v>
      </c>
      <c r="E79" s="37" t="s">
        <v>328</v>
      </c>
      <c r="F79" s="38">
        <v>36221</v>
      </c>
      <c r="G79" s="37" t="s">
        <v>151</v>
      </c>
      <c r="H79" s="39">
        <v>40</v>
      </c>
      <c r="I79" s="40">
        <v>48</v>
      </c>
      <c r="J79" s="40">
        <f t="shared" si="9"/>
        <v>1920</v>
      </c>
      <c r="K79" s="26" t="str">
        <f t="shared" si="11"/>
        <v>Theresa</v>
      </c>
      <c r="L79" s="26" t="str">
        <f t="shared" si="12"/>
        <v>THERESA</v>
      </c>
      <c r="M79" s="26" t="str">
        <f t="shared" si="13"/>
        <v>theresa</v>
      </c>
      <c r="N79" s="26" t="str">
        <f t="shared" si="14"/>
        <v>Theresa</v>
      </c>
      <c r="O79" s="26" t="str">
        <f t="shared" si="15"/>
        <v>Theresa</v>
      </c>
      <c r="P79" s="26" t="str">
        <f t="shared" si="16"/>
        <v>H</v>
      </c>
      <c r="Q79" s="26" t="str">
        <f t="shared" si="17"/>
        <v>TheresaMiller</v>
      </c>
    </row>
    <row r="80" spans="1:17" x14ac:dyDescent="0.3">
      <c r="A80" s="37">
        <v>79</v>
      </c>
      <c r="B80" s="37" t="s">
        <v>329</v>
      </c>
      <c r="C80" s="37" t="s">
        <v>330</v>
      </c>
      <c r="D80" s="37" t="str">
        <f t="shared" si="10"/>
        <v>Marianne</v>
      </c>
      <c r="E80" s="37" t="s">
        <v>331</v>
      </c>
      <c r="F80" s="38">
        <v>34171</v>
      </c>
      <c r="G80" s="37"/>
      <c r="H80" s="39">
        <v>40</v>
      </c>
      <c r="I80" s="40">
        <v>30</v>
      </c>
      <c r="J80" s="40">
        <f t="shared" si="9"/>
        <v>1200</v>
      </c>
      <c r="K80" s="26" t="str">
        <f t="shared" si="11"/>
        <v>Marianne</v>
      </c>
      <c r="L80" s="26" t="str">
        <f t="shared" si="12"/>
        <v>MARIANNE</v>
      </c>
      <c r="M80" s="26" t="str">
        <f t="shared" si="13"/>
        <v>marianne</v>
      </c>
      <c r="N80" s="26" t="str">
        <f t="shared" si="14"/>
        <v>Marianne</v>
      </c>
      <c r="O80" s="26" t="str">
        <f t="shared" si="15"/>
        <v>Marianne</v>
      </c>
      <c r="P80" s="26" t="str">
        <f t="shared" si="16"/>
        <v/>
      </c>
      <c r="Q80" s="26" t="str">
        <f t="shared" si="17"/>
        <v>MarianneCalvin</v>
      </c>
    </row>
    <row r="81" spans="1:17" x14ac:dyDescent="0.3">
      <c r="A81" s="37">
        <v>80</v>
      </c>
      <c r="B81" s="37" t="s">
        <v>332</v>
      </c>
      <c r="C81" s="37" t="s">
        <v>333</v>
      </c>
      <c r="D81" s="37" t="str">
        <f t="shared" si="10"/>
        <v/>
      </c>
      <c r="E81" s="37"/>
      <c r="F81" s="38"/>
      <c r="G81" s="37" t="s">
        <v>106</v>
      </c>
      <c r="H81" s="39">
        <v>40</v>
      </c>
      <c r="I81" s="40">
        <v>21.5</v>
      </c>
      <c r="J81" s="40">
        <f t="shared" si="9"/>
        <v>860</v>
      </c>
      <c r="K81" s="26" t="str">
        <f t="shared" si="11"/>
        <v/>
      </c>
      <c r="L81" s="26" t="str">
        <f t="shared" si="12"/>
        <v/>
      </c>
      <c r="M81" s="26" t="str">
        <f t="shared" si="13"/>
        <v/>
      </c>
      <c r="N81" s="26" t="str">
        <f t="shared" si="14"/>
        <v/>
      </c>
      <c r="O81" s="26" t="str">
        <f t="shared" si="15"/>
        <v/>
      </c>
      <c r="P81" s="26" t="str">
        <f t="shared" si="16"/>
        <v>DResearchH</v>
      </c>
      <c r="Q81" s="26" t="str">
        <f t="shared" si="17"/>
        <v/>
      </c>
    </row>
    <row r="82" spans="1:17" x14ac:dyDescent="0.3">
      <c r="A82" s="37">
        <v>81</v>
      </c>
      <c r="B82" s="37" t="s">
        <v>334</v>
      </c>
      <c r="C82" s="37" t="s">
        <v>335</v>
      </c>
      <c r="D82" s="37" t="str">
        <f t="shared" si="10"/>
        <v>Grace</v>
      </c>
      <c r="E82" s="37" t="s">
        <v>336</v>
      </c>
      <c r="F82" s="38">
        <v>33908</v>
      </c>
      <c r="G82" s="37" t="s">
        <v>141</v>
      </c>
      <c r="H82" s="39">
        <v>40</v>
      </c>
      <c r="I82" s="40">
        <v>30.5</v>
      </c>
      <c r="J82" s="40">
        <f t="shared" si="9"/>
        <v>1220</v>
      </c>
      <c r="K82" s="26" t="str">
        <f t="shared" si="11"/>
        <v>Grace</v>
      </c>
      <c r="L82" s="26" t="str">
        <f t="shared" si="12"/>
        <v>GRACE</v>
      </c>
      <c r="M82" s="26" t="str">
        <f t="shared" si="13"/>
        <v>grace</v>
      </c>
      <c r="N82" s="26" t="str">
        <f t="shared" si="14"/>
        <v>Grace</v>
      </c>
      <c r="O82" s="26" t="str">
        <f t="shared" si="15"/>
        <v>Grace</v>
      </c>
      <c r="P82" s="26" t="str">
        <f t="shared" si="16"/>
        <v>DH</v>
      </c>
      <c r="Q82" s="26" t="str">
        <f t="shared" si="17"/>
        <v>GraceSloan</v>
      </c>
    </row>
    <row r="83" spans="1:17" x14ac:dyDescent="0.3">
      <c r="A83" s="37">
        <v>82</v>
      </c>
      <c r="B83" s="37" t="s">
        <v>337</v>
      </c>
      <c r="C83" s="37" t="s">
        <v>338</v>
      </c>
      <c r="D83" s="37" t="str">
        <f t="shared" si="10"/>
        <v>Richard</v>
      </c>
      <c r="E83" s="37" t="s">
        <v>339</v>
      </c>
      <c r="F83" s="38">
        <v>35451</v>
      </c>
      <c r="G83" s="37"/>
      <c r="H83" s="39">
        <v>29.5</v>
      </c>
      <c r="I83" s="40">
        <v>30</v>
      </c>
      <c r="J83" s="40">
        <f t="shared" si="9"/>
        <v>885</v>
      </c>
      <c r="K83" s="26" t="str">
        <f t="shared" si="11"/>
        <v>Richard</v>
      </c>
      <c r="L83" s="26" t="str">
        <f t="shared" si="12"/>
        <v>RICHARD</v>
      </c>
      <c r="M83" s="26" t="str">
        <f t="shared" si="13"/>
        <v>richard</v>
      </c>
      <c r="N83" s="26" t="str">
        <f t="shared" si="14"/>
        <v>Richard</v>
      </c>
      <c r="O83" s="26" t="str">
        <f t="shared" si="15"/>
        <v>Richard</v>
      </c>
      <c r="P83" s="26" t="str">
        <f t="shared" si="16"/>
        <v/>
      </c>
      <c r="Q83" s="26" t="str">
        <f t="shared" si="17"/>
        <v>RichardGibbs</v>
      </c>
    </row>
    <row r="84" spans="1:17" x14ac:dyDescent="0.3">
      <c r="A84" s="37">
        <v>83</v>
      </c>
      <c r="B84" s="37" t="s">
        <v>340</v>
      </c>
      <c r="C84" s="37" t="s">
        <v>341</v>
      </c>
      <c r="D84" s="37" t="str">
        <f t="shared" si="10"/>
        <v>Lorrie</v>
      </c>
      <c r="E84" s="37" t="s">
        <v>342</v>
      </c>
      <c r="F84" s="38">
        <v>32568</v>
      </c>
      <c r="G84" s="37" t="s">
        <v>141</v>
      </c>
      <c r="H84" s="39">
        <v>15.5</v>
      </c>
      <c r="I84" s="40">
        <v>27.6</v>
      </c>
      <c r="J84" s="40">
        <f t="shared" si="9"/>
        <v>427.8</v>
      </c>
      <c r="K84" s="26" t="str">
        <f t="shared" si="11"/>
        <v>Lorrie</v>
      </c>
      <c r="L84" s="26" t="str">
        <f t="shared" si="12"/>
        <v>LORRIE</v>
      </c>
      <c r="M84" s="26" t="str">
        <f t="shared" si="13"/>
        <v>lorrie</v>
      </c>
      <c r="N84" s="26" t="str">
        <f t="shared" si="14"/>
        <v>Lorrie</v>
      </c>
      <c r="O84" s="26" t="str">
        <f t="shared" si="15"/>
        <v>Lorrie</v>
      </c>
      <c r="P84" s="26" t="str">
        <f t="shared" si="16"/>
        <v>DH</v>
      </c>
      <c r="Q84" s="26" t="str">
        <f t="shared" si="17"/>
        <v>LorrieSullivan</v>
      </c>
    </row>
    <row r="85" spans="1:17" x14ac:dyDescent="0.3">
      <c r="A85" s="37">
        <v>84</v>
      </c>
      <c r="B85" s="37" t="s">
        <v>343</v>
      </c>
      <c r="C85" s="37" t="s">
        <v>344</v>
      </c>
      <c r="D85" s="37" t="str">
        <f t="shared" si="10"/>
        <v>Ted</v>
      </c>
      <c r="E85" s="37" t="s">
        <v>345</v>
      </c>
      <c r="F85" s="38">
        <v>34673</v>
      </c>
      <c r="G85" s="37" t="s">
        <v>101</v>
      </c>
      <c r="H85" s="39">
        <v>32</v>
      </c>
      <c r="I85" s="40">
        <v>23.75</v>
      </c>
      <c r="J85" s="40">
        <f t="shared" si="9"/>
        <v>760</v>
      </c>
      <c r="K85" s="26" t="str">
        <f t="shared" si="11"/>
        <v>Ted</v>
      </c>
      <c r="L85" s="26" t="str">
        <f t="shared" si="12"/>
        <v>TED</v>
      </c>
      <c r="M85" s="26" t="str">
        <f t="shared" si="13"/>
        <v>ted</v>
      </c>
      <c r="N85" s="26" t="str">
        <f t="shared" si="14"/>
        <v>Ted</v>
      </c>
      <c r="O85" s="26" t="str">
        <f t="shared" si="15"/>
        <v>Ted</v>
      </c>
      <c r="P85" s="26" t="str">
        <f t="shared" si="16"/>
        <v>Research</v>
      </c>
      <c r="Q85" s="26" t="str">
        <f t="shared" si="17"/>
        <v>TedHayes</v>
      </c>
    </row>
    <row r="86" spans="1:17" x14ac:dyDescent="0.3">
      <c r="A86" s="37">
        <v>85</v>
      </c>
      <c r="B86" s="37" t="s">
        <v>346</v>
      </c>
      <c r="C86" s="37" t="s">
        <v>347</v>
      </c>
      <c r="D86" s="37" t="str">
        <f t="shared" si="10"/>
        <v>Helen</v>
      </c>
      <c r="E86" s="37" t="s">
        <v>348</v>
      </c>
      <c r="F86" s="38">
        <v>35916</v>
      </c>
      <c r="G86" s="37"/>
      <c r="H86" s="39">
        <v>42</v>
      </c>
      <c r="I86" s="40">
        <v>30.5</v>
      </c>
      <c r="J86" s="40">
        <f t="shared" si="9"/>
        <v>1281</v>
      </c>
      <c r="K86" s="26" t="str">
        <f t="shared" si="11"/>
        <v>Helen</v>
      </c>
      <c r="L86" s="26" t="str">
        <f t="shared" si="12"/>
        <v>HELEN</v>
      </c>
      <c r="M86" s="26" t="str">
        <f t="shared" si="13"/>
        <v>helen</v>
      </c>
      <c r="N86" s="26" t="str">
        <f t="shared" si="14"/>
        <v>Helen</v>
      </c>
      <c r="O86" s="26" t="str">
        <f t="shared" si="15"/>
        <v>Helen</v>
      </c>
      <c r="P86" s="26" t="str">
        <f t="shared" si="16"/>
        <v/>
      </c>
      <c r="Q86" s="26" t="str">
        <f t="shared" si="17"/>
        <v>HelenStewart</v>
      </c>
    </row>
    <row r="87" spans="1:17" x14ac:dyDescent="0.3">
      <c r="A87" s="37">
        <v>86</v>
      </c>
      <c r="B87" s="37" t="s">
        <v>349</v>
      </c>
      <c r="C87" s="37" t="s">
        <v>350</v>
      </c>
      <c r="D87" s="37" t="str">
        <f t="shared" si="10"/>
        <v>Katie</v>
      </c>
      <c r="E87" s="37" t="s">
        <v>163</v>
      </c>
      <c r="F87" s="38">
        <v>34610</v>
      </c>
      <c r="G87" s="37" t="s">
        <v>141</v>
      </c>
      <c r="H87" s="39">
        <v>40</v>
      </c>
      <c r="I87" s="40">
        <v>30</v>
      </c>
      <c r="J87" s="40">
        <f t="shared" si="9"/>
        <v>1200</v>
      </c>
      <c r="K87" s="26" t="str">
        <f t="shared" si="11"/>
        <v>Katie</v>
      </c>
      <c r="L87" s="26" t="str">
        <f t="shared" si="12"/>
        <v>KATIE</v>
      </c>
      <c r="M87" s="26" t="str">
        <f t="shared" si="13"/>
        <v>katie</v>
      </c>
      <c r="N87" s="26" t="str">
        <f t="shared" si="14"/>
        <v>Katie</v>
      </c>
      <c r="O87" s="26" t="str">
        <f t="shared" si="15"/>
        <v>Katie</v>
      </c>
      <c r="P87" s="26" t="str">
        <f t="shared" si="16"/>
        <v>DH</v>
      </c>
      <c r="Q87" s="26" t="str">
        <f t="shared" si="17"/>
        <v>KatieSmith</v>
      </c>
    </row>
    <row r="88" spans="1:17" x14ac:dyDescent="0.3">
      <c r="A88" s="37">
        <v>87</v>
      </c>
      <c r="B88" s="37" t="s">
        <v>351</v>
      </c>
      <c r="C88" s="37" t="s">
        <v>352</v>
      </c>
      <c r="D88" s="37" t="str">
        <f t="shared" si="10"/>
        <v>Jane</v>
      </c>
      <c r="E88" s="37" t="s">
        <v>353</v>
      </c>
      <c r="F88" s="38">
        <v>35739</v>
      </c>
      <c r="G88" s="37" t="s">
        <v>141</v>
      </c>
      <c r="H88" s="39">
        <v>35</v>
      </c>
      <c r="I88" s="40">
        <v>60</v>
      </c>
      <c r="J88" s="40">
        <f t="shared" si="9"/>
        <v>2100</v>
      </c>
      <c r="K88" s="26" t="str">
        <f t="shared" si="11"/>
        <v>Jane</v>
      </c>
      <c r="L88" s="26" t="str">
        <f t="shared" si="12"/>
        <v>JANE</v>
      </c>
      <c r="M88" s="26" t="str">
        <f t="shared" si="13"/>
        <v>jane</v>
      </c>
      <c r="N88" s="26" t="str">
        <f t="shared" si="14"/>
        <v>Jane</v>
      </c>
      <c r="O88" s="26" t="str">
        <f t="shared" si="15"/>
        <v>Jane</v>
      </c>
      <c r="P88" s="26" t="str">
        <f t="shared" si="16"/>
        <v>DH</v>
      </c>
      <c r="Q88" s="26" t="str">
        <f t="shared" si="17"/>
        <v>JaneWinters</v>
      </c>
    </row>
    <row r="89" spans="1:17" x14ac:dyDescent="0.3">
      <c r="A89" s="37">
        <v>88</v>
      </c>
      <c r="B89" s="37" t="s">
        <v>354</v>
      </c>
      <c r="C89" s="37" t="s">
        <v>355</v>
      </c>
      <c r="D89" s="37" t="str">
        <f t="shared" si="10"/>
        <v>Paul</v>
      </c>
      <c r="E89" s="37" t="s">
        <v>356</v>
      </c>
      <c r="F89" s="38">
        <v>31884</v>
      </c>
      <c r="G89" s="37" t="s">
        <v>106</v>
      </c>
      <c r="H89" s="39">
        <v>40</v>
      </c>
      <c r="I89" s="40">
        <v>21.5</v>
      </c>
      <c r="J89" s="40">
        <f t="shared" si="9"/>
        <v>860</v>
      </c>
      <c r="K89" s="26" t="str">
        <f t="shared" si="11"/>
        <v>Paul</v>
      </c>
      <c r="L89" s="26" t="str">
        <f t="shared" si="12"/>
        <v>PAUL</v>
      </c>
      <c r="M89" s="26" t="str">
        <f t="shared" si="13"/>
        <v>paul</v>
      </c>
      <c r="N89" s="26" t="str">
        <f t="shared" si="14"/>
        <v>Paul</v>
      </c>
      <c r="O89" s="26" t="str">
        <f t="shared" si="15"/>
        <v>Paul</v>
      </c>
      <c r="P89" s="26" t="str">
        <f t="shared" si="16"/>
        <v>DResearchH</v>
      </c>
      <c r="Q89" s="26" t="str">
        <f t="shared" si="17"/>
        <v>PaulMartin</v>
      </c>
    </row>
    <row r="90" spans="1:17" x14ac:dyDescent="0.3">
      <c r="A90" s="37">
        <v>89</v>
      </c>
      <c r="B90" s="37" t="s">
        <v>357</v>
      </c>
      <c r="C90" s="37" t="s">
        <v>358</v>
      </c>
      <c r="D90" s="37" t="str">
        <f t="shared" si="10"/>
        <v>Geoff</v>
      </c>
      <c r="E90" s="37" t="s">
        <v>359</v>
      </c>
      <c r="F90" s="38">
        <v>34879</v>
      </c>
      <c r="G90" s="37" t="s">
        <v>18</v>
      </c>
      <c r="H90" s="39">
        <v>40</v>
      </c>
      <c r="I90" s="40">
        <v>21.5</v>
      </c>
      <c r="J90" s="40">
        <f t="shared" si="9"/>
        <v>860</v>
      </c>
      <c r="K90" s="26" t="str">
        <f t="shared" si="11"/>
        <v>Geoff</v>
      </c>
      <c r="L90" s="26" t="str">
        <f t="shared" si="12"/>
        <v>GEOFF</v>
      </c>
      <c r="M90" s="26" t="str">
        <f t="shared" si="13"/>
        <v>geoff</v>
      </c>
      <c r="N90" s="26" t="str">
        <f t="shared" si="14"/>
        <v>Geoff</v>
      </c>
      <c r="O90" s="26" t="str">
        <f t="shared" si="15"/>
        <v>Geoff</v>
      </c>
      <c r="P90" s="26" t="str">
        <f t="shared" si="16"/>
        <v>D</v>
      </c>
      <c r="Q90" s="26" t="str">
        <f t="shared" si="17"/>
        <v>GeoffBrown</v>
      </c>
    </row>
    <row r="91" spans="1:17" x14ac:dyDescent="0.3">
      <c r="A91" s="37">
        <v>90</v>
      </c>
      <c r="B91" s="37" t="s">
        <v>360</v>
      </c>
      <c r="C91" s="37" t="s">
        <v>361</v>
      </c>
      <c r="D91" s="37" t="str">
        <f t="shared" si="10"/>
        <v>Alice</v>
      </c>
      <c r="E91" s="37" t="s">
        <v>362</v>
      </c>
      <c r="F91" s="38">
        <v>34758</v>
      </c>
      <c r="G91" s="37" t="s">
        <v>109</v>
      </c>
      <c r="H91" s="39">
        <v>15.5</v>
      </c>
      <c r="I91" s="40">
        <v>20.5</v>
      </c>
      <c r="J91" s="40">
        <f t="shared" si="9"/>
        <v>317.75</v>
      </c>
      <c r="K91" s="26" t="str">
        <f t="shared" si="11"/>
        <v>Alice</v>
      </c>
      <c r="L91" s="26" t="str">
        <f t="shared" si="12"/>
        <v>ALICE</v>
      </c>
      <c r="M91" s="26" t="str">
        <f t="shared" si="13"/>
        <v>alice</v>
      </c>
      <c r="N91" s="26" t="str">
        <f t="shared" si="14"/>
        <v>Alice</v>
      </c>
      <c r="O91" s="26" t="str">
        <f t="shared" si="15"/>
        <v>Alice</v>
      </c>
      <c r="P91" s="26" t="str">
        <f t="shared" si="16"/>
        <v>ResearchH</v>
      </c>
      <c r="Q91" s="26" t="str">
        <f t="shared" si="17"/>
        <v>AliceOwens</v>
      </c>
    </row>
    <row r="92" spans="1:17" x14ac:dyDescent="0.3">
      <c r="A92" s="37">
        <v>91</v>
      </c>
      <c r="B92" s="37" t="s">
        <v>363</v>
      </c>
      <c r="C92" s="37" t="s">
        <v>364</v>
      </c>
      <c r="D92" s="37" t="str">
        <f t="shared" si="10"/>
        <v>Greg</v>
      </c>
      <c r="E92" s="37" t="s">
        <v>365</v>
      </c>
      <c r="F92" s="38">
        <v>35055</v>
      </c>
      <c r="G92" s="37" t="s">
        <v>124</v>
      </c>
      <c r="H92" s="39">
        <v>40</v>
      </c>
      <c r="I92" s="40">
        <v>31.75</v>
      </c>
      <c r="J92" s="40">
        <f t="shared" si="9"/>
        <v>1270</v>
      </c>
      <c r="K92" s="26" t="str">
        <f t="shared" si="11"/>
        <v>Greg</v>
      </c>
      <c r="L92" s="26" t="str">
        <f t="shared" si="12"/>
        <v>GREG</v>
      </c>
      <c r="M92" s="26" t="str">
        <f t="shared" si="13"/>
        <v>greg</v>
      </c>
      <c r="N92" s="26" t="str">
        <f t="shared" si="14"/>
        <v>Greg</v>
      </c>
      <c r="O92" s="26" t="str">
        <f t="shared" si="15"/>
        <v>Greg</v>
      </c>
      <c r="P92" s="26" t="str">
        <f t="shared" si="16"/>
        <v>DResearch</v>
      </c>
      <c r="Q92" s="26" t="str">
        <f t="shared" si="17"/>
        <v>GregThomas</v>
      </c>
    </row>
    <row r="93" spans="1:17" x14ac:dyDescent="0.3">
      <c r="A93" s="37">
        <v>92</v>
      </c>
      <c r="B93" s="37" t="s">
        <v>366</v>
      </c>
      <c r="C93" s="37" t="s">
        <v>367</v>
      </c>
      <c r="D93" s="37" t="str">
        <f t="shared" si="10"/>
        <v>Sam</v>
      </c>
      <c r="E93" s="37" t="s">
        <v>368</v>
      </c>
      <c r="F93" s="38">
        <v>33568</v>
      </c>
      <c r="G93" s="37" t="s">
        <v>101</v>
      </c>
      <c r="H93" s="39">
        <v>40</v>
      </c>
      <c r="I93" s="40">
        <v>22.22</v>
      </c>
      <c r="J93" s="40">
        <f t="shared" si="9"/>
        <v>888.8</v>
      </c>
      <c r="K93" s="26" t="str">
        <f t="shared" si="11"/>
        <v>Sam</v>
      </c>
      <c r="L93" s="26" t="str">
        <f t="shared" si="12"/>
        <v>SAM</v>
      </c>
      <c r="M93" s="26" t="str">
        <f t="shared" si="13"/>
        <v>sam</v>
      </c>
      <c r="N93" s="26" t="str">
        <f t="shared" si="14"/>
        <v>Sam</v>
      </c>
      <c r="O93" s="26" t="str">
        <f t="shared" si="15"/>
        <v>Sam</v>
      </c>
      <c r="P93" s="26" t="str">
        <f t="shared" si="16"/>
        <v>Research</v>
      </c>
      <c r="Q93" s="26" t="str">
        <f t="shared" si="17"/>
        <v>SamWhitney</v>
      </c>
    </row>
    <row r="94" spans="1:17" x14ac:dyDescent="0.3">
      <c r="A94" s="37">
        <v>93</v>
      </c>
      <c r="B94" s="37" t="s">
        <v>369</v>
      </c>
      <c r="C94" s="37" t="s">
        <v>370</v>
      </c>
      <c r="D94" s="37" t="str">
        <f t="shared" si="10"/>
        <v>Erin</v>
      </c>
      <c r="E94" s="37" t="s">
        <v>12</v>
      </c>
      <c r="F94" s="38">
        <v>36256</v>
      </c>
      <c r="G94" s="37" t="s">
        <v>109</v>
      </c>
      <c r="H94" s="39">
        <v>40</v>
      </c>
      <c r="I94" s="40">
        <v>47</v>
      </c>
      <c r="J94" s="40">
        <f t="shared" si="9"/>
        <v>1880</v>
      </c>
      <c r="K94" s="26" t="str">
        <f t="shared" si="11"/>
        <v>Erin</v>
      </c>
      <c r="L94" s="26" t="str">
        <f t="shared" si="12"/>
        <v>ERIN</v>
      </c>
      <c r="M94" s="26" t="str">
        <f t="shared" si="13"/>
        <v>erin</v>
      </c>
      <c r="N94" s="26" t="str">
        <f t="shared" si="14"/>
        <v>Erin</v>
      </c>
      <c r="O94" s="26" t="str">
        <f t="shared" si="15"/>
        <v>Erin</v>
      </c>
      <c r="P94" s="26" t="str">
        <f t="shared" si="16"/>
        <v>ResearchH</v>
      </c>
      <c r="Q94" s="26" t="str">
        <f t="shared" si="17"/>
        <v>ErinBinga</v>
      </c>
    </row>
    <row r="95" spans="1:17" x14ac:dyDescent="0.3">
      <c r="A95" s="37">
        <v>94</v>
      </c>
      <c r="B95" s="37" t="s">
        <v>371</v>
      </c>
      <c r="C95" s="37" t="s">
        <v>372</v>
      </c>
      <c r="D95" s="37" t="str">
        <f t="shared" si="10"/>
        <v>Amy</v>
      </c>
      <c r="E95" s="37" t="s">
        <v>373</v>
      </c>
      <c r="F95" s="38">
        <v>36037</v>
      </c>
      <c r="G95" s="37"/>
      <c r="H95" s="39">
        <v>15.5</v>
      </c>
      <c r="I95" s="40">
        <v>21.5</v>
      </c>
      <c r="J95" s="40">
        <f t="shared" si="9"/>
        <v>333.25</v>
      </c>
      <c r="K95" s="26" t="str">
        <f t="shared" si="11"/>
        <v>Amy</v>
      </c>
      <c r="L95" s="26" t="str">
        <f t="shared" si="12"/>
        <v>AMY</v>
      </c>
      <c r="M95" s="26" t="str">
        <f t="shared" si="13"/>
        <v>amy</v>
      </c>
      <c r="N95" s="26" t="str">
        <f t="shared" si="14"/>
        <v>Amy</v>
      </c>
      <c r="O95" s="26" t="str">
        <f t="shared" si="15"/>
        <v>Amy</v>
      </c>
      <c r="P95" s="26" t="str">
        <f t="shared" si="16"/>
        <v/>
      </c>
      <c r="Q95" s="26" t="str">
        <f t="shared" si="17"/>
        <v>AmyTooley</v>
      </c>
    </row>
  </sheetData>
  <protectedRanges>
    <protectedRange password="CF7A" sqref="H2:H95" name="Range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Empolyee Age Calculation</vt:lpstr>
      <vt:lpstr>Dependent Filter</vt:lpstr>
      <vt:lpstr>Project End Date</vt:lpstr>
      <vt:lpstr>Project Working Days</vt:lpstr>
      <vt:lpstr>Text Cleanup</vt:lpstr>
      <vt:lpstr>Finance</vt:lpstr>
      <vt:lpstr>Healthcare</vt:lpstr>
      <vt:lpstr>HR</vt:lpstr>
      <vt:lpstr>IT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2023-06-13T04:04:02Z</dcterms:created>
  <dcterms:modified xsi:type="dcterms:W3CDTF">2023-06-13T08:24:18Z</dcterms:modified>
</cp:coreProperties>
</file>