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E:\Classes\Trainer Tools\Final\02 Hypothesis Testing\Data Sets\"/>
    </mc:Choice>
  </mc:AlternateContent>
  <bookViews>
    <workbookView xWindow="0" yWindow="0" windowWidth="19200" windowHeight="7310" xr2:uid="{00000000-000D-0000-FFFF-FFFF00000000}"/>
  </bookViews>
  <sheets>
    <sheet name="ANOVA_Weight Loss" sheetId="1" r:id="rId1"/>
  </sheets>
  <calcPr calcId="171027"/>
  <fileRecoveryPr autoRecover="0"/>
</workbook>
</file>

<file path=xl/calcChain.xml><?xml version="1.0" encoding="utf-8"?>
<calcChain xmlns="http://schemas.openxmlformats.org/spreadsheetml/2006/main">
  <c r="B16" i="1" l="1"/>
  <c r="G18" i="1" s="1"/>
  <c r="I7" i="1"/>
  <c r="I11" i="1"/>
  <c r="D3" i="1" l="1"/>
  <c r="H3" i="1"/>
  <c r="L16" i="1"/>
  <c r="N6" i="1" s="1"/>
  <c r="G16" i="1"/>
  <c r="D5" i="1"/>
  <c r="N4" i="1"/>
  <c r="N5" i="1"/>
  <c r="N8" i="1"/>
  <c r="N9" i="1"/>
  <c r="N12" i="1"/>
  <c r="N13" i="1"/>
  <c r="D7" i="1"/>
  <c r="D8" i="1"/>
  <c r="D11" i="1"/>
  <c r="D12" i="1"/>
  <c r="D4" i="1"/>
  <c r="I14" i="1" l="1"/>
  <c r="I6" i="1"/>
  <c r="G20" i="1"/>
  <c r="I13" i="1"/>
  <c r="I10" i="1"/>
  <c r="B20" i="1"/>
  <c r="M6" i="1"/>
  <c r="N3" i="1"/>
  <c r="N11" i="1"/>
  <c r="N7" i="1"/>
  <c r="N14" i="1"/>
  <c r="N10" i="1"/>
  <c r="I9" i="1"/>
  <c r="I12" i="1"/>
  <c r="I8" i="1"/>
  <c r="I4" i="1"/>
  <c r="I5" i="1"/>
  <c r="I3" i="1"/>
  <c r="D14" i="1"/>
  <c r="D10" i="1"/>
  <c r="D6" i="1"/>
  <c r="D13" i="1"/>
  <c r="D9" i="1"/>
  <c r="B24" i="1" s="1"/>
  <c r="D36" i="1" s="1"/>
  <c r="M5" i="1" l="1"/>
  <c r="M9" i="1"/>
  <c r="M13" i="1"/>
  <c r="H5" i="1"/>
  <c r="H9" i="1"/>
  <c r="H13" i="1"/>
  <c r="C5" i="1"/>
  <c r="C9" i="1"/>
  <c r="C13" i="1"/>
  <c r="M12" i="1"/>
  <c r="H12" i="1"/>
  <c r="C12" i="1"/>
  <c r="M4" i="1"/>
  <c r="M10" i="1"/>
  <c r="M14" i="1"/>
  <c r="H6" i="1"/>
  <c r="H10" i="1"/>
  <c r="H14" i="1"/>
  <c r="C6" i="1"/>
  <c r="C10" i="1"/>
  <c r="C14" i="1"/>
  <c r="M8" i="1"/>
  <c r="H8" i="1"/>
  <c r="C8" i="1"/>
  <c r="M7" i="1"/>
  <c r="M11" i="1"/>
  <c r="M3" i="1"/>
  <c r="H7" i="1"/>
  <c r="H11" i="1"/>
  <c r="C7" i="1"/>
  <c r="C11" i="1"/>
  <c r="C4" i="1"/>
  <c r="H4" i="1"/>
  <c r="C3" i="1"/>
  <c r="L20" i="1"/>
  <c r="B26" i="1" s="1"/>
  <c r="D34" i="1" s="1"/>
  <c r="D39" i="1" l="1"/>
  <c r="B22" i="1"/>
</calcChain>
</file>

<file path=xl/sharedStrings.xml><?xml version="1.0" encoding="utf-8"?>
<sst xmlns="http://schemas.openxmlformats.org/spreadsheetml/2006/main" count="72" uniqueCount="31">
  <si>
    <t>Diet</t>
  </si>
  <si>
    <t>Weight Loss</t>
  </si>
  <si>
    <t>Dispersion from global mean</t>
  </si>
  <si>
    <t>Dispersion from local mean</t>
  </si>
  <si>
    <t>Atkins</t>
  </si>
  <si>
    <t>GM</t>
  </si>
  <si>
    <t>South Beach</t>
  </si>
  <si>
    <t>sample mean</t>
  </si>
  <si>
    <t>Deviation of Mean with Global mean</t>
  </si>
  <si>
    <t>Global mean</t>
  </si>
  <si>
    <t>Sum of Squares Total</t>
  </si>
  <si>
    <t>Sum of Sqaure Error</t>
  </si>
  <si>
    <t>Sum of Sqr Treatment</t>
  </si>
  <si>
    <t>Total SS</t>
  </si>
  <si>
    <t>=</t>
  </si>
  <si>
    <t>Sum of Error (Sum of Sqr withing Grp)</t>
  </si>
  <si>
    <t>+</t>
  </si>
  <si>
    <t>Sum of Squares treatment (Sum of Squre between groups)</t>
  </si>
  <si>
    <t>(SS Between Grps)/Df</t>
  </si>
  <si>
    <t>(SS within Grps)/Df</t>
  </si>
  <si>
    <t>F Ratio Calculated</t>
  </si>
  <si>
    <t>F table (2, 33, alpha = 0.05)</t>
  </si>
  <si>
    <t>Coclusion: Mean Wt losses (Mu) are different</t>
  </si>
  <si>
    <t>SS Treatment/(r-1)</t>
  </si>
  <si>
    <t>SS Error/(n-r)</t>
  </si>
  <si>
    <t>= (SS Btwn Grps/df)/(SS With Grps/df)</t>
  </si>
  <si>
    <t>F ratio (based on deg of freedom) of F critical for alpha 0.05</t>
  </si>
  <si>
    <t xml:space="preserve">Calculated F ratio is greater than F value based on the degree of freedom. We reject Ho </t>
  </si>
  <si>
    <t>total 8</t>
  </si>
  <si>
    <t>total 10</t>
  </si>
  <si>
    <t>total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</si>
</sst>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/>
    <xf numFmtId="0" fontId="19" fillId="0" borderId="0" xfId="0" applyFont="1"/>
    <xf numFmtId="0" fontId="18" fillId="0" borderId="0" xfId="0" quotePrefix="1" applyFont="1"/>
    <xf numFmtId="0" fontId="20" fillId="0" borderId="0" xfId="0" applyFont="1"/>
    <xf numFmtId="0" fontId="17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6"/>
  <sheetViews>
    <sheetView tabSelected="1" topLeftCell="A34" zoomScale="110" zoomScaleNormal="110" workbookViewId="0">
      <selection activeCell="B43" sqref="B43"/>
    </sheetView>
  </sheetViews>
  <sheetFormatPr defaultRowHeight="14.5" x14ac:dyDescent="0.35"/>
  <cols>
    <col min="1" max="1" width="21.90625" style="2" customWidth="1"/>
    <col min="2" max="2" width="8.7265625" style="2"/>
    <col min="3" max="3" width="19" style="2" customWidth="1"/>
    <col min="4" max="4" width="12" style="2" customWidth="1"/>
    <col min="5" max="7" width="8.7265625" style="2"/>
    <col min="8" max="8" width="13.7265625" style="2" customWidth="1"/>
    <col min="9" max="12" width="8.7265625" style="2"/>
    <col min="13" max="13" width="12.90625" style="2" customWidth="1"/>
    <col min="14" max="14" width="10.7265625" style="2" customWidth="1"/>
    <col min="15" max="16384" width="8.7265625" style="2"/>
  </cols>
  <sheetData>
    <row r="1" spans="1:16" ht="72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0</v>
      </c>
      <c r="G1" s="1" t="s">
        <v>1</v>
      </c>
      <c r="H1" s="1" t="s">
        <v>2</v>
      </c>
      <c r="I1" s="1" t="s">
        <v>3</v>
      </c>
      <c r="J1" s="1"/>
      <c r="K1" s="1" t="s">
        <v>0</v>
      </c>
      <c r="L1" s="1" t="s">
        <v>1</v>
      </c>
      <c r="M1" s="1" t="s">
        <v>2</v>
      </c>
      <c r="N1" s="1" t="s">
        <v>3</v>
      </c>
      <c r="O1" s="1"/>
      <c r="P1" s="1"/>
    </row>
    <row r="3" spans="1:16" x14ac:dyDescent="0.35">
      <c r="A3" s="2" t="s">
        <v>4</v>
      </c>
      <c r="B3" s="2">
        <v>6</v>
      </c>
      <c r="C3" s="5">
        <f>(B3-$G$18)^2</f>
        <v>0.15123456790123488</v>
      </c>
      <c r="D3" s="5">
        <f>(B3-B$16)^2</f>
        <v>2.25</v>
      </c>
      <c r="F3" s="2" t="s">
        <v>5</v>
      </c>
      <c r="G3" s="2">
        <v>4</v>
      </c>
      <c r="H3" s="5">
        <f>(G3-$G$18)^2</f>
        <v>2.5956790123456779</v>
      </c>
      <c r="I3" s="5">
        <f>(G3-G$16)^2</f>
        <v>1.777777777777777</v>
      </c>
      <c r="K3" s="2" t="s">
        <v>6</v>
      </c>
      <c r="L3" s="2">
        <v>6</v>
      </c>
      <c r="M3" s="5">
        <f>(L3-$G$18)^2</f>
        <v>0.15123456790123488</v>
      </c>
      <c r="N3" s="5">
        <f>(L3-L$16)^2</f>
        <v>1</v>
      </c>
    </row>
    <row r="4" spans="1:16" x14ac:dyDescent="0.35">
      <c r="A4" s="2" t="s">
        <v>4</v>
      </c>
      <c r="B4" s="2">
        <v>2</v>
      </c>
      <c r="C4" s="5">
        <f t="shared" ref="C4:C14" si="0">(B4-G$18)^2</f>
        <v>13.04012345679012</v>
      </c>
      <c r="D4" s="5">
        <f>(B4-B$16)^2</f>
        <v>6.25</v>
      </c>
      <c r="F4" s="2" t="s">
        <v>5</v>
      </c>
      <c r="G4" s="2">
        <v>4</v>
      </c>
      <c r="H4" s="5">
        <f t="shared" ref="H4:H14" si="1">(G4-$G$18)^2</f>
        <v>2.5956790123456779</v>
      </c>
      <c r="I4" s="5">
        <f t="shared" ref="I4:I14" si="2">(G4-G$16)^2</f>
        <v>1.777777777777777</v>
      </c>
      <c r="K4" s="2" t="s">
        <v>6</v>
      </c>
      <c r="L4" s="2">
        <v>7</v>
      </c>
      <c r="M4" s="5">
        <f t="shared" ref="M4:M14" si="3">(L4-$G$18)^2</f>
        <v>1.9290123456790134</v>
      </c>
      <c r="N4" s="5">
        <f t="shared" ref="N4:N14" si="4">(L4-L$16)^2</f>
        <v>0</v>
      </c>
    </row>
    <row r="5" spans="1:16" x14ac:dyDescent="0.35">
      <c r="A5" s="2" t="s">
        <v>4</v>
      </c>
      <c r="B5" s="2">
        <v>3</v>
      </c>
      <c r="C5" s="5">
        <f t="shared" si="0"/>
        <v>6.8179012345678993</v>
      </c>
      <c r="D5" s="5">
        <f t="shared" ref="D5:D14" si="5">(B5-B$16)^2</f>
        <v>2.25</v>
      </c>
      <c r="F5" s="2" t="s">
        <v>5</v>
      </c>
      <c r="G5" s="2">
        <v>5</v>
      </c>
      <c r="H5" s="5">
        <f t="shared" si="1"/>
        <v>0.37345679012345628</v>
      </c>
      <c r="I5" s="5">
        <f t="shared" si="2"/>
        <v>0.11111111111111091</v>
      </c>
      <c r="K5" s="2" t="s">
        <v>6</v>
      </c>
      <c r="L5" s="2">
        <v>5</v>
      </c>
      <c r="M5" s="5">
        <f t="shared" si="3"/>
        <v>0.37345679012345628</v>
      </c>
      <c r="N5" s="5">
        <f t="shared" si="4"/>
        <v>4</v>
      </c>
    </row>
    <row r="6" spans="1:16" x14ac:dyDescent="0.35">
      <c r="A6" s="2" t="s">
        <v>4</v>
      </c>
      <c r="B6" s="2">
        <v>4</v>
      </c>
      <c r="C6" s="5">
        <f t="shared" si="0"/>
        <v>2.5956790123456779</v>
      </c>
      <c r="D6" s="5">
        <f t="shared" si="5"/>
        <v>0.25</v>
      </c>
      <c r="F6" s="2" t="s">
        <v>5</v>
      </c>
      <c r="G6" s="2">
        <v>7</v>
      </c>
      <c r="H6" s="5">
        <f t="shared" si="1"/>
        <v>1.9290123456790134</v>
      </c>
      <c r="I6" s="5">
        <f t="shared" si="2"/>
        <v>2.7777777777777786</v>
      </c>
      <c r="K6" s="2" t="s">
        <v>6</v>
      </c>
      <c r="L6" s="2">
        <v>6</v>
      </c>
      <c r="M6" s="5">
        <f t="shared" si="3"/>
        <v>0.15123456790123488</v>
      </c>
      <c r="N6" s="5">
        <f t="shared" si="4"/>
        <v>1</v>
      </c>
    </row>
    <row r="7" spans="1:16" x14ac:dyDescent="0.35">
      <c r="A7" s="2" t="s">
        <v>4</v>
      </c>
      <c r="B7" s="2">
        <v>2</v>
      </c>
      <c r="C7" s="5">
        <f t="shared" si="0"/>
        <v>13.04012345679012</v>
      </c>
      <c r="D7" s="5">
        <f t="shared" si="5"/>
        <v>6.25</v>
      </c>
      <c r="F7" s="2" t="s">
        <v>5</v>
      </c>
      <c r="G7" s="2">
        <v>8</v>
      </c>
      <c r="H7" s="5">
        <f t="shared" si="1"/>
        <v>5.7067901234567922</v>
      </c>
      <c r="I7" s="5">
        <f>(G7-G$16)^2</f>
        <v>7.1111111111111125</v>
      </c>
      <c r="K7" s="2" t="s">
        <v>6</v>
      </c>
      <c r="L7" s="2">
        <v>8</v>
      </c>
      <c r="M7" s="5">
        <f t="shared" si="3"/>
        <v>5.7067901234567922</v>
      </c>
      <c r="N7" s="5">
        <f t="shared" si="4"/>
        <v>1</v>
      </c>
    </row>
    <row r="8" spans="1:16" x14ac:dyDescent="0.35">
      <c r="A8" s="2" t="s">
        <v>4</v>
      </c>
      <c r="B8" s="2">
        <v>3</v>
      </c>
      <c r="C8" s="5">
        <f t="shared" si="0"/>
        <v>6.8179012345678993</v>
      </c>
      <c r="D8" s="5">
        <f t="shared" si="5"/>
        <v>2.25</v>
      </c>
      <c r="F8" s="2" t="s">
        <v>5</v>
      </c>
      <c r="G8" s="2">
        <v>5</v>
      </c>
      <c r="H8" s="5">
        <f t="shared" si="1"/>
        <v>0.37345679012345628</v>
      </c>
      <c r="I8" s="5">
        <f t="shared" si="2"/>
        <v>0.11111111111111091</v>
      </c>
      <c r="K8" s="2" t="s">
        <v>6</v>
      </c>
      <c r="L8" s="2">
        <v>7</v>
      </c>
      <c r="M8" s="5">
        <f t="shared" si="3"/>
        <v>1.9290123456790134</v>
      </c>
      <c r="N8" s="5">
        <f t="shared" si="4"/>
        <v>0</v>
      </c>
    </row>
    <row r="9" spans="1:16" x14ac:dyDescent="0.35">
      <c r="A9" s="2" t="s">
        <v>4</v>
      </c>
      <c r="B9" s="2">
        <v>3</v>
      </c>
      <c r="C9" s="5">
        <f t="shared" si="0"/>
        <v>6.8179012345678993</v>
      </c>
      <c r="D9" s="5">
        <f t="shared" si="5"/>
        <v>2.25</v>
      </c>
      <c r="F9" s="2" t="s">
        <v>5</v>
      </c>
      <c r="G9" s="2">
        <v>3</v>
      </c>
      <c r="H9" s="5">
        <f t="shared" si="1"/>
        <v>6.8179012345678993</v>
      </c>
      <c r="I9" s="5">
        <f t="shared" si="2"/>
        <v>5.4444444444444429</v>
      </c>
      <c r="K9" s="2" t="s">
        <v>6</v>
      </c>
      <c r="L9" s="2">
        <v>8</v>
      </c>
      <c r="M9" s="5">
        <f t="shared" si="3"/>
        <v>5.7067901234567922</v>
      </c>
      <c r="N9" s="5">
        <f t="shared" si="4"/>
        <v>1</v>
      </c>
    </row>
    <row r="10" spans="1:16" x14ac:dyDescent="0.35">
      <c r="A10" s="2" t="s">
        <v>4</v>
      </c>
      <c r="B10" s="2">
        <v>2</v>
      </c>
      <c r="C10" s="5">
        <f t="shared" si="0"/>
        <v>13.04012345679012</v>
      </c>
      <c r="D10" s="5">
        <f t="shared" si="5"/>
        <v>6.25</v>
      </c>
      <c r="F10" s="2" t="s">
        <v>5</v>
      </c>
      <c r="G10" s="2">
        <v>7</v>
      </c>
      <c r="H10" s="5">
        <f t="shared" si="1"/>
        <v>1.9290123456790134</v>
      </c>
      <c r="I10" s="5">
        <f t="shared" si="2"/>
        <v>2.7777777777777786</v>
      </c>
      <c r="K10" s="2" t="s">
        <v>6</v>
      </c>
      <c r="L10" s="2">
        <v>9</v>
      </c>
      <c r="M10" s="5">
        <f t="shared" si="3"/>
        <v>11.48456790123457</v>
      </c>
      <c r="N10" s="5">
        <f t="shared" si="4"/>
        <v>4</v>
      </c>
    </row>
    <row r="11" spans="1:16" x14ac:dyDescent="0.35">
      <c r="A11" s="2" t="s">
        <v>4</v>
      </c>
      <c r="B11" s="2">
        <v>7</v>
      </c>
      <c r="C11" s="5">
        <f t="shared" si="0"/>
        <v>1.9290123456790134</v>
      </c>
      <c r="D11" s="5">
        <f t="shared" si="5"/>
        <v>6.25</v>
      </c>
      <c r="F11" s="2" t="s">
        <v>5</v>
      </c>
      <c r="G11" s="2">
        <v>10</v>
      </c>
      <c r="H11" s="5">
        <f t="shared" si="1"/>
        <v>19.262345679012348</v>
      </c>
      <c r="I11" s="5">
        <f>(G11-G$16)^2</f>
        <v>21.777777777777782</v>
      </c>
      <c r="K11" s="2" t="s">
        <v>6</v>
      </c>
      <c r="L11" s="2">
        <v>6</v>
      </c>
      <c r="M11" s="5">
        <f t="shared" si="3"/>
        <v>0.15123456790123488</v>
      </c>
      <c r="N11" s="5">
        <f t="shared" si="4"/>
        <v>1</v>
      </c>
    </row>
    <row r="12" spans="1:16" x14ac:dyDescent="0.35">
      <c r="A12" s="2" t="s">
        <v>4</v>
      </c>
      <c r="B12" s="2">
        <v>8</v>
      </c>
      <c r="C12" s="5">
        <f t="shared" si="0"/>
        <v>5.7067901234567922</v>
      </c>
      <c r="D12" s="5">
        <f t="shared" si="5"/>
        <v>12.25</v>
      </c>
      <c r="F12" s="2" t="s">
        <v>5</v>
      </c>
      <c r="G12" s="2">
        <v>4</v>
      </c>
      <c r="H12" s="5">
        <f t="shared" si="1"/>
        <v>2.5956790123456779</v>
      </c>
      <c r="I12" s="5">
        <f t="shared" si="2"/>
        <v>1.777777777777777</v>
      </c>
      <c r="K12" s="2" t="s">
        <v>6</v>
      </c>
      <c r="L12" s="2">
        <v>5</v>
      </c>
      <c r="M12" s="5">
        <f t="shared" si="3"/>
        <v>0.37345679012345628</v>
      </c>
      <c r="N12" s="5">
        <f t="shared" si="4"/>
        <v>4</v>
      </c>
    </row>
    <row r="13" spans="1:16" x14ac:dyDescent="0.35">
      <c r="A13" s="2" t="s">
        <v>4</v>
      </c>
      <c r="B13" s="2">
        <v>10</v>
      </c>
      <c r="C13" s="5">
        <f t="shared" si="0"/>
        <v>19.262345679012348</v>
      </c>
      <c r="D13" s="5">
        <f t="shared" si="5"/>
        <v>30.25</v>
      </c>
      <c r="F13" s="2" t="s">
        <v>5</v>
      </c>
      <c r="G13" s="2">
        <v>5</v>
      </c>
      <c r="H13" s="5">
        <f t="shared" si="1"/>
        <v>0.37345679012345628</v>
      </c>
      <c r="I13" s="5">
        <f t="shared" si="2"/>
        <v>0.11111111111111091</v>
      </c>
      <c r="K13" s="2" t="s">
        <v>6</v>
      </c>
      <c r="L13" s="2">
        <v>5</v>
      </c>
      <c r="M13" s="5">
        <f t="shared" si="3"/>
        <v>0.37345679012345628</v>
      </c>
      <c r="N13" s="5">
        <f t="shared" si="4"/>
        <v>4</v>
      </c>
    </row>
    <row r="14" spans="1:16" x14ac:dyDescent="0.35">
      <c r="A14" s="2" t="s">
        <v>4</v>
      </c>
      <c r="B14" s="2">
        <v>4</v>
      </c>
      <c r="C14" s="5">
        <f t="shared" si="0"/>
        <v>2.5956790123456779</v>
      </c>
      <c r="D14" s="5">
        <f t="shared" si="5"/>
        <v>0.25</v>
      </c>
      <c r="F14" s="2" t="s">
        <v>5</v>
      </c>
      <c r="G14" s="2">
        <v>2</v>
      </c>
      <c r="H14" s="5">
        <f t="shared" si="1"/>
        <v>13.04012345679012</v>
      </c>
      <c r="I14" s="5">
        <f t="shared" si="2"/>
        <v>11.111111111111109</v>
      </c>
      <c r="K14" s="2" t="s">
        <v>6</v>
      </c>
      <c r="L14" s="2">
        <v>12</v>
      </c>
      <c r="M14" s="5">
        <f t="shared" si="3"/>
        <v>40.817901234567906</v>
      </c>
      <c r="N14" s="5">
        <f t="shared" si="4"/>
        <v>25</v>
      </c>
    </row>
    <row r="15" spans="1:16" ht="15" thickBot="1" x14ac:dyDescent="0.4">
      <c r="C15" s="2" t="s">
        <v>28</v>
      </c>
      <c r="H15" s="2" t="s">
        <v>29</v>
      </c>
      <c r="M15" s="2" t="s">
        <v>30</v>
      </c>
    </row>
    <row r="16" spans="1:16" ht="15.5" thickTop="1" thickBot="1" x14ac:dyDescent="0.4">
      <c r="A16" s="2" t="s">
        <v>7</v>
      </c>
      <c r="B16" s="6">
        <f>AVERAGE(B3:B14)</f>
        <v>4.5</v>
      </c>
      <c r="C16" s="3"/>
      <c r="D16" s="3"/>
      <c r="E16" s="3"/>
      <c r="F16" s="3"/>
      <c r="G16" s="6">
        <f>AVERAGE(G3:G14)</f>
        <v>5.333333333333333</v>
      </c>
      <c r="H16" s="3"/>
      <c r="I16" s="3"/>
      <c r="J16" s="3"/>
      <c r="K16" s="3"/>
      <c r="L16" s="6">
        <f>AVERAGE(L3:L14)</f>
        <v>7</v>
      </c>
    </row>
    <row r="17" spans="1:12" ht="15.5" thickTop="1" thickBot="1" x14ac:dyDescent="0.4"/>
    <row r="18" spans="1:12" ht="15.5" thickTop="1" thickBot="1" x14ac:dyDescent="0.4">
      <c r="A18" s="2" t="s">
        <v>9</v>
      </c>
      <c r="G18" s="6">
        <f>(B16+G16+L16)/3</f>
        <v>5.6111111111111107</v>
      </c>
    </row>
    <row r="19" spans="1:12" ht="15.5" thickTop="1" thickBot="1" x14ac:dyDescent="0.4"/>
    <row r="20" spans="1:12" ht="30" thickTop="1" thickBot="1" x14ac:dyDescent="0.4">
      <c r="A20" s="1" t="s">
        <v>8</v>
      </c>
      <c r="B20" s="6">
        <f>(B16-$G$18)^2</f>
        <v>1.2345679012345669</v>
      </c>
      <c r="C20" s="3"/>
      <c r="D20" s="3"/>
      <c r="E20" s="3"/>
      <c r="F20" s="3"/>
      <c r="G20" s="6">
        <f>(G16-$G$18)^2</f>
        <v>7.7160493827160434E-2</v>
      </c>
      <c r="H20" s="3"/>
      <c r="I20" s="3"/>
      <c r="J20" s="3"/>
      <c r="K20" s="3"/>
      <c r="L20" s="6">
        <f>(L16-$G$18)^2</f>
        <v>1.9290123456790134</v>
      </c>
    </row>
    <row r="21" spans="1:12" ht="15.5" thickTop="1" thickBot="1" x14ac:dyDescent="0.4">
      <c r="A21" s="1"/>
    </row>
    <row r="22" spans="1:12" ht="15.5" thickTop="1" thickBot="1" x14ac:dyDescent="0.4">
      <c r="A22" s="1" t="s">
        <v>10</v>
      </c>
      <c r="B22" s="6">
        <f>SUM(C3:C14,H3:H14,M3:M14)</f>
        <v>218.55555555555563</v>
      </c>
    </row>
    <row r="23" spans="1:12" ht="15.5" thickTop="1" thickBot="1" x14ac:dyDescent="0.4">
      <c r="A23" s="1"/>
      <c r="B23" s="3"/>
    </row>
    <row r="24" spans="1:12" ht="15.5" thickTop="1" thickBot="1" x14ac:dyDescent="0.4">
      <c r="A24" s="1" t="s">
        <v>11</v>
      </c>
      <c r="B24" s="6">
        <f>SUM(D3:D14,I3:I14,N3:N14)</f>
        <v>179.66666666666666</v>
      </c>
    </row>
    <row r="25" spans="1:12" ht="15.5" thickTop="1" thickBot="1" x14ac:dyDescent="0.4">
      <c r="A25" s="1"/>
      <c r="B25" s="3"/>
    </row>
    <row r="26" spans="1:12" ht="15.5" thickTop="1" thickBot="1" x14ac:dyDescent="0.4">
      <c r="A26" s="1" t="s">
        <v>12</v>
      </c>
      <c r="B26" s="6">
        <f>B20*12+G20*12+L20*12</f>
        <v>38.888888888888886</v>
      </c>
    </row>
    <row r="27" spans="1:12" ht="15" thickTop="1" x14ac:dyDescent="0.35">
      <c r="A27" s="1"/>
    </row>
    <row r="28" spans="1:12" x14ac:dyDescent="0.35">
      <c r="A28" s="1"/>
    </row>
    <row r="29" spans="1:12" ht="15" thickBot="1" x14ac:dyDescent="0.4">
      <c r="A29" s="1" t="s">
        <v>13</v>
      </c>
      <c r="B29" s="2" t="s">
        <v>14</v>
      </c>
      <c r="C29" s="2" t="s">
        <v>15</v>
      </c>
      <c r="F29" s="2" t="s">
        <v>16</v>
      </c>
      <c r="G29" s="2" t="s">
        <v>17</v>
      </c>
    </row>
    <row r="30" spans="1:12" ht="15.5" thickTop="1" thickBot="1" x14ac:dyDescent="0.4">
      <c r="A30" s="6">
        <v>218.55555559999999</v>
      </c>
      <c r="B30" s="3"/>
      <c r="C30" s="6">
        <v>179.66666670000001</v>
      </c>
      <c r="D30" s="3"/>
      <c r="E30" s="3"/>
      <c r="F30" s="3"/>
      <c r="G30" s="6">
        <v>38.888888889999997</v>
      </c>
    </row>
    <row r="31" spans="1:12" ht="15" thickTop="1" x14ac:dyDescent="0.35"/>
    <row r="33" spans="1:4" ht="15" thickBot="1" x14ac:dyDescent="0.4"/>
    <row r="34" spans="1:4" ht="15.5" thickTop="1" thickBot="1" x14ac:dyDescent="0.4">
      <c r="A34" s="2" t="s">
        <v>18</v>
      </c>
      <c r="B34" s="2" t="s">
        <v>23</v>
      </c>
      <c r="D34" s="6">
        <f>B26/(3-1)</f>
        <v>19.444444444444443</v>
      </c>
    </row>
    <row r="35" spans="1:4" ht="15.5" thickTop="1" thickBot="1" x14ac:dyDescent="0.4">
      <c r="D35" s="3"/>
    </row>
    <row r="36" spans="1:4" ht="15.5" thickTop="1" thickBot="1" x14ac:dyDescent="0.4">
      <c r="A36" s="2" t="s">
        <v>19</v>
      </c>
      <c r="B36" s="2" t="s">
        <v>24</v>
      </c>
      <c r="D36" s="6">
        <f>B24/(36-3)</f>
        <v>5.4444444444444438</v>
      </c>
    </row>
    <row r="37" spans="1:4" ht="15" thickTop="1" x14ac:dyDescent="0.35"/>
    <row r="38" spans="1:4" ht="15" thickBot="1" x14ac:dyDescent="0.4"/>
    <row r="39" spans="1:4" ht="15.5" thickTop="1" thickBot="1" x14ac:dyDescent="0.4">
      <c r="A39" s="2" t="s">
        <v>20</v>
      </c>
      <c r="B39" s="4" t="s">
        <v>25</v>
      </c>
      <c r="D39" s="6">
        <f>D34/D36</f>
        <v>3.5714285714285716</v>
      </c>
    </row>
    <row r="40" spans="1:4" ht="15" thickTop="1" x14ac:dyDescent="0.35"/>
    <row r="41" spans="1:4" x14ac:dyDescent="0.35">
      <c r="A41" s="2" t="s">
        <v>26</v>
      </c>
    </row>
    <row r="42" spans="1:4" ht="15" thickBot="1" x14ac:dyDescent="0.4"/>
    <row r="43" spans="1:4" ht="15.5" thickTop="1" thickBot="1" x14ac:dyDescent="0.4">
      <c r="A43" s="2" t="s">
        <v>21</v>
      </c>
      <c r="B43" s="6">
        <v>3.3157999999999999</v>
      </c>
    </row>
    <row r="44" spans="1:4" ht="15" thickTop="1" x14ac:dyDescent="0.35"/>
    <row r="45" spans="1:4" x14ac:dyDescent="0.35">
      <c r="A45" s="2" t="s">
        <v>27</v>
      </c>
    </row>
    <row r="46" spans="1:4" x14ac:dyDescent="0.35">
      <c r="A46" s="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ANOVA_Weight Loss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2017-08-23T12:55:10Z</dcterms:created>
  <dcterms:modified xsi:type="dcterms:W3CDTF">2018-01-25T10:44:20Z</dcterms:modified>
</cp:coreProperties>
</file>