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CP468 - AI\Final Project\NaiveBayes\NaiveBayes\"/>
    </mc:Choice>
  </mc:AlternateContent>
  <xr:revisionPtr revIDLastSave="0" documentId="13_ncr:1_{48ACEB48-AFA3-42CE-B127-5113E87479C0}" xr6:coauthVersionLast="45" xr6:coauthVersionMax="47" xr10:uidLastSave="{00000000-0000-0000-0000-000000000000}"/>
  <bookViews>
    <workbookView xWindow="32100" yWindow="885" windowWidth="24660" windowHeight="14940" xr2:uid="{00000000-000D-0000-FFFF-FFFF00000000}"/>
  </bookViews>
  <sheets>
    <sheet name="my work, not Danny'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2" l="1"/>
  <c r="F31" i="2"/>
  <c r="E31" i="2"/>
  <c r="G6" i="2"/>
  <c r="G10" i="2"/>
  <c r="G14" i="2"/>
  <c r="G18" i="2"/>
  <c r="G22" i="2"/>
  <c r="G26" i="2"/>
  <c r="G30" i="2"/>
  <c r="B31" i="2"/>
  <c r="E4" i="2" s="1"/>
  <c r="C31" i="2"/>
  <c r="F3" i="2" s="1"/>
  <c r="D31" i="2"/>
  <c r="G3" i="2" s="1"/>
  <c r="F30" i="2" l="1"/>
  <c r="F26" i="2"/>
  <c r="F22" i="2"/>
  <c r="F18" i="2"/>
  <c r="F14" i="2"/>
  <c r="F10" i="2"/>
  <c r="F6" i="2"/>
  <c r="G28" i="2"/>
  <c r="G24" i="2"/>
  <c r="G20" i="2"/>
  <c r="G16" i="2"/>
  <c r="G12" i="2"/>
  <c r="G8" i="2"/>
  <c r="G4" i="2"/>
  <c r="F28" i="2"/>
  <c r="F24" i="2"/>
  <c r="F20" i="2"/>
  <c r="F16" i="2"/>
  <c r="F12" i="2"/>
  <c r="F8" i="2"/>
  <c r="F4" i="2"/>
  <c r="G29" i="2"/>
  <c r="G27" i="2"/>
  <c r="G25" i="2"/>
  <c r="G23" i="2"/>
  <c r="G21" i="2"/>
  <c r="G19" i="2"/>
  <c r="G17" i="2"/>
  <c r="G15" i="2"/>
  <c r="G13" i="2"/>
  <c r="G11" i="2"/>
  <c r="G9" i="2"/>
  <c r="G7" i="2"/>
  <c r="G5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E30" i="2"/>
  <c r="E26" i="2"/>
  <c r="E22" i="2"/>
  <c r="E18" i="2"/>
  <c r="E14" i="2"/>
  <c r="E10" i="2"/>
  <c r="E6" i="2"/>
  <c r="E29" i="2"/>
  <c r="E25" i="2"/>
  <c r="E21" i="2"/>
  <c r="E17" i="2"/>
  <c r="E13" i="2"/>
  <c r="E9" i="2"/>
  <c r="E5" i="2"/>
  <c r="E28" i="2"/>
  <c r="E24" i="2"/>
  <c r="E20" i="2"/>
  <c r="E16" i="2"/>
  <c r="E12" i="2"/>
  <c r="E8" i="2"/>
  <c r="E3" i="2"/>
  <c r="E27" i="2"/>
  <c r="E23" i="2"/>
  <c r="E19" i="2"/>
  <c r="E15" i="2"/>
  <c r="E11" i="2"/>
  <c r="E7" i="2"/>
</calcChain>
</file>

<file path=xl/sharedStrings.xml><?xml version="1.0" encoding="utf-8"?>
<sst xmlns="http://schemas.openxmlformats.org/spreadsheetml/2006/main" count="38" uniqueCount="36">
  <si>
    <t>add</t>
  </si>
  <si>
    <t>all</t>
  </si>
  <si>
    <t>best</t>
  </si>
  <si>
    <t>broth</t>
  </si>
  <si>
    <t>care</t>
  </si>
  <si>
    <t>chef</t>
  </si>
  <si>
    <t>cooking</t>
  </si>
  <si>
    <t>delicious</t>
  </si>
  <si>
    <t>food</t>
  </si>
  <si>
    <t>here</t>
  </si>
  <si>
    <t>humidity</t>
  </si>
  <si>
    <t>light</t>
  </si>
  <si>
    <t>love</t>
  </si>
  <si>
    <t>made</t>
  </si>
  <si>
    <t>make</t>
  </si>
  <si>
    <t>menu</t>
  </si>
  <si>
    <t>on</t>
  </si>
  <si>
    <t>one</t>
  </si>
  <si>
    <t>out</t>
  </si>
  <si>
    <t>plant</t>
  </si>
  <si>
    <t>plants</t>
  </si>
  <si>
    <t>recipe</t>
  </si>
  <si>
    <t>restaurant</t>
  </si>
  <si>
    <t>restaurants</t>
  </si>
  <si>
    <t>roots</t>
  </si>
  <si>
    <t>soil</t>
  </si>
  <si>
    <t>thank</t>
  </si>
  <si>
    <t>up</t>
  </si>
  <si>
    <t>water</t>
  </si>
  <si>
    <t>Word</t>
  </si>
  <si>
    <t>Total</t>
  </si>
  <si>
    <t>class cooking</t>
  </si>
  <si>
    <t>class plant</t>
  </si>
  <si>
    <t>class restaurant</t>
  </si>
  <si>
    <t>count</t>
  </si>
  <si>
    <t>m-estimate of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</si>
</sst>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0" borderId="0" xfId="0" applyFill="1"/>
    <xf numFmtId="164" fontId="0" fillId="0" borderId="0" xfId="0" applyNumberFormat="1" applyFont="1" applyFill="1" applyBorder="1" applyAlignment="1" applyProtection="1"/>
    <xf numFmtId="0" fontId="0" fillId="0" borderId="0" xfId="0" applyAlignment="1">
      <alignment horizontal="center"/>
    </xf>
    <xf numFmtId="2" fontId="0" fillId="0" borderId="0" xfId="1" applyNumberFormat="1" applyFont="1" applyFill="1"/>
  </cellXfs>
  <cellStyles count="2">
    <cellStyle name="Normal" xfId="0" builtinId="0"/>
    <cellStyle name="Percent" xfId="1" builtinId="5"/>
  </cellStyles>
  <dxfs count="10"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14DCB4-C46D-4E4C-A2FB-B10F58538C05}" name="Table3" displayName="Table3" ref="A2:G31" totalsRowCount="1" headerRowCellStyle="Normal" dataCellStyle="Normal">
  <autoFilter ref="A2:G30" xr:uid="{CF14DCB4-C46D-4E4C-A2FB-B10F58538C05}"/>
  <tableColumns count="7">
    <tableColumn id="1" xr3:uid="{1C164955-68AF-476D-ADF0-66797290DC58}" name="Word" totalsRowLabel="Total" totalsRowDxfId="9" dataCellStyle="Normal"/>
    <tableColumn id="2" xr3:uid="{069E436E-CD5A-4101-A2CE-C6136B31DBCE}" name="cooking" totalsRowFunction="sum" totalsRowDxfId="8" dataCellStyle="Normal"/>
    <tableColumn id="3" xr3:uid="{C52C0A21-1742-4291-8E3E-7EBFD61DE5CA}" name="plant" totalsRowFunction="sum" totalsRowDxfId="7" dataCellStyle="Normal"/>
    <tableColumn id="4" xr3:uid="{7A5078CB-4E2C-485A-9C18-3A27461F419B}" name="restaurant" totalsRowFunction="sum" totalsRowDxfId="6" dataCellStyle="Normal"/>
    <tableColumn id="6" xr3:uid="{CEAAB161-1675-458C-9730-F39D923A1A39}" name="class cooking" totalsRowFunction="sum" dataDxfId="2" totalsRowDxfId="5" dataCellStyle="Percent">
      <calculatedColumnFormula>(Table3[[#This Row],[cooking]]+1)/(Table3[[#Totals],[cooking]]+28)</calculatedColumnFormula>
    </tableColumn>
    <tableColumn id="7" xr3:uid="{CC258853-8CF8-456B-A964-1D7807D37AF6}" name="class plant" totalsRowFunction="sum" dataDxfId="1" totalsRowDxfId="4" dataCellStyle="Percent">
      <calculatedColumnFormula>(Table3[[#This Row],[plant]]+1)/(Table3[[#Totals],[plant]]+28)</calculatedColumnFormula>
    </tableColumn>
    <tableColumn id="8" xr3:uid="{DD8F11D4-9C18-44E1-91D7-F2C7DEC7F0EF}" name="class restaurant" totalsRowFunction="sum" dataDxfId="0" totalsRowDxfId="3" dataCellStyle="Percent">
      <calculatedColumnFormula>(Table3[[#This Row],[restaurant]]+1)/(Table3[[#Totals],[restaurant]]+28)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B841-1053-4906-9FCD-11E8C323EAFA}">
  <dimension ref="A1:G31"/>
  <sheetViews>
    <sheetView tabSelected="1" topLeftCell="A4" workbookViewId="0">
      <selection activeCell="E3" sqref="E3"/>
    </sheetView>
  </sheetViews>
  <sheetFormatPr defaultRowHeight="15" x14ac:dyDescent="0.25"/>
  <cols>
    <col min="3" max="3" width="10" customWidth="1"/>
    <col min="5" max="5" width="14.7109375" bestFit="1" customWidth="1"/>
    <col min="6" max="6" width="12.42578125" bestFit="1" customWidth="1"/>
    <col min="7" max="7" width="17.140625" bestFit="1" customWidth="1"/>
  </cols>
  <sheetData>
    <row r="1" spans="1:7" x14ac:dyDescent="0.25">
      <c r="B1" s="4" t="s">
        <v>34</v>
      </c>
      <c r="C1" s="4"/>
      <c r="D1" s="4"/>
      <c r="E1" s="4" t="s">
        <v>35</v>
      </c>
      <c r="F1" s="4"/>
      <c r="G1" s="4"/>
    </row>
    <row r="2" spans="1:7" x14ac:dyDescent="0.25">
      <c r="A2" t="s">
        <v>29</v>
      </c>
      <c r="B2" t="s">
        <v>6</v>
      </c>
      <c r="C2" t="s">
        <v>19</v>
      </c>
      <c r="D2" t="s">
        <v>22</v>
      </c>
      <c r="E2" s="2" t="s">
        <v>31</v>
      </c>
      <c r="F2" s="2" t="s">
        <v>32</v>
      </c>
      <c r="G2" s="2" t="s">
        <v>33</v>
      </c>
    </row>
    <row r="3" spans="1:7" x14ac:dyDescent="0.25">
      <c r="A3" t="s">
        <v>0</v>
      </c>
      <c r="B3">
        <v>92</v>
      </c>
      <c r="C3">
        <v>0</v>
      </c>
      <c r="D3">
        <v>1</v>
      </c>
      <c r="E3" s="5">
        <f>(Table3[[#This Row],[cooking]]+1)/(Table3[[#Totals],[cooking]]+28)</f>
        <v>5.1724137931034482E-2</v>
      </c>
      <c r="F3" s="5">
        <f>(Table3[[#This Row],[plant]]+1)/(Table3[[#Totals],[plant]]+28)</f>
        <v>1.488095238095238E-3</v>
      </c>
      <c r="G3" s="5">
        <f>(Table3[[#This Row],[restaurant]]+1)/(Table3[[#Totals],[restaurant]]+28)</f>
        <v>1.3802622498274672E-3</v>
      </c>
    </row>
    <row r="4" spans="1:7" x14ac:dyDescent="0.25">
      <c r="A4" t="s">
        <v>1</v>
      </c>
      <c r="B4">
        <v>85</v>
      </c>
      <c r="C4">
        <v>25</v>
      </c>
      <c r="D4">
        <v>88</v>
      </c>
      <c r="E4" s="5">
        <f>(Table3[[#This Row],[cooking]]+1)/(Table3[[#Totals],[cooking]]+28)</f>
        <v>4.7830923248053395E-2</v>
      </c>
      <c r="F4" s="5">
        <f>(Table3[[#This Row],[plant]]+1)/(Table3[[#Totals],[plant]]+28)</f>
        <v>3.8690476190476192E-2</v>
      </c>
      <c r="G4" s="5">
        <f>(Table3[[#This Row],[restaurant]]+1)/(Table3[[#Totals],[restaurant]]+28)</f>
        <v>6.1421670117322288E-2</v>
      </c>
    </row>
    <row r="5" spans="1:7" x14ac:dyDescent="0.25">
      <c r="A5" t="s">
        <v>2</v>
      </c>
      <c r="B5">
        <v>49</v>
      </c>
      <c r="C5">
        <v>9</v>
      </c>
      <c r="D5">
        <v>126</v>
      </c>
      <c r="E5" s="5">
        <f>(Table3[[#This Row],[cooking]]+1)/(Table3[[#Totals],[cooking]]+28)</f>
        <v>2.7808676307007785E-2</v>
      </c>
      <c r="F5" s="5">
        <f>(Table3[[#This Row],[plant]]+1)/(Table3[[#Totals],[plant]]+28)</f>
        <v>1.488095238095238E-2</v>
      </c>
      <c r="G5" s="5">
        <f>(Table3[[#This Row],[restaurant]]+1)/(Table3[[#Totals],[restaurant]]+28)</f>
        <v>8.7646652864044175E-2</v>
      </c>
    </row>
    <row r="6" spans="1:7" x14ac:dyDescent="0.25">
      <c r="A6" t="s">
        <v>3</v>
      </c>
      <c r="B6">
        <v>94</v>
      </c>
      <c r="C6">
        <v>0</v>
      </c>
      <c r="D6">
        <v>4</v>
      </c>
      <c r="E6" s="5">
        <f>(Table3[[#This Row],[cooking]]+1)/(Table3[[#Totals],[cooking]]+28)</f>
        <v>5.2836484983314794E-2</v>
      </c>
      <c r="F6" s="5">
        <f>(Table3[[#This Row],[plant]]+1)/(Table3[[#Totals],[plant]]+28)</f>
        <v>1.488095238095238E-3</v>
      </c>
      <c r="G6" s="5">
        <f>(Table3[[#This Row],[restaurant]]+1)/(Table3[[#Totals],[restaurant]]+28)</f>
        <v>3.450655624568668E-3</v>
      </c>
    </row>
    <row r="7" spans="1:7" x14ac:dyDescent="0.25">
      <c r="A7" t="s">
        <v>4</v>
      </c>
      <c r="B7">
        <v>1</v>
      </c>
      <c r="C7">
        <v>35</v>
      </c>
      <c r="D7">
        <v>3</v>
      </c>
      <c r="E7" s="5">
        <f>(Table3[[#This Row],[cooking]]+1)/(Table3[[#Totals],[cooking]]+28)</f>
        <v>1.1123470522803114E-3</v>
      </c>
      <c r="F7" s="5">
        <f>(Table3[[#This Row],[plant]]+1)/(Table3[[#Totals],[plant]]+28)</f>
        <v>5.3571428571428568E-2</v>
      </c>
      <c r="G7" s="5">
        <f>(Table3[[#This Row],[restaurant]]+1)/(Table3[[#Totals],[restaurant]]+28)</f>
        <v>2.7605244996549345E-3</v>
      </c>
    </row>
    <row r="8" spans="1:7" x14ac:dyDescent="0.25">
      <c r="A8" t="s">
        <v>5</v>
      </c>
      <c r="B8">
        <v>2</v>
      </c>
      <c r="C8">
        <v>0</v>
      </c>
      <c r="D8">
        <v>65</v>
      </c>
      <c r="E8" s="5">
        <f>(Table3[[#This Row],[cooking]]+1)/(Table3[[#Totals],[cooking]]+28)</f>
        <v>1.6685205784204673E-3</v>
      </c>
      <c r="F8" s="5">
        <f>(Table3[[#This Row],[plant]]+1)/(Table3[[#Totals],[plant]]+28)</f>
        <v>1.488095238095238E-3</v>
      </c>
      <c r="G8" s="5">
        <f>(Table3[[#This Row],[restaurant]]+1)/(Table3[[#Totals],[restaurant]]+28)</f>
        <v>4.5548654244306416E-2</v>
      </c>
    </row>
    <row r="9" spans="1:7" x14ac:dyDescent="0.25">
      <c r="A9" t="s">
        <v>7</v>
      </c>
      <c r="B9">
        <v>76</v>
      </c>
      <c r="C9">
        <v>0</v>
      </c>
      <c r="D9">
        <v>33</v>
      </c>
      <c r="E9" s="5">
        <f>(Table3[[#This Row],[cooking]]+1)/(Table3[[#Totals],[cooking]]+28)</f>
        <v>4.2825361512791989E-2</v>
      </c>
      <c r="F9" s="5">
        <f>(Table3[[#This Row],[plant]]+1)/(Table3[[#Totals],[plant]]+28)</f>
        <v>1.488095238095238E-3</v>
      </c>
      <c r="G9" s="5">
        <f>(Table3[[#This Row],[restaurant]]+1)/(Table3[[#Totals],[restaurant]]+28)</f>
        <v>2.3464458247066944E-2</v>
      </c>
    </row>
    <row r="10" spans="1:7" x14ac:dyDescent="0.25">
      <c r="A10" t="s">
        <v>8</v>
      </c>
      <c r="B10">
        <v>22</v>
      </c>
      <c r="C10">
        <v>0</v>
      </c>
      <c r="D10">
        <v>116</v>
      </c>
      <c r="E10" s="5">
        <f>(Table3[[#This Row],[cooking]]+1)/(Table3[[#Totals],[cooking]]+28)</f>
        <v>1.2791991101223582E-2</v>
      </c>
      <c r="F10" s="5">
        <f>(Table3[[#This Row],[plant]]+1)/(Table3[[#Totals],[plant]]+28)</f>
        <v>1.488095238095238E-3</v>
      </c>
      <c r="G10" s="5">
        <f>(Table3[[#This Row],[restaurant]]+1)/(Table3[[#Totals],[restaurant]]+28)</f>
        <v>8.0745341614906832E-2</v>
      </c>
    </row>
    <row r="11" spans="1:7" x14ac:dyDescent="0.25">
      <c r="A11" t="s">
        <v>9</v>
      </c>
      <c r="B11">
        <v>28</v>
      </c>
      <c r="C11">
        <v>15</v>
      </c>
      <c r="D11">
        <v>68</v>
      </c>
      <c r="E11" s="5">
        <f>(Table3[[#This Row],[cooking]]+1)/(Table3[[#Totals],[cooking]]+28)</f>
        <v>1.6129032258064516E-2</v>
      </c>
      <c r="F11" s="5">
        <f>(Table3[[#This Row],[plant]]+1)/(Table3[[#Totals],[plant]]+28)</f>
        <v>2.3809523809523808E-2</v>
      </c>
      <c r="G11" s="5">
        <f>(Table3[[#This Row],[restaurant]]+1)/(Table3[[#Totals],[restaurant]]+28)</f>
        <v>4.7619047619047616E-2</v>
      </c>
    </row>
    <row r="12" spans="1:7" x14ac:dyDescent="0.25">
      <c r="A12" t="s">
        <v>10</v>
      </c>
      <c r="B12">
        <v>1</v>
      </c>
      <c r="C12">
        <v>40</v>
      </c>
      <c r="D12">
        <v>0</v>
      </c>
      <c r="E12" s="5">
        <f>(Table3[[#This Row],[cooking]]+1)/(Table3[[#Totals],[cooking]]+28)</f>
        <v>1.1123470522803114E-3</v>
      </c>
      <c r="F12" s="5">
        <f>(Table3[[#This Row],[plant]]+1)/(Table3[[#Totals],[plant]]+28)</f>
        <v>6.101190476190476E-2</v>
      </c>
      <c r="G12" s="5">
        <f>(Table3[[#This Row],[restaurant]]+1)/(Table3[[#Totals],[restaurant]]+28)</f>
        <v>6.9013112491373362E-4</v>
      </c>
    </row>
    <row r="13" spans="1:7" x14ac:dyDescent="0.25">
      <c r="A13" t="s">
        <v>11</v>
      </c>
      <c r="B13">
        <v>10</v>
      </c>
      <c r="C13">
        <v>69</v>
      </c>
      <c r="D13">
        <v>4</v>
      </c>
      <c r="E13" s="5">
        <f>(Table3[[#This Row],[cooking]]+1)/(Table3[[#Totals],[cooking]]+28)</f>
        <v>6.1179087875417133E-3</v>
      </c>
      <c r="F13" s="5">
        <f>(Table3[[#This Row],[plant]]+1)/(Table3[[#Totals],[plant]]+28)</f>
        <v>0.10416666666666667</v>
      </c>
      <c r="G13" s="5">
        <f>(Table3[[#This Row],[restaurant]]+1)/(Table3[[#Totals],[restaurant]]+28)</f>
        <v>3.450655624568668E-3</v>
      </c>
    </row>
    <row r="14" spans="1:7" x14ac:dyDescent="0.25">
      <c r="A14" t="s">
        <v>12</v>
      </c>
      <c r="B14">
        <v>93</v>
      </c>
      <c r="C14">
        <v>1</v>
      </c>
      <c r="D14">
        <v>14</v>
      </c>
      <c r="E14" s="5">
        <f>(Table3[[#This Row],[cooking]]+1)/(Table3[[#Totals],[cooking]]+28)</f>
        <v>5.2280311457174641E-2</v>
      </c>
      <c r="F14" s="5">
        <f>(Table3[[#This Row],[plant]]+1)/(Table3[[#Totals],[plant]]+28)</f>
        <v>2.976190476190476E-3</v>
      </c>
      <c r="G14" s="5">
        <f>(Table3[[#This Row],[restaurant]]+1)/(Table3[[#Totals],[restaurant]]+28)</f>
        <v>1.0351966873706004E-2</v>
      </c>
    </row>
    <row r="15" spans="1:7" x14ac:dyDescent="0.25">
      <c r="A15" t="s">
        <v>13</v>
      </c>
      <c r="B15">
        <v>129</v>
      </c>
      <c r="C15">
        <v>2</v>
      </c>
      <c r="D15">
        <v>13</v>
      </c>
      <c r="E15" s="5">
        <f>(Table3[[#This Row],[cooking]]+1)/(Table3[[#Totals],[cooking]]+28)</f>
        <v>7.2302558398220251E-2</v>
      </c>
      <c r="F15" s="5">
        <f>(Table3[[#This Row],[plant]]+1)/(Table3[[#Totals],[plant]]+28)</f>
        <v>4.464285714285714E-3</v>
      </c>
      <c r="G15" s="5">
        <f>(Table3[[#This Row],[restaurant]]+1)/(Table3[[#Totals],[restaurant]]+28)</f>
        <v>9.6618357487922701E-3</v>
      </c>
    </row>
    <row r="16" spans="1:7" x14ac:dyDescent="0.25">
      <c r="A16" t="s">
        <v>14</v>
      </c>
      <c r="B16">
        <v>175</v>
      </c>
      <c r="C16">
        <v>6</v>
      </c>
      <c r="D16">
        <v>34</v>
      </c>
      <c r="E16" s="5">
        <f>(Table3[[#This Row],[cooking]]+1)/(Table3[[#Totals],[cooking]]+28)</f>
        <v>9.7886540600667413E-2</v>
      </c>
      <c r="F16" s="5">
        <f>(Table3[[#This Row],[plant]]+1)/(Table3[[#Totals],[plant]]+28)</f>
        <v>1.0416666666666666E-2</v>
      </c>
      <c r="G16" s="5">
        <f>(Table3[[#This Row],[restaurant]]+1)/(Table3[[#Totals],[restaurant]]+28)</f>
        <v>2.4154589371980676E-2</v>
      </c>
    </row>
    <row r="17" spans="1:7" x14ac:dyDescent="0.25">
      <c r="A17" t="s">
        <v>15</v>
      </c>
      <c r="B17">
        <v>2</v>
      </c>
      <c r="C17">
        <v>0</v>
      </c>
      <c r="D17">
        <v>106</v>
      </c>
      <c r="E17" s="5">
        <f>(Table3[[#This Row],[cooking]]+1)/(Table3[[#Totals],[cooking]]+28)</f>
        <v>1.6685205784204673E-3</v>
      </c>
      <c r="F17" s="5">
        <f>(Table3[[#This Row],[plant]]+1)/(Table3[[#Totals],[plant]]+28)</f>
        <v>1.488095238095238E-3</v>
      </c>
      <c r="G17" s="5">
        <f>(Table3[[#This Row],[restaurant]]+1)/(Table3[[#Totals],[restaurant]]+28)</f>
        <v>7.3844030365769503E-2</v>
      </c>
    </row>
    <row r="18" spans="1:7" x14ac:dyDescent="0.25">
      <c r="A18" t="s">
        <v>16</v>
      </c>
      <c r="B18">
        <v>143</v>
      </c>
      <c r="C18">
        <v>38</v>
      </c>
      <c r="D18">
        <v>214</v>
      </c>
      <c r="E18" s="5">
        <f>(Table3[[#This Row],[cooking]]+1)/(Table3[[#Totals],[cooking]]+28)</f>
        <v>8.0088987764182426E-2</v>
      </c>
      <c r="F18" s="5">
        <f>(Table3[[#This Row],[plant]]+1)/(Table3[[#Totals],[plant]]+28)</f>
        <v>5.8035714285714288E-2</v>
      </c>
      <c r="G18" s="5">
        <f>(Table3[[#This Row],[restaurant]]+1)/(Table3[[#Totals],[restaurant]]+28)</f>
        <v>0.14837819185645273</v>
      </c>
    </row>
    <row r="19" spans="1:7" x14ac:dyDescent="0.25">
      <c r="A19" t="s">
        <v>17</v>
      </c>
      <c r="B19">
        <v>85</v>
      </c>
      <c r="C19">
        <v>8</v>
      </c>
      <c r="D19">
        <v>102</v>
      </c>
      <c r="E19" s="5">
        <f>(Table3[[#This Row],[cooking]]+1)/(Table3[[#Totals],[cooking]]+28)</f>
        <v>4.7830923248053395E-2</v>
      </c>
      <c r="F19" s="5">
        <f>(Table3[[#This Row],[plant]]+1)/(Table3[[#Totals],[plant]]+28)</f>
        <v>1.3392857142857142E-2</v>
      </c>
      <c r="G19" s="5">
        <f>(Table3[[#This Row],[restaurant]]+1)/(Table3[[#Totals],[restaurant]]+28)</f>
        <v>7.108350586611456E-2</v>
      </c>
    </row>
    <row r="20" spans="1:7" x14ac:dyDescent="0.25">
      <c r="A20" t="s">
        <v>18</v>
      </c>
      <c r="B20">
        <v>122</v>
      </c>
      <c r="C20">
        <v>9</v>
      </c>
      <c r="D20">
        <v>71</v>
      </c>
      <c r="E20" s="5">
        <f>(Table3[[#This Row],[cooking]]+1)/(Table3[[#Totals],[cooking]]+28)</f>
        <v>6.8409343715239157E-2</v>
      </c>
      <c r="F20" s="5">
        <f>(Table3[[#This Row],[plant]]+1)/(Table3[[#Totals],[plant]]+28)</f>
        <v>1.488095238095238E-2</v>
      </c>
      <c r="G20" s="5">
        <f>(Table3[[#This Row],[restaurant]]+1)/(Table3[[#Totals],[restaurant]]+28)</f>
        <v>4.9689440993788817E-2</v>
      </c>
    </row>
    <row r="21" spans="1:7" x14ac:dyDescent="0.25">
      <c r="A21" t="s">
        <v>19</v>
      </c>
      <c r="B21">
        <v>5</v>
      </c>
      <c r="C21">
        <v>120</v>
      </c>
      <c r="D21">
        <v>4</v>
      </c>
      <c r="E21" s="5">
        <f>(Table3[[#This Row],[cooking]]+1)/(Table3[[#Totals],[cooking]]+28)</f>
        <v>3.3370411568409346E-3</v>
      </c>
      <c r="F21" s="5">
        <f>(Table3[[#This Row],[plant]]+1)/(Table3[[#Totals],[plant]]+28)</f>
        <v>0.18005952380952381</v>
      </c>
      <c r="G21" s="5">
        <f>(Table3[[#This Row],[restaurant]]+1)/(Table3[[#Totals],[restaurant]]+28)</f>
        <v>3.450655624568668E-3</v>
      </c>
    </row>
    <row r="22" spans="1:7" x14ac:dyDescent="0.25">
      <c r="A22" t="s">
        <v>20</v>
      </c>
      <c r="B22">
        <v>0</v>
      </c>
      <c r="C22">
        <v>68</v>
      </c>
      <c r="D22">
        <v>2</v>
      </c>
      <c r="E22" s="5">
        <f>(Table3[[#This Row],[cooking]]+1)/(Table3[[#Totals],[cooking]]+28)</f>
        <v>5.5617352614015572E-4</v>
      </c>
      <c r="F22" s="5">
        <f>(Table3[[#This Row],[plant]]+1)/(Table3[[#Totals],[plant]]+28)</f>
        <v>0.10267857142857142</v>
      </c>
      <c r="G22" s="5">
        <f>(Table3[[#This Row],[restaurant]]+1)/(Table3[[#Totals],[restaurant]]+28)</f>
        <v>2.070393374741201E-3</v>
      </c>
    </row>
    <row r="23" spans="1:7" x14ac:dyDescent="0.25">
      <c r="A23" t="s">
        <v>21</v>
      </c>
      <c r="B23">
        <v>306</v>
      </c>
      <c r="C23">
        <v>0</v>
      </c>
      <c r="D23">
        <v>5</v>
      </c>
      <c r="E23" s="5">
        <f>(Table3[[#This Row],[cooking]]+1)/(Table3[[#Totals],[cooking]]+28)</f>
        <v>0.1707452725250278</v>
      </c>
      <c r="F23" s="5">
        <f>(Table3[[#This Row],[plant]]+1)/(Table3[[#Totals],[plant]]+28)</f>
        <v>1.488095238095238E-3</v>
      </c>
      <c r="G23" s="5">
        <f>(Table3[[#This Row],[restaurant]]+1)/(Table3[[#Totals],[restaurant]]+28)</f>
        <v>4.140786749482402E-3</v>
      </c>
    </row>
    <row r="24" spans="1:7" x14ac:dyDescent="0.25">
      <c r="A24" t="s">
        <v>22</v>
      </c>
      <c r="B24">
        <v>7</v>
      </c>
      <c r="C24">
        <v>0</v>
      </c>
      <c r="D24">
        <v>164</v>
      </c>
      <c r="E24" s="5">
        <f>(Table3[[#This Row],[cooking]]+1)/(Table3[[#Totals],[cooking]]+28)</f>
        <v>4.4493882091212458E-3</v>
      </c>
      <c r="F24" s="5">
        <f>(Table3[[#This Row],[plant]]+1)/(Table3[[#Totals],[plant]]+28)</f>
        <v>1.488095238095238E-3</v>
      </c>
      <c r="G24" s="5">
        <f>(Table3[[#This Row],[restaurant]]+1)/(Table3[[#Totals],[restaurant]]+28)</f>
        <v>0.11387163561076605</v>
      </c>
    </row>
    <row r="25" spans="1:7" x14ac:dyDescent="0.25">
      <c r="A25" t="s">
        <v>23</v>
      </c>
      <c r="B25">
        <v>2</v>
      </c>
      <c r="C25">
        <v>0</v>
      </c>
      <c r="D25">
        <v>110</v>
      </c>
      <c r="E25" s="5">
        <f>(Table3[[#This Row],[cooking]]+1)/(Table3[[#Totals],[cooking]]+28)</f>
        <v>1.6685205784204673E-3</v>
      </c>
      <c r="F25" s="5">
        <f>(Table3[[#This Row],[plant]]+1)/(Table3[[#Totals],[plant]]+28)</f>
        <v>1.488095238095238E-3</v>
      </c>
      <c r="G25" s="5">
        <f>(Table3[[#This Row],[restaurant]]+1)/(Table3[[#Totals],[restaurant]]+28)</f>
        <v>7.6604554865424432E-2</v>
      </c>
    </row>
    <row r="26" spans="1:7" x14ac:dyDescent="0.25">
      <c r="A26" t="s">
        <v>24</v>
      </c>
      <c r="B26">
        <v>0</v>
      </c>
      <c r="C26">
        <v>39</v>
      </c>
      <c r="D26">
        <v>5</v>
      </c>
      <c r="E26" s="5">
        <f>(Table3[[#This Row],[cooking]]+1)/(Table3[[#Totals],[cooking]]+28)</f>
        <v>5.5617352614015572E-4</v>
      </c>
      <c r="F26" s="5">
        <f>(Table3[[#This Row],[plant]]+1)/(Table3[[#Totals],[plant]]+28)</f>
        <v>5.9523809523809521E-2</v>
      </c>
      <c r="G26" s="5">
        <f>(Table3[[#This Row],[restaurant]]+1)/(Table3[[#Totals],[restaurant]]+28)</f>
        <v>4.140786749482402E-3</v>
      </c>
    </row>
    <row r="27" spans="1:7" x14ac:dyDescent="0.25">
      <c r="A27" t="s">
        <v>25</v>
      </c>
      <c r="B27">
        <v>0</v>
      </c>
      <c r="C27">
        <v>61</v>
      </c>
      <c r="D27">
        <v>0</v>
      </c>
      <c r="E27" s="5">
        <f>(Table3[[#This Row],[cooking]]+1)/(Table3[[#Totals],[cooking]]+28)</f>
        <v>5.5617352614015572E-4</v>
      </c>
      <c r="F27" s="5">
        <f>(Table3[[#This Row],[plant]]+1)/(Table3[[#Totals],[plant]]+28)</f>
        <v>9.2261904761904767E-2</v>
      </c>
      <c r="G27" s="5">
        <f>(Table3[[#This Row],[restaurant]]+1)/(Table3[[#Totals],[restaurant]]+28)</f>
        <v>6.9013112491373362E-4</v>
      </c>
    </row>
    <row r="28" spans="1:7" x14ac:dyDescent="0.25">
      <c r="A28" t="s">
        <v>26</v>
      </c>
      <c r="B28">
        <v>156</v>
      </c>
      <c r="C28">
        <v>1</v>
      </c>
      <c r="D28">
        <v>6</v>
      </c>
      <c r="E28" s="5">
        <f>(Table3[[#This Row],[cooking]]+1)/(Table3[[#Totals],[cooking]]+28)</f>
        <v>8.7319243604004448E-2</v>
      </c>
      <c r="F28" s="5">
        <f>(Table3[[#This Row],[plant]]+1)/(Table3[[#Totals],[plant]]+28)</f>
        <v>2.976190476190476E-3</v>
      </c>
      <c r="G28" s="5">
        <f>(Table3[[#This Row],[restaurant]]+1)/(Table3[[#Totals],[restaurant]]+28)</f>
        <v>4.830917874396135E-3</v>
      </c>
    </row>
    <row r="29" spans="1:7" x14ac:dyDescent="0.25">
      <c r="A29" t="s">
        <v>27</v>
      </c>
      <c r="B29">
        <v>65</v>
      </c>
      <c r="C29">
        <v>40</v>
      </c>
      <c r="D29">
        <v>60</v>
      </c>
      <c r="E29" s="5">
        <f>(Table3[[#This Row],[cooking]]+1)/(Table3[[#Totals],[cooking]]+28)</f>
        <v>3.6707452725250278E-2</v>
      </c>
      <c r="F29" s="5">
        <f>(Table3[[#This Row],[plant]]+1)/(Table3[[#Totals],[plant]]+28)</f>
        <v>6.101190476190476E-2</v>
      </c>
      <c r="G29" s="5">
        <f>(Table3[[#This Row],[restaurant]]+1)/(Table3[[#Totals],[restaurant]]+28)</f>
        <v>4.2097998619737752E-2</v>
      </c>
    </row>
    <row r="30" spans="1:7" x14ac:dyDescent="0.25">
      <c r="A30" t="s">
        <v>28</v>
      </c>
      <c r="B30">
        <v>20</v>
      </c>
      <c r="C30">
        <v>58</v>
      </c>
      <c r="D30">
        <v>3</v>
      </c>
      <c r="E30" s="5">
        <f>(Table3[[#This Row],[cooking]]+1)/(Table3[[#Totals],[cooking]]+28)</f>
        <v>1.1679644048943271E-2</v>
      </c>
      <c r="F30" s="5">
        <f>(Table3[[#This Row],[plant]]+1)/(Table3[[#Totals],[plant]]+28)</f>
        <v>8.7797619047619041E-2</v>
      </c>
      <c r="G30" s="5">
        <f>(Table3[[#This Row],[restaurant]]+1)/(Table3[[#Totals],[restaurant]]+28)</f>
        <v>2.7605244996549345E-3</v>
      </c>
    </row>
    <row r="31" spans="1:7" x14ac:dyDescent="0.25">
      <c r="A31" s="1" t="s">
        <v>30</v>
      </c>
      <c r="B31" s="1">
        <f>SUBTOTAL(109,Table3[cooking])</f>
        <v>1770</v>
      </c>
      <c r="C31" s="1">
        <f>SUBTOTAL(109,Table3[plant])</f>
        <v>644</v>
      </c>
      <c r="D31" s="1">
        <f>SUBTOTAL(109,Table3[restaurant])</f>
        <v>1421</v>
      </c>
      <c r="E31" s="3">
        <f>SUBTOTAL(109,Table3[class cooking])</f>
        <v>1</v>
      </c>
      <c r="F31" s="3">
        <f>SUBTOTAL(109,Table3[class plant])</f>
        <v>1</v>
      </c>
      <c r="G31" s="3">
        <f>SUBTOTAL(109,Table3[class restaurant])</f>
        <v>1</v>
      </c>
    </row>
  </sheetData>
  <mergeCells count="2">
    <mergeCell ref="B1:D1"/>
    <mergeCell ref="E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work, not Danny's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Dennis</cp:lastModifiedBy>
  <dcterms:created xsi:type="dcterms:W3CDTF">2021-07-23T20:22:08Z</dcterms:created>
  <dcterms:modified xsi:type="dcterms:W3CDTF">2021-07-27T19:45:46Z</dcterms:modified>
</cp:coreProperties>
</file>