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\02.PENGAJARAN\STK352 Metode Peramalan Deret Waktu\kuliah 2020\Pertemuan 4\"/>
    </mc:Choice>
  </mc:AlternateContent>
  <bookViews>
    <workbookView xWindow="240" yWindow="135" windowWidth="15120" windowHeight="6975" activeTab="1"/>
  </bookViews>
  <sheets>
    <sheet name="Sheet5" sheetId="5" r:id="rId1"/>
    <sheet name="Sheet2 (2)" sheetId="6" r:id="rId2"/>
  </sheets>
  <calcPr calcId="162913"/>
</workbook>
</file>

<file path=xl/calcChain.xml><?xml version="1.0" encoding="utf-8"?>
<calcChain xmlns="http://schemas.openxmlformats.org/spreadsheetml/2006/main">
  <c r="F46" i="6" l="1"/>
  <c r="F43" i="6"/>
  <c r="F39" i="6"/>
  <c r="F45" i="6"/>
  <c r="F44" i="6"/>
  <c r="F42" i="6"/>
  <c r="F41" i="6"/>
  <c r="F15" i="6"/>
  <c r="F12" i="6"/>
  <c r="F11" i="6"/>
  <c r="F10" i="6"/>
  <c r="E13" i="6"/>
  <c r="C13" i="6"/>
  <c r="E10" i="6"/>
  <c r="C12" i="6"/>
  <c r="C11" i="6"/>
  <c r="F13" i="6"/>
  <c r="E11" i="6"/>
  <c r="E12" i="6"/>
  <c r="C10" i="6"/>
  <c r="E8" i="6"/>
  <c r="E7" i="6"/>
  <c r="E6" i="6"/>
  <c r="E9" i="6"/>
  <c r="H25" i="6"/>
  <c r="G25" i="6"/>
  <c r="G24" i="6"/>
  <c r="H24" i="6" s="1"/>
  <c r="H23" i="6"/>
  <c r="G23" i="6"/>
  <c r="G22" i="6"/>
  <c r="H22" i="6" s="1"/>
  <c r="H21" i="6"/>
  <c r="G21" i="6"/>
  <c r="G20" i="6"/>
  <c r="H20" i="6" s="1"/>
  <c r="H19" i="6"/>
  <c r="G19" i="6"/>
  <c r="G18" i="6"/>
  <c r="H18" i="6" s="1"/>
  <c r="H17" i="6"/>
  <c r="G17" i="6"/>
  <c r="G16" i="6"/>
  <c r="H16" i="6" s="1"/>
  <c r="K10" i="6" s="1"/>
  <c r="H15" i="6"/>
  <c r="G15" i="6"/>
  <c r="G14" i="6"/>
  <c r="H14" i="6" s="1"/>
  <c r="H13" i="6"/>
  <c r="G13" i="6"/>
  <c r="G12" i="6"/>
  <c r="H12" i="6" s="1"/>
  <c r="H11" i="6"/>
  <c r="J10" i="6" s="1"/>
  <c r="G11" i="6"/>
  <c r="L10" i="6"/>
  <c r="G10" i="6"/>
  <c r="H10" i="6" s="1"/>
  <c r="I10" i="6" s="1"/>
  <c r="M10" i="6" l="1"/>
  <c r="D10" i="6" l="1"/>
  <c r="D11" i="6" l="1"/>
  <c r="D12" i="6" l="1"/>
  <c r="D13" i="6" l="1"/>
  <c r="F14" i="6" s="1"/>
  <c r="C14" i="6" l="1"/>
  <c r="D14" i="6"/>
  <c r="E14" i="6" l="1"/>
  <c r="C15" i="6"/>
  <c r="D15" i="6" l="1"/>
  <c r="C16" i="6" s="1"/>
  <c r="E15" i="6"/>
  <c r="E16" i="6" l="1"/>
  <c r="F16" i="6"/>
  <c r="D16" i="6"/>
  <c r="F17" i="6" s="1"/>
  <c r="C17" i="6" l="1"/>
  <c r="E17" i="6" l="1"/>
  <c r="D17" i="6"/>
  <c r="F18" i="6" s="1"/>
  <c r="C18" i="6" l="1"/>
  <c r="D18" i="6"/>
  <c r="C19" i="6" s="1"/>
  <c r="E19" i="6" l="1"/>
  <c r="E18" i="6"/>
  <c r="F19" i="6"/>
  <c r="D19" i="6"/>
  <c r="F20" i="6" s="1"/>
  <c r="C20" i="6" l="1"/>
  <c r="D20" i="6"/>
  <c r="E20" i="6" l="1"/>
  <c r="F21" i="6"/>
  <c r="C21" i="6"/>
  <c r="D21" i="6" l="1"/>
  <c r="F22" i="6" s="1"/>
  <c r="E21" i="6"/>
  <c r="C22" i="6"/>
  <c r="E22" i="6" l="1"/>
  <c r="D22" i="6"/>
  <c r="F23" i="6" s="1"/>
  <c r="C23" i="6"/>
  <c r="E23" i="6" l="1"/>
  <c r="D23" i="6"/>
  <c r="F24" i="6" s="1"/>
  <c r="C24" i="6" l="1"/>
  <c r="E24" i="6"/>
  <c r="D24" i="6"/>
  <c r="F25" i="6" s="1"/>
  <c r="C25" i="6" l="1"/>
  <c r="D25" i="6" l="1"/>
  <c r="F26" i="6" s="1"/>
  <c r="E25" i="6"/>
  <c r="C26" i="6"/>
  <c r="D26" i="6" l="1"/>
  <c r="F27" i="6" s="1"/>
  <c r="E26" i="6"/>
  <c r="C27" i="6"/>
  <c r="E27" i="6" l="1"/>
  <c r="D27" i="6"/>
  <c r="F28" i="6" s="1"/>
  <c r="C28" i="6" l="1"/>
  <c r="E28" i="6" l="1"/>
  <c r="D28" i="6"/>
  <c r="F29" i="6" s="1"/>
  <c r="C29" i="6" l="1"/>
  <c r="E29" i="6" l="1"/>
  <c r="D29" i="6"/>
  <c r="F30" i="6" s="1"/>
  <c r="C30" i="6" l="1"/>
  <c r="E30" i="6" l="1"/>
  <c r="D30" i="6"/>
  <c r="F31" i="6" s="1"/>
  <c r="C31" i="6" l="1"/>
  <c r="E31" i="6" l="1"/>
  <c r="D31" i="6"/>
  <c r="F32" i="6" s="1"/>
  <c r="C32" i="6" l="1"/>
  <c r="D32" i="6" s="1"/>
  <c r="C33" i="6" s="1"/>
  <c r="E33" i="6" l="1"/>
  <c r="E32" i="6"/>
  <c r="F33" i="6"/>
  <c r="D33" i="6"/>
  <c r="F34" i="6" s="1"/>
  <c r="C34" i="6" l="1"/>
  <c r="D34" i="6"/>
  <c r="E34" i="6" l="1"/>
  <c r="F35" i="6"/>
  <c r="C35" i="6"/>
  <c r="E35" i="6" l="1"/>
  <c r="D35" i="6"/>
  <c r="F36" i="6" s="1"/>
  <c r="C36" i="6" l="1"/>
  <c r="E36" i="6" l="1"/>
  <c r="D36" i="6"/>
  <c r="F37" i="6" s="1"/>
  <c r="C37" i="6" l="1"/>
  <c r="E37" i="6" l="1"/>
  <c r="D37" i="6"/>
  <c r="C38" i="6" s="1"/>
  <c r="F38" i="6" l="1"/>
  <c r="E38" i="6"/>
  <c r="D38" i="6"/>
  <c r="C39" i="6" s="1"/>
  <c r="E39" i="6" l="1"/>
  <c r="D39" i="6"/>
  <c r="F40" i="6" s="1"/>
  <c r="C40" i="6" l="1"/>
  <c r="E40" i="6" l="1"/>
  <c r="D40" i="6"/>
  <c r="C41" i="6" l="1"/>
  <c r="E41" i="6" s="1"/>
  <c r="D41" i="6" l="1"/>
</calcChain>
</file>

<file path=xl/sharedStrings.xml><?xml version="1.0" encoding="utf-8"?>
<sst xmlns="http://schemas.openxmlformats.org/spreadsheetml/2006/main" count="43" uniqueCount="42">
  <si>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</si>
  <si>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</si>
  <si>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</si>
  <si>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</si>
  <si>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</si>
  <si>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</si>
  <si>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</si>
  <si>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</si>
  <si>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</si>
  <si>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</si>
  <si>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</si>
  <si>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</si>
  <si>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</si>
  <si>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</si>
  <si>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</si>
  <si>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</si>
  <si>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</si>
  <si>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</si>
  <si>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</si>
  <si>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</si>
  <si>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</si>
  <si>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</si>
  <si>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</si>
  <si>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</si>
  <si>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</si>
  <si>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</si>
  <si>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Yt(duga)</t>
  </si>
  <si>
    <t>CF</t>
  </si>
  <si>
    <t>alfa</t>
  </si>
  <si>
    <t>gamma</t>
  </si>
  <si>
    <t>delta</t>
  </si>
  <si>
    <t>level</t>
  </si>
  <si>
    <t>Seasonal</t>
  </si>
  <si>
    <t>yt</t>
  </si>
  <si>
    <t>Trend</t>
  </si>
  <si>
    <t>ydugareg</t>
  </si>
  <si>
    <t>S1_bar</t>
  </si>
  <si>
    <t>S2_bar</t>
  </si>
  <si>
    <t>S3_bar</t>
  </si>
  <si>
    <t>S4_bar</t>
  </si>
  <si>
    <t>S</t>
  </si>
  <si>
    <t>Forecast made last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</si>
</sst>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1</v>
      </c>
    </row>
    <row r="2" spans="1:9" ht="15.75" thickBot="1" x14ac:dyDescent="0.3"/>
    <row r="3" spans="1:9" x14ac:dyDescent="0.25">
      <c r="A3" s="4" t="s">
        <v>2</v>
      </c>
      <c r="B3" s="4"/>
    </row>
    <row r="4" spans="1:9" x14ac:dyDescent="0.25">
      <c r="A4" s="1" t="s">
        <v>3</v>
      </c>
      <c r="B4" s="1">
        <v>0.40380975436699701</v>
      </c>
    </row>
    <row r="5" spans="1:9" x14ac:dyDescent="0.25">
      <c r="A5" s="1" t="s">
        <v>4</v>
      </c>
      <c r="B5" s="1">
        <v>0.16306231772193444</v>
      </c>
    </row>
    <row r="6" spans="1:9" x14ac:dyDescent="0.25">
      <c r="A6" s="1" t="s">
        <v>5</v>
      </c>
      <c r="B6" s="1">
        <v>0.10328105470207261</v>
      </c>
    </row>
    <row r="7" spans="1:9" x14ac:dyDescent="0.25">
      <c r="A7" s="1" t="s">
        <v>6</v>
      </c>
      <c r="B7" s="1">
        <v>27.583258227660153</v>
      </c>
    </row>
    <row r="8" spans="1:9" ht="15.75" thickBot="1" x14ac:dyDescent="0.3">
      <c r="A8" s="2" t="s">
        <v>7</v>
      </c>
      <c r="B8" s="2">
        <v>16</v>
      </c>
    </row>
    <row r="10" spans="1:9" ht="15.75" thickBot="1" x14ac:dyDescent="0.3">
      <c r="A10" t="s">
        <v>8</v>
      </c>
    </row>
    <row r="11" spans="1:9" x14ac:dyDescent="0.25">
      <c r="A11" s="3"/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9" x14ac:dyDescent="0.25">
      <c r="A12" s="1" t="s">
        <v>9</v>
      </c>
      <c r="B12" s="1">
        <v>1</v>
      </c>
      <c r="C12" s="1">
        <v>2075.2941176470595</v>
      </c>
      <c r="D12" s="1">
        <v>2075.2941176470595</v>
      </c>
      <c r="E12" s="1">
        <v>2.7276492580586384</v>
      </c>
      <c r="F12" s="1">
        <v>0.12086812728879889</v>
      </c>
    </row>
    <row r="13" spans="1:9" x14ac:dyDescent="0.25">
      <c r="A13" s="1" t="s">
        <v>10</v>
      </c>
      <c r="B13" s="1">
        <v>14</v>
      </c>
      <c r="C13" s="1">
        <v>10651.705882352941</v>
      </c>
      <c r="D13" s="1">
        <v>760.83613445378148</v>
      </c>
      <c r="E13" s="1"/>
      <c r="F13" s="1"/>
    </row>
    <row r="14" spans="1:9" ht="15.75" thickBot="1" x14ac:dyDescent="0.3">
      <c r="A14" s="2" t="s">
        <v>11</v>
      </c>
      <c r="B14" s="2">
        <v>15</v>
      </c>
      <c r="C14" s="2">
        <v>12727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18</v>
      </c>
      <c r="C16" s="3" t="s">
        <v>6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</row>
    <row r="17" spans="1:9" x14ac:dyDescent="0.25">
      <c r="A17" s="1" t="s">
        <v>12</v>
      </c>
      <c r="B17" s="1">
        <v>95.25</v>
      </c>
      <c r="C17" s="1">
        <v>14.46478264526605</v>
      </c>
      <c r="D17" s="1">
        <v>6.5849589541653337</v>
      </c>
      <c r="E17" s="1">
        <v>1.2190476233497807E-5</v>
      </c>
      <c r="F17" s="1">
        <v>64.226126738808887</v>
      </c>
      <c r="G17" s="1">
        <v>126.27387326119111</v>
      </c>
      <c r="H17" s="1">
        <v>64.226126738808887</v>
      </c>
      <c r="I17" s="1">
        <v>126.27387326119111</v>
      </c>
    </row>
    <row r="18" spans="1:9" ht="15.75" thickBot="1" x14ac:dyDescent="0.3">
      <c r="A18" s="2" t="s">
        <v>25</v>
      </c>
      <c r="B18" s="2">
        <v>2.4705882352941178</v>
      </c>
      <c r="C18" s="2">
        <v>1.4959122088641328</v>
      </c>
      <c r="D18" s="2">
        <v>1.6515596441117826</v>
      </c>
      <c r="E18" s="2">
        <v>0.12086812728879917</v>
      </c>
      <c r="F18" s="2">
        <v>-0.73782435657139223</v>
      </c>
      <c r="G18" s="2">
        <v>5.6790008271596282</v>
      </c>
      <c r="H18" s="2">
        <v>-0.73782435657139223</v>
      </c>
      <c r="I18" s="2">
        <v>5.6790008271596282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110" zoomScaleNormal="110" workbookViewId="0">
      <pane xSplit="2" ySplit="4" topLeftCell="C33" activePane="bottomRight" state="frozen"/>
      <selection pane="topRight" activeCell="C1" sqref="C1"/>
      <selection pane="bottomLeft" activeCell="A5" sqref="A5"/>
      <selection pane="bottomRight" activeCell="F47" sqref="F47"/>
    </sheetView>
  </sheetViews>
  <sheetFormatPr defaultRowHeight="15" x14ac:dyDescent="0.25"/>
  <cols>
    <col min="6" max="6" width="23" customWidth="1"/>
  </cols>
  <sheetData>
    <row r="1" spans="1:13" x14ac:dyDescent="0.25">
      <c r="B1" t="s">
        <v>28</v>
      </c>
      <c r="C1" t="s">
        <v>29</v>
      </c>
      <c r="D1" t="s">
        <v>30</v>
      </c>
    </row>
    <row r="2" spans="1:13" x14ac:dyDescent="0.25">
      <c r="B2">
        <v>0.2</v>
      </c>
      <c r="C2">
        <v>0.1</v>
      </c>
      <c r="D2">
        <v>0.1</v>
      </c>
    </row>
    <row r="3" spans="1:13" x14ac:dyDescent="0.25">
      <c r="F3" t="s">
        <v>26</v>
      </c>
    </row>
    <row r="4" spans="1:13" x14ac:dyDescent="0.25">
      <c r="A4" t="s">
        <v>0</v>
      </c>
      <c r="B4" t="s">
        <v>33</v>
      </c>
      <c r="C4" t="s">
        <v>31</v>
      </c>
      <c r="D4" t="s">
        <v>34</v>
      </c>
      <c r="E4" t="s">
        <v>32</v>
      </c>
      <c r="F4" t="s">
        <v>41</v>
      </c>
      <c r="G4" t="s">
        <v>35</v>
      </c>
      <c r="H4" t="s">
        <v>40</v>
      </c>
      <c r="I4" t="s">
        <v>36</v>
      </c>
      <c r="J4" t="s">
        <v>37</v>
      </c>
      <c r="K4" t="s">
        <v>38</v>
      </c>
      <c r="L4" t="s">
        <v>39</v>
      </c>
      <c r="M4" t="s">
        <v>27</v>
      </c>
    </row>
    <row r="6" spans="1:13" x14ac:dyDescent="0.25">
      <c r="A6">
        <v>-3</v>
      </c>
      <c r="E6">
        <f>I10*M10</f>
        <v>0.70624345016827139</v>
      </c>
    </row>
    <row r="7" spans="1:13" x14ac:dyDescent="0.25">
      <c r="A7">
        <v>-2</v>
      </c>
      <c r="E7">
        <f>J10*M10</f>
        <v>1.1114181708796445</v>
      </c>
    </row>
    <row r="8" spans="1:13" x14ac:dyDescent="0.25">
      <c r="A8">
        <v>-1</v>
      </c>
      <c r="E8">
        <f>K10*M10</f>
        <v>1.293728473865833</v>
      </c>
    </row>
    <row r="9" spans="1:13" x14ac:dyDescent="0.25">
      <c r="A9">
        <v>0</v>
      </c>
      <c r="C9">
        <v>95.25</v>
      </c>
      <c r="D9">
        <v>2.4706000000000001</v>
      </c>
      <c r="E9">
        <f>M10*L10</f>
        <v>0.8886099050862506</v>
      </c>
    </row>
    <row r="10" spans="1:13" x14ac:dyDescent="0.25">
      <c r="A10">
        <v>1</v>
      </c>
      <c r="B10">
        <v>72</v>
      </c>
      <c r="C10">
        <f>0.2*(B10/E6)+0.8*(C9+D9)</f>
        <v>98.566049625840819</v>
      </c>
      <c r="D10">
        <f>0.1*(C10-C9)+0.9*D9</f>
        <v>2.5551449625840821</v>
      </c>
      <c r="E10">
        <f>0.1*(B10/C10)+0.9*E6</f>
        <v>0.708666569540363</v>
      </c>
      <c r="F10">
        <f>(C9+D9)*E6</f>
        <v>69.014533696513581</v>
      </c>
      <c r="G10">
        <f>$C$9+$D$9*A10</f>
        <v>97.720600000000005</v>
      </c>
      <c r="H10">
        <f>B10/G10</f>
        <v>0.73679449368915051</v>
      </c>
      <c r="I10">
        <f>(H10+H14+H18+H22)/4</f>
        <v>0.70622411914955951</v>
      </c>
      <c r="J10">
        <f>(H11+H15+H19+H23)/4</f>
        <v>1.1113877495773967</v>
      </c>
      <c r="K10">
        <f>(H12+H16+H20+H24)/4</f>
        <v>1.2936930624374785</v>
      </c>
      <c r="L10">
        <f>(H13+H17+H21+H25)/4</f>
        <v>0.88858558240446328</v>
      </c>
      <c r="M10">
        <f>4/SUM(I10:L10)</f>
        <v>1.0000273723570008</v>
      </c>
    </row>
    <row r="11" spans="1:13" x14ac:dyDescent="0.25">
      <c r="A11">
        <v>2</v>
      </c>
      <c r="B11">
        <v>116</v>
      </c>
      <c r="C11">
        <f>0.2*(B11/E7)+0.8*(C10+D10)</f>
        <v>101.7711869977643</v>
      </c>
      <c r="D11">
        <f>0.1*(C11-C10)+0.9*D10</f>
        <v>2.6201442035180227</v>
      </c>
      <c r="E11">
        <f t="shared" ref="E11:E41" si="0">0.1*(B11/C11)+0.9*E7</f>
        <v>1.1142575339488383</v>
      </c>
      <c r="F11">
        <f>(C10+D10)*E7</f>
        <v>112.38793312663181</v>
      </c>
      <c r="G11">
        <f t="shared" ref="G11:G25" si="1">$C$9+$D$9*A11</f>
        <v>100.19119999999999</v>
      </c>
      <c r="H11">
        <f t="shared" ref="H11:H25" si="2">B11/G11</f>
        <v>1.1577863125703656</v>
      </c>
    </row>
    <row r="12" spans="1:13" x14ac:dyDescent="0.25">
      <c r="A12">
        <v>3</v>
      </c>
      <c r="B12">
        <v>136</v>
      </c>
      <c r="C12">
        <f>0.2*(B12/E8)+0.8*(C11+D11)</f>
        <v>104.53756936782985</v>
      </c>
      <c r="D12">
        <f>0.1*(C12-C11)+0.9*D11</f>
        <v>2.6347680201727748</v>
      </c>
      <c r="E12">
        <f t="shared" si="0"/>
        <v>1.294452395346589</v>
      </c>
      <c r="F12">
        <f>(C11+D11)*E8</f>
        <v>135.05403759985771</v>
      </c>
      <c r="G12">
        <f t="shared" si="1"/>
        <v>102.6618</v>
      </c>
      <c r="H12">
        <f t="shared" si="2"/>
        <v>1.3247381207031244</v>
      </c>
    </row>
    <row r="13" spans="1:13" x14ac:dyDescent="0.25">
      <c r="A13">
        <v>4</v>
      </c>
      <c r="B13">
        <v>96</v>
      </c>
      <c r="C13">
        <f>0.2*(B13/E9)+0.8*(C12+D12)</f>
        <v>107.34465134520549</v>
      </c>
      <c r="D13">
        <f>0.1*(C13-C12)+0.9*D12</f>
        <v>2.6519994158930622</v>
      </c>
      <c r="E13">
        <f>0.1*(B13/C13)+0.9*E9</f>
        <v>0.88918047804814937</v>
      </c>
      <c r="F13">
        <f t="shared" ref="F11:F41" si="3">(C12+D12)*E9</f>
        <v>95.234400554224635</v>
      </c>
      <c r="G13">
        <f t="shared" si="1"/>
        <v>105.1324</v>
      </c>
      <c r="H13">
        <f t="shared" si="2"/>
        <v>0.91313429542177293</v>
      </c>
    </row>
    <row r="14" spans="1:13" x14ac:dyDescent="0.25">
      <c r="A14">
        <v>5</v>
      </c>
      <c r="B14">
        <v>77</v>
      </c>
      <c r="C14">
        <f t="shared" ref="C11:C41" si="4">0.2*(B14/E10)+0.8*(C13+D13)</f>
        <v>109.72827372832451</v>
      </c>
      <c r="D14">
        <f t="shared" ref="D14:D41" si="5">0.1*(C14-C13)+0.9*D13</f>
        <v>2.6251617126156579</v>
      </c>
      <c r="E14">
        <f t="shared" si="0"/>
        <v>0.70797325750802287</v>
      </c>
      <c r="F14">
        <f t="shared" si="3"/>
        <v>77.950949155797062</v>
      </c>
      <c r="G14">
        <f t="shared" si="1"/>
        <v>107.60300000000001</v>
      </c>
      <c r="H14">
        <f t="shared" si="2"/>
        <v>0.71559343140990483</v>
      </c>
    </row>
    <row r="15" spans="1:13" x14ac:dyDescent="0.25">
      <c r="A15">
        <v>6</v>
      </c>
      <c r="B15">
        <v>123</v>
      </c>
      <c r="C15">
        <f t="shared" si="4"/>
        <v>111.96022977019395</v>
      </c>
      <c r="D15">
        <f t="shared" si="5"/>
        <v>2.5858411455410359</v>
      </c>
      <c r="E15">
        <f t="shared" si="0"/>
        <v>1.1126922196156339</v>
      </c>
      <c r="F15">
        <f>(C14+D14)*E11</f>
        <v>125.190661905102</v>
      </c>
      <c r="G15">
        <f t="shared" si="1"/>
        <v>110.0736</v>
      </c>
      <c r="H15">
        <f t="shared" si="2"/>
        <v>1.1174341531484389</v>
      </c>
    </row>
    <row r="16" spans="1:13" x14ac:dyDescent="0.25">
      <c r="A16">
        <v>7</v>
      </c>
      <c r="B16">
        <v>146</v>
      </c>
      <c r="C16">
        <f t="shared" si="4"/>
        <v>114.19465808933988</v>
      </c>
      <c r="D16">
        <f t="shared" si="5"/>
        <v>2.5506998629015261</v>
      </c>
      <c r="E16">
        <f t="shared" si="0"/>
        <v>1.292859020726467</v>
      </c>
      <c r="F16">
        <f t="shared" si="3"/>
        <v>148.2744358744134</v>
      </c>
      <c r="G16">
        <f t="shared" si="1"/>
        <v>112.5442</v>
      </c>
      <c r="H16">
        <f t="shared" si="2"/>
        <v>1.2972680955571232</v>
      </c>
    </row>
    <row r="17" spans="1:8" x14ac:dyDescent="0.25">
      <c r="A17">
        <v>8</v>
      </c>
      <c r="B17">
        <v>101</v>
      </c>
      <c r="C17">
        <f t="shared" si="4"/>
        <v>116.11383414730149</v>
      </c>
      <c r="D17">
        <f t="shared" si="5"/>
        <v>2.4875474824075345</v>
      </c>
      <c r="E17">
        <f t="shared" si="0"/>
        <v>0.88724603623801013</v>
      </c>
      <c r="F17">
        <f t="shared" si="3"/>
        <v>103.80769319387633</v>
      </c>
      <c r="G17">
        <f t="shared" si="1"/>
        <v>115.01480000000001</v>
      </c>
      <c r="H17">
        <f t="shared" si="2"/>
        <v>0.87814785575421594</v>
      </c>
    </row>
    <row r="18" spans="1:8" x14ac:dyDescent="0.25">
      <c r="A18">
        <v>9</v>
      </c>
      <c r="B18">
        <v>81</v>
      </c>
      <c r="C18">
        <f t="shared" si="4"/>
        <v>117.76332554047782</v>
      </c>
      <c r="D18">
        <f t="shared" si="5"/>
        <v>2.4037418734844147</v>
      </c>
      <c r="E18">
        <f t="shared" si="0"/>
        <v>0.70595795674526207</v>
      </c>
      <c r="F18">
        <f t="shared" si="3"/>
        <v>83.966606497337281</v>
      </c>
      <c r="G18">
        <f t="shared" si="1"/>
        <v>117.4854</v>
      </c>
      <c r="H18">
        <f t="shared" si="2"/>
        <v>0.68944736963060937</v>
      </c>
    </row>
    <row r="19" spans="1:8" x14ac:dyDescent="0.25">
      <c r="A19">
        <v>10</v>
      </c>
      <c r="B19">
        <v>131</v>
      </c>
      <c r="C19">
        <f t="shared" si="4"/>
        <v>119.68014732630694</v>
      </c>
      <c r="D19">
        <f t="shared" si="5"/>
        <v>2.3550498647188847</v>
      </c>
      <c r="E19">
        <f t="shared" si="0"/>
        <v>1.1108814190602789</v>
      </c>
      <c r="F19">
        <f t="shared" si="3"/>
        <v>133.70896096554316</v>
      </c>
      <c r="G19">
        <f t="shared" si="1"/>
        <v>119.956</v>
      </c>
      <c r="H19">
        <f t="shared" si="2"/>
        <v>1.0920670912667978</v>
      </c>
    </row>
    <row r="20" spans="1:8" x14ac:dyDescent="0.25">
      <c r="A20">
        <v>11</v>
      </c>
      <c r="B20">
        <v>158</v>
      </c>
      <c r="C20">
        <f t="shared" si="4"/>
        <v>122.07011120126683</v>
      </c>
      <c r="D20">
        <f t="shared" si="5"/>
        <v>2.3585412657429852</v>
      </c>
      <c r="E20">
        <f t="shared" si="0"/>
        <v>1.2930069320952553</v>
      </c>
      <c r="F20">
        <f t="shared" si="3"/>
        <v>157.77430553455093</v>
      </c>
      <c r="G20">
        <f t="shared" si="1"/>
        <v>122.42660000000001</v>
      </c>
      <c r="H20">
        <f t="shared" si="2"/>
        <v>1.2905692063652834</v>
      </c>
    </row>
    <row r="21" spans="1:8" x14ac:dyDescent="0.25">
      <c r="A21">
        <v>12</v>
      </c>
      <c r="B21">
        <v>109</v>
      </c>
      <c r="C21">
        <f t="shared" si="4"/>
        <v>124.11333323454022</v>
      </c>
      <c r="D21">
        <f t="shared" si="5"/>
        <v>2.3270093424960261</v>
      </c>
      <c r="E21">
        <f t="shared" si="0"/>
        <v>0.88634439019606692</v>
      </c>
      <c r="F21">
        <f t="shared" si="3"/>
        <v>110.39882869579135</v>
      </c>
      <c r="G21">
        <f t="shared" si="1"/>
        <v>124.8972</v>
      </c>
      <c r="H21">
        <f t="shared" si="2"/>
        <v>0.87271772305544082</v>
      </c>
    </row>
    <row r="22" spans="1:8" x14ac:dyDescent="0.25">
      <c r="A22">
        <v>13</v>
      </c>
      <c r="B22">
        <v>87</v>
      </c>
      <c r="C22">
        <f t="shared" si="4"/>
        <v>125.79963419653095</v>
      </c>
      <c r="D22">
        <f t="shared" si="5"/>
        <v>2.2629385044454962</v>
      </c>
      <c r="E22">
        <f t="shared" si="0"/>
        <v>0.7045197548552169</v>
      </c>
      <c r="F22">
        <f t="shared" si="3"/>
        <v>89.261565895855469</v>
      </c>
      <c r="G22">
        <f t="shared" si="1"/>
        <v>127.3678</v>
      </c>
      <c r="H22">
        <f t="shared" si="2"/>
        <v>0.68306118186857279</v>
      </c>
    </row>
    <row r="23" spans="1:8" x14ac:dyDescent="0.25">
      <c r="A23">
        <v>14</v>
      </c>
      <c r="B23">
        <v>140</v>
      </c>
      <c r="C23">
        <f t="shared" si="4"/>
        <v>127.65526865362193</v>
      </c>
      <c r="D23">
        <f t="shared" si="5"/>
        <v>2.2222080997100453</v>
      </c>
      <c r="E23">
        <f t="shared" si="0"/>
        <v>1.1094636428795186</v>
      </c>
      <c r="F23">
        <f t="shared" si="3"/>
        <v>142.26233249057083</v>
      </c>
      <c r="G23">
        <f t="shared" si="1"/>
        <v>129.83840000000001</v>
      </c>
      <c r="H23">
        <f t="shared" si="2"/>
        <v>1.0782634413239842</v>
      </c>
    </row>
    <row r="24" spans="1:8" x14ac:dyDescent="0.25">
      <c r="A24">
        <v>15</v>
      </c>
      <c r="B24">
        <v>167</v>
      </c>
      <c r="C24">
        <f t="shared" si="4"/>
        <v>129.73324276015649</v>
      </c>
      <c r="D24">
        <f t="shared" si="5"/>
        <v>2.2077847003924962</v>
      </c>
      <c r="E24">
        <f t="shared" si="0"/>
        <v>1.292431919711222</v>
      </c>
      <c r="F24">
        <f t="shared" si="3"/>
        <v>167.93247776509864</v>
      </c>
      <c r="G24">
        <f t="shared" si="1"/>
        <v>132.309</v>
      </c>
      <c r="H24">
        <f t="shared" si="2"/>
        <v>1.2621968271243831</v>
      </c>
    </row>
    <row r="25" spans="1:8" x14ac:dyDescent="0.25">
      <c r="A25">
        <v>16</v>
      </c>
      <c r="B25">
        <v>120</v>
      </c>
      <c r="C25">
        <f t="shared" si="4"/>
        <v>132.63033299628131</v>
      </c>
      <c r="D25">
        <f t="shared" si="5"/>
        <v>2.2767152539657292</v>
      </c>
      <c r="E25">
        <f t="shared" si="0"/>
        <v>0.88818699160081371</v>
      </c>
      <c r="F25">
        <f t="shared" si="3"/>
        <v>116.94518952636281</v>
      </c>
      <c r="G25">
        <f t="shared" si="1"/>
        <v>134.77960000000002</v>
      </c>
      <c r="H25">
        <f t="shared" si="2"/>
        <v>0.89034245538642331</v>
      </c>
    </row>
    <row r="26" spans="1:8" x14ac:dyDescent="0.25">
      <c r="A26">
        <v>17</v>
      </c>
      <c r="B26">
        <v>94</v>
      </c>
      <c r="C26">
        <f t="shared" si="4"/>
        <v>134.61048295046504</v>
      </c>
      <c r="D26">
        <f t="shared" si="5"/>
        <v>2.2470587239875295</v>
      </c>
      <c r="E26">
        <f t="shared" si="0"/>
        <v>0.70389889351449098</v>
      </c>
      <c r="F26">
        <f t="shared" si="3"/>
        <v>95.044680561504961</v>
      </c>
    </row>
    <row r="27" spans="1:8" x14ac:dyDescent="0.25">
      <c r="A27">
        <v>18</v>
      </c>
      <c r="B27">
        <v>147</v>
      </c>
      <c r="C27">
        <f t="shared" si="4"/>
        <v>135.98532440573416</v>
      </c>
      <c r="D27">
        <f t="shared" si="5"/>
        <v>2.1598369971156886</v>
      </c>
      <c r="E27">
        <f t="shared" si="0"/>
        <v>1.1066171788141834</v>
      </c>
      <c r="F27">
        <f t="shared" si="3"/>
        <v>151.83846674167367</v>
      </c>
    </row>
    <row r="28" spans="1:8" x14ac:dyDescent="0.25">
      <c r="A28">
        <v>19</v>
      </c>
      <c r="B28">
        <v>177</v>
      </c>
      <c r="C28">
        <f t="shared" si="4"/>
        <v>137.90635328813747</v>
      </c>
      <c r="D28">
        <f t="shared" si="5"/>
        <v>2.1359561856444502</v>
      </c>
      <c r="E28">
        <f t="shared" si="0"/>
        <v>1.2915366941533524</v>
      </c>
      <c r="F28">
        <f t="shared" si="3"/>
        <v>178.54321615070182</v>
      </c>
    </row>
    <row r="29" spans="1:8" x14ac:dyDescent="0.25">
      <c r="A29">
        <v>20</v>
      </c>
      <c r="B29">
        <v>128</v>
      </c>
      <c r="C29">
        <f t="shared" si="4"/>
        <v>140.85660702280003</v>
      </c>
      <c r="D29">
        <f t="shared" si="5"/>
        <v>2.2173859405462619</v>
      </c>
      <c r="E29">
        <f t="shared" si="0"/>
        <v>0.89024084908216916</v>
      </c>
      <c r="F29">
        <f t="shared" si="3"/>
        <v>124.3837575483485</v>
      </c>
    </row>
    <row r="30" spans="1:8" x14ac:dyDescent="0.25">
      <c r="A30">
        <v>21</v>
      </c>
      <c r="B30">
        <v>102</v>
      </c>
      <c r="C30">
        <f t="shared" si="4"/>
        <v>143.44062932953173</v>
      </c>
      <c r="D30">
        <f t="shared" si="5"/>
        <v>2.2540495771648055</v>
      </c>
      <c r="E30">
        <f t="shared" si="0"/>
        <v>0.70461856389989408</v>
      </c>
      <c r="F30">
        <f t="shared" si="3"/>
        <v>100.70962533759952</v>
      </c>
    </row>
    <row r="31" spans="1:8" x14ac:dyDescent="0.25">
      <c r="A31">
        <v>22</v>
      </c>
      <c r="B31">
        <v>162</v>
      </c>
      <c r="C31">
        <f t="shared" si="4"/>
        <v>145.83416082958882</v>
      </c>
      <c r="D31">
        <f t="shared" si="5"/>
        <v>2.2679977694540345</v>
      </c>
      <c r="E31">
        <f t="shared" si="0"/>
        <v>1.1070405448928267</v>
      </c>
      <c r="F31">
        <f t="shared" si="3"/>
        <v>161.22823453996685</v>
      </c>
    </row>
    <row r="32" spans="1:8" x14ac:dyDescent="0.25">
      <c r="A32">
        <v>23</v>
      </c>
      <c r="B32">
        <v>191</v>
      </c>
      <c r="C32">
        <f t="shared" si="4"/>
        <v>148.05889659723556</v>
      </c>
      <c r="D32">
        <f t="shared" si="5"/>
        <v>2.2636715692733045</v>
      </c>
      <c r="E32">
        <f t="shared" si="0"/>
        <v>1.2913857421630814</v>
      </c>
      <c r="F32">
        <f t="shared" si="3"/>
        <v>191.27937231398332</v>
      </c>
    </row>
    <row r="33" spans="1:6" x14ac:dyDescent="0.25">
      <c r="A33">
        <v>24</v>
      </c>
      <c r="B33">
        <v>134</v>
      </c>
      <c r="C33">
        <f t="shared" si="4"/>
        <v>150.36226737362054</v>
      </c>
      <c r="D33">
        <f t="shared" si="5"/>
        <v>2.2676414899844719</v>
      </c>
      <c r="E33">
        <f t="shared" si="0"/>
        <v>0.89033486696701303</v>
      </c>
      <c r="F33">
        <f t="shared" si="3"/>
        <v>133.8232907207651</v>
      </c>
    </row>
    <row r="34" spans="1:6" x14ac:dyDescent="0.25">
      <c r="A34">
        <v>25</v>
      </c>
      <c r="B34">
        <v>106</v>
      </c>
      <c r="C34">
        <f t="shared" si="4"/>
        <v>152.1911275794194</v>
      </c>
      <c r="D34">
        <f t="shared" si="5"/>
        <v>2.2237633615659109</v>
      </c>
      <c r="E34">
        <f t="shared" si="0"/>
        <v>0.70380597135722389</v>
      </c>
      <c r="F34">
        <f t="shared" si="3"/>
        <v>107.54586719164507</v>
      </c>
    </row>
    <row r="35" spans="1:6" x14ac:dyDescent="0.25">
      <c r="A35">
        <v>26</v>
      </c>
      <c r="B35">
        <v>170</v>
      </c>
      <c r="C35">
        <f t="shared" si="4"/>
        <v>154.24442834840411</v>
      </c>
      <c r="D35">
        <f t="shared" si="5"/>
        <v>2.2067171023077909</v>
      </c>
      <c r="E35">
        <f t="shared" si="0"/>
        <v>1.1065511683794691</v>
      </c>
      <c r="F35">
        <f t="shared" si="3"/>
        <v>170.94354500687479</v>
      </c>
    </row>
    <row r="36" spans="1:6" x14ac:dyDescent="0.25">
      <c r="A36">
        <v>27</v>
      </c>
      <c r="B36">
        <v>200</v>
      </c>
      <c r="C36">
        <f t="shared" si="4"/>
        <v>156.13539493348583</v>
      </c>
      <c r="D36">
        <f t="shared" si="5"/>
        <v>2.1751420505851833</v>
      </c>
      <c r="E36">
        <f t="shared" si="0"/>
        <v>1.2903411213294773</v>
      </c>
      <c r="F36">
        <f t="shared" si="3"/>
        <v>202.03877858013178</v>
      </c>
    </row>
    <row r="37" spans="1:6" x14ac:dyDescent="0.25">
      <c r="A37">
        <v>28</v>
      </c>
      <c r="B37">
        <v>142</v>
      </c>
      <c r="C37">
        <f t="shared" si="4"/>
        <v>158.54654012261813</v>
      </c>
      <c r="D37">
        <f t="shared" si="5"/>
        <v>2.1987423644398949</v>
      </c>
      <c r="E37">
        <f t="shared" si="0"/>
        <v>0.89086498720249629</v>
      </c>
      <c r="F37">
        <f t="shared" si="3"/>
        <v>140.94939088518925</v>
      </c>
    </row>
    <row r="38" spans="1:6" x14ac:dyDescent="0.25">
      <c r="A38">
        <v>29</v>
      </c>
      <c r="B38">
        <v>115</v>
      </c>
      <c r="C38">
        <f t="shared" si="4"/>
        <v>161.27568728442154</v>
      </c>
      <c r="D38">
        <f t="shared" si="5"/>
        <v>2.2517828441762466</v>
      </c>
      <c r="E38">
        <f t="shared" si="0"/>
        <v>0.70473184448765447</v>
      </c>
      <c r="F38">
        <f t="shared" si="3"/>
        <v>113.13348968189523</v>
      </c>
    </row>
    <row r="39" spans="1:6" x14ac:dyDescent="0.25">
      <c r="A39">
        <v>30</v>
      </c>
      <c r="B39">
        <v>177</v>
      </c>
      <c r="C39">
        <f t="shared" si="4"/>
        <v>162.8132667106527</v>
      </c>
      <c r="D39">
        <f t="shared" si="5"/>
        <v>2.1803625023817381</v>
      </c>
      <c r="E39">
        <f t="shared" si="0"/>
        <v>1.1046095511082126</v>
      </c>
      <c r="F39">
        <f>(C38+D38)*E35</f>
        <v>180.9515131329386</v>
      </c>
    </row>
    <row r="40" spans="1:6" x14ac:dyDescent="0.25">
      <c r="A40">
        <v>31</v>
      </c>
      <c r="B40">
        <v>218</v>
      </c>
      <c r="C40">
        <f t="shared" si="4"/>
        <v>165.7844178478687</v>
      </c>
      <c r="D40">
        <f t="shared" si="5"/>
        <v>2.2594413658651642</v>
      </c>
      <c r="E40">
        <f t="shared" si="0"/>
        <v>1.2928030827298376</v>
      </c>
      <c r="F40">
        <f t="shared" si="3"/>
        <v>212.89806453096685</v>
      </c>
    </row>
    <row r="41" spans="1:6" x14ac:dyDescent="0.25">
      <c r="A41">
        <v>32</v>
      </c>
      <c r="B41">
        <v>149</v>
      </c>
      <c r="C41">
        <f t="shared" si="4"/>
        <v>167.88572290845309</v>
      </c>
      <c r="D41">
        <f t="shared" si="5"/>
        <v>2.2436277353370873</v>
      </c>
      <c r="E41">
        <f t="shared" si="0"/>
        <v>0.89052933484292773</v>
      </c>
      <c r="F41">
        <f>(C40+D40)*E37</f>
        <v>149.70439048790112</v>
      </c>
    </row>
    <row r="42" spans="1:6" x14ac:dyDescent="0.25">
      <c r="A42">
        <v>33</v>
      </c>
      <c r="F42">
        <f>($C$41+$D$41)*E38</f>
        <v>119.89557108068519</v>
      </c>
    </row>
    <row r="43" spans="1:6" x14ac:dyDescent="0.25">
      <c r="A43">
        <v>34</v>
      </c>
      <c r="F43">
        <f>($C$41+$D$41)*E39</f>
        <v>187.92650564496878</v>
      </c>
    </row>
    <row r="44" spans="1:6" x14ac:dyDescent="0.25">
      <c r="A44">
        <v>35</v>
      </c>
      <c r="F44">
        <f>($C$41+$D$41)*E40</f>
        <v>219.94374897511744</v>
      </c>
    </row>
    <row r="45" spans="1:6" x14ac:dyDescent="0.25">
      <c r="A45">
        <v>36</v>
      </c>
      <c r="F45">
        <f>($C$41+$D$41)*E41</f>
        <v>151.50517746607369</v>
      </c>
    </row>
    <row r="46" spans="1:6" x14ac:dyDescent="0.25">
      <c r="A46">
        <v>37</v>
      </c>
      <c r="F46">
        <f>(C41+D41*2)*E38</f>
        <v>121.47672699295293</v>
      </c>
    </row>
    <row r="47" spans="1:6" x14ac:dyDescent="0.25">
      <c r="A4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Sheet2 (2)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Akbar Rizki</cp:lastModifiedBy>
  <dcterms:created xsi:type="dcterms:W3CDTF">2018-03-15T01:01:48Z</dcterms:created>
  <dcterms:modified xsi:type="dcterms:W3CDTF">2021-03-08T02:13:05Z</dcterms:modified>
</cp:coreProperties>
</file>