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Y5RRGPH7w+kyfLrQS0fj4O+xIM1cYmVlHPgTtpo/TQ="/>
    </ext>
  </extLst>
</workbook>
</file>

<file path=xl/sharedStrings.xml><?xml version="1.0" encoding="utf-8"?>
<sst xmlns="http://schemas.openxmlformats.org/spreadsheetml/2006/main" count="33" uniqueCount="27">
  <si>
    <t>tanggal</t>
  </si>
  <si>
    <t>x</t>
  </si>
  <si>
    <t>y</t>
  </si>
  <si>
    <t>x^2</t>
  </si>
  <si>
    <t>xy</t>
  </si>
  <si>
    <t>y^2</t>
  </si>
  <si>
    <t>y perdiksi y'</t>
  </si>
  <si>
    <t>y - y pred</t>
  </si>
  <si>
    <t>Error MAPE</t>
  </si>
  <si>
    <t>a</t>
  </si>
  <si>
    <t>TOTAL</t>
  </si>
  <si>
    <t>prosentase</t>
  </si>
  <si>
    <t xml:space="preserve">d </t>
  </si>
  <si>
    <t>DATA OLAH TUGAS</t>
  </si>
  <si>
    <t>#</t>
  </si>
  <si>
    <t>x1</t>
  </si>
  <si>
    <t>x2</t>
  </si>
  <si>
    <t>x1Y</t>
  </si>
  <si>
    <t>x2y</t>
  </si>
  <si>
    <t>x1^2</t>
  </si>
  <si>
    <t>x2^2</t>
  </si>
  <si>
    <t>Y</t>
  </si>
  <si>
    <t>aX1+b</t>
  </si>
  <si>
    <t>ax2+b</t>
  </si>
  <si>
    <t>SUM</t>
  </si>
  <si>
    <t>a2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</si>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</sst>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_-* #,##0.000_-;\-* #,##0.000_-;_-* &quot;-&quot;?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1" numFmtId="3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3" xfId="0" applyBorder="1" applyFont="1" applyNumberFormat="1"/>
    <xf borderId="1" fillId="0" fontId="1" numFmtId="3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3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5.43"/>
    <col customWidth="1" min="4" max="4" width="15.57"/>
    <col customWidth="1" min="5" max="5" width="14.57"/>
    <col customWidth="1" min="6" max="6" width="11.71"/>
    <col customWidth="1" min="7" max="7" width="15.0"/>
    <col customWidth="1" min="8" max="8" width="11.71"/>
    <col customWidth="1" min="9" max="9" width="10.71"/>
    <col customWidth="1" min="10" max="10" width="15.0"/>
    <col customWidth="1" min="11" max="11" width="16.0"/>
    <col customWidth="1" min="12" max="14" width="8.71"/>
    <col customWidth="1" min="15" max="15" width="12.86"/>
    <col customWidth="1" min="16" max="16" width="11.14"/>
    <col customWidth="1" min="17" max="17" width="8.71"/>
    <col customWidth="1" min="18" max="18" width="15.43"/>
    <col customWidth="1" min="19" max="26" width="8.71"/>
  </cols>
  <sheetData>
    <row r="1" ht="14.25" customHeight="1"/>
    <row r="2" ht="14.25" customHeight="1"/>
    <row r="3" ht="14.2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N3" s="3" t="s">
        <v>1</v>
      </c>
      <c r="O3" s="3" t="s">
        <v>2</v>
      </c>
      <c r="P3" s="3" t="s">
        <v>6</v>
      </c>
      <c r="Q3" s="3" t="s">
        <v>7</v>
      </c>
      <c r="R3" s="3" t="s">
        <v>8</v>
      </c>
    </row>
    <row r="4" ht="14.25" customHeight="1">
      <c r="A4" s="4">
        <v>1.0</v>
      </c>
      <c r="B4" s="5">
        <v>44929.0</v>
      </c>
      <c r="C4" s="6">
        <v>155.0</v>
      </c>
      <c r="D4" s="7">
        <v>342500.0</v>
      </c>
      <c r="E4" s="1">
        <f t="shared" ref="E4:E34" si="1">C4^2</f>
        <v>24025</v>
      </c>
      <c r="F4" s="1">
        <f t="shared" ref="F4:F34" si="2">C4*D4</f>
        <v>53087500</v>
      </c>
      <c r="G4" s="8">
        <f t="shared" ref="G4:G34" si="3">D4^2</f>
        <v>117306250000</v>
      </c>
      <c r="J4" s="4" t="s">
        <v>9</v>
      </c>
      <c r="K4" s="9">
        <f>(D35*E35)-(C35*F35)/(31*E35-(C35)^2)</f>
        <v>10742585562346</v>
      </c>
      <c r="N4" s="6">
        <v>155.0</v>
      </c>
      <c r="O4" s="7">
        <v>342500.0</v>
      </c>
      <c r="P4" s="10">
        <f t="shared" ref="P4:P34" si="4">12723 + (1801*N4)</f>
        <v>291878</v>
      </c>
      <c r="Q4" s="11">
        <f t="shared" ref="Q4:Q34" si="5">O4-P4</f>
        <v>50622</v>
      </c>
      <c r="R4" s="10">
        <f t="shared" ref="R4:R34" si="6">ABS(Q4/O4)</f>
        <v>0.1478014599</v>
      </c>
    </row>
    <row r="5" ht="14.25" customHeight="1">
      <c r="A5" s="9">
        <f t="shared" ref="A5:A34" si="7">A4+1</f>
        <v>2</v>
      </c>
      <c r="B5" s="5">
        <v>44930.0</v>
      </c>
      <c r="C5" s="6">
        <v>198.0</v>
      </c>
      <c r="D5" s="7">
        <v>389000.0</v>
      </c>
      <c r="E5" s="1">
        <f t="shared" si="1"/>
        <v>39204</v>
      </c>
      <c r="F5" s="1">
        <f t="shared" si="2"/>
        <v>77022000</v>
      </c>
      <c r="G5" s="8">
        <f t="shared" si="3"/>
        <v>151321000000</v>
      </c>
      <c r="N5" s="6">
        <v>198.0</v>
      </c>
      <c r="O5" s="7">
        <v>389000.0</v>
      </c>
      <c r="P5" s="10">
        <f t="shared" si="4"/>
        <v>369321</v>
      </c>
      <c r="Q5" s="11">
        <f t="shared" si="5"/>
        <v>19679</v>
      </c>
      <c r="R5" s="10">
        <f t="shared" si="6"/>
        <v>0.05058868895</v>
      </c>
    </row>
    <row r="6" ht="14.25" customHeight="1">
      <c r="A6" s="9">
        <f t="shared" si="7"/>
        <v>3</v>
      </c>
      <c r="B6" s="5">
        <v>44931.0</v>
      </c>
      <c r="C6" s="6">
        <v>178.0</v>
      </c>
      <c r="D6" s="7">
        <v>342000.0</v>
      </c>
      <c r="E6" s="1">
        <f t="shared" si="1"/>
        <v>31684</v>
      </c>
      <c r="F6" s="1">
        <f t="shared" si="2"/>
        <v>60876000</v>
      </c>
      <c r="G6" s="8">
        <f t="shared" si="3"/>
        <v>116964000000</v>
      </c>
      <c r="N6" s="6">
        <v>178.0</v>
      </c>
      <c r="O6" s="7">
        <v>342000.0</v>
      </c>
      <c r="P6" s="10">
        <f t="shared" si="4"/>
        <v>333301</v>
      </c>
      <c r="Q6" s="11">
        <f t="shared" si="5"/>
        <v>8699</v>
      </c>
      <c r="R6" s="10">
        <f t="shared" si="6"/>
        <v>0.02543567251</v>
      </c>
    </row>
    <row r="7" ht="14.25" customHeight="1">
      <c r="A7" s="9">
        <f t="shared" si="7"/>
        <v>4</v>
      </c>
      <c r="B7" s="5">
        <v>44932.0</v>
      </c>
      <c r="C7" s="6">
        <v>148.0</v>
      </c>
      <c r="D7" s="7">
        <v>278000.0</v>
      </c>
      <c r="E7" s="1">
        <f t="shared" si="1"/>
        <v>21904</v>
      </c>
      <c r="F7" s="1">
        <f t="shared" si="2"/>
        <v>41144000</v>
      </c>
      <c r="G7" s="8">
        <f t="shared" si="3"/>
        <v>77284000000</v>
      </c>
      <c r="N7" s="6">
        <v>148.0</v>
      </c>
      <c r="O7" s="7">
        <v>278000.0</v>
      </c>
      <c r="P7" s="10">
        <f t="shared" si="4"/>
        <v>279271</v>
      </c>
      <c r="Q7" s="11">
        <f t="shared" si="5"/>
        <v>-1271</v>
      </c>
      <c r="R7" s="10">
        <f t="shared" si="6"/>
        <v>0.004571942446</v>
      </c>
    </row>
    <row r="8" ht="14.25" customHeight="1">
      <c r="A8" s="9">
        <f t="shared" si="7"/>
        <v>5</v>
      </c>
      <c r="B8" s="5">
        <v>44933.0</v>
      </c>
      <c r="C8" s="6">
        <v>189.0</v>
      </c>
      <c r="D8" s="7">
        <v>288000.0</v>
      </c>
      <c r="E8" s="1">
        <f t="shared" si="1"/>
        <v>35721</v>
      </c>
      <c r="F8" s="1">
        <f t="shared" si="2"/>
        <v>54432000</v>
      </c>
      <c r="G8" s="8">
        <f t="shared" si="3"/>
        <v>82944000000</v>
      </c>
      <c r="N8" s="6">
        <v>189.0</v>
      </c>
      <c r="O8" s="7">
        <v>288000.0</v>
      </c>
      <c r="P8" s="10">
        <f t="shared" si="4"/>
        <v>353112</v>
      </c>
      <c r="Q8" s="11">
        <f t="shared" si="5"/>
        <v>-65112</v>
      </c>
      <c r="R8" s="10">
        <f t="shared" si="6"/>
        <v>0.2260833333</v>
      </c>
    </row>
    <row r="9" ht="14.25" customHeight="1">
      <c r="A9" s="9">
        <f t="shared" si="7"/>
        <v>6</v>
      </c>
      <c r="B9" s="5">
        <v>44934.0</v>
      </c>
      <c r="C9" s="6">
        <v>156.0</v>
      </c>
      <c r="D9" s="7">
        <v>232000.0</v>
      </c>
      <c r="E9" s="1">
        <f t="shared" si="1"/>
        <v>24336</v>
      </c>
      <c r="F9" s="1">
        <f t="shared" si="2"/>
        <v>36192000</v>
      </c>
      <c r="G9" s="8">
        <f t="shared" si="3"/>
        <v>53824000000</v>
      </c>
      <c r="N9" s="6">
        <v>156.0</v>
      </c>
      <c r="O9" s="7">
        <v>232000.0</v>
      </c>
      <c r="P9" s="10">
        <f t="shared" si="4"/>
        <v>293679</v>
      </c>
      <c r="Q9" s="11">
        <f t="shared" si="5"/>
        <v>-61679</v>
      </c>
      <c r="R9" s="10">
        <f t="shared" si="6"/>
        <v>0.2658577586</v>
      </c>
    </row>
    <row r="10" ht="14.25" customHeight="1">
      <c r="A10" s="9">
        <f t="shared" si="7"/>
        <v>7</v>
      </c>
      <c r="B10" s="5">
        <v>44935.0</v>
      </c>
      <c r="C10" s="6">
        <v>177.0</v>
      </c>
      <c r="D10" s="7">
        <v>321000.0</v>
      </c>
      <c r="E10" s="1">
        <f t="shared" si="1"/>
        <v>31329</v>
      </c>
      <c r="F10" s="1">
        <f t="shared" si="2"/>
        <v>56817000</v>
      </c>
      <c r="G10" s="8">
        <f t="shared" si="3"/>
        <v>103041000000</v>
      </c>
      <c r="N10" s="6">
        <v>177.0</v>
      </c>
      <c r="O10" s="7">
        <v>321000.0</v>
      </c>
      <c r="P10" s="10">
        <f t="shared" si="4"/>
        <v>331500</v>
      </c>
      <c r="Q10" s="11">
        <f t="shared" si="5"/>
        <v>-10500</v>
      </c>
      <c r="R10" s="10">
        <f t="shared" si="6"/>
        <v>0.03271028037</v>
      </c>
    </row>
    <row r="11" ht="14.25" customHeight="1">
      <c r="A11" s="9">
        <f t="shared" si="7"/>
        <v>8</v>
      </c>
      <c r="B11" s="5">
        <v>44936.0</v>
      </c>
      <c r="C11" s="6">
        <v>190.0</v>
      </c>
      <c r="D11" s="7">
        <v>366000.0</v>
      </c>
      <c r="E11" s="1">
        <f t="shared" si="1"/>
        <v>36100</v>
      </c>
      <c r="F11" s="1">
        <f t="shared" si="2"/>
        <v>69540000</v>
      </c>
      <c r="G11" s="8">
        <f t="shared" si="3"/>
        <v>133956000000</v>
      </c>
      <c r="N11" s="6">
        <v>190.0</v>
      </c>
      <c r="O11" s="7">
        <v>366000.0</v>
      </c>
      <c r="P11" s="10">
        <f t="shared" si="4"/>
        <v>354913</v>
      </c>
      <c r="Q11" s="11">
        <f t="shared" si="5"/>
        <v>11087</v>
      </c>
      <c r="R11" s="10">
        <f t="shared" si="6"/>
        <v>0.03029234973</v>
      </c>
    </row>
    <row r="12" ht="14.25" customHeight="1">
      <c r="A12" s="9">
        <f t="shared" si="7"/>
        <v>9</v>
      </c>
      <c r="B12" s="5">
        <v>44937.0</v>
      </c>
      <c r="C12" s="6">
        <v>145.0</v>
      </c>
      <c r="D12" s="7">
        <v>278000.0</v>
      </c>
      <c r="E12" s="1">
        <f t="shared" si="1"/>
        <v>21025</v>
      </c>
      <c r="F12" s="1">
        <f t="shared" si="2"/>
        <v>40310000</v>
      </c>
      <c r="G12" s="8">
        <f t="shared" si="3"/>
        <v>77284000000</v>
      </c>
      <c r="N12" s="6">
        <v>145.0</v>
      </c>
      <c r="O12" s="7">
        <v>278000.0</v>
      </c>
      <c r="P12" s="10">
        <f t="shared" si="4"/>
        <v>273868</v>
      </c>
      <c r="Q12" s="11">
        <f t="shared" si="5"/>
        <v>4132</v>
      </c>
      <c r="R12" s="10">
        <f t="shared" si="6"/>
        <v>0.01486330935</v>
      </c>
    </row>
    <row r="13" ht="14.25" customHeight="1">
      <c r="A13" s="9">
        <f t="shared" si="7"/>
        <v>10</v>
      </c>
      <c r="B13" s="5">
        <v>44938.0</v>
      </c>
      <c r="C13" s="6">
        <v>169.0</v>
      </c>
      <c r="D13" s="7">
        <v>316000.0</v>
      </c>
      <c r="E13" s="1">
        <f t="shared" si="1"/>
        <v>28561</v>
      </c>
      <c r="F13" s="1">
        <f t="shared" si="2"/>
        <v>53404000</v>
      </c>
      <c r="G13" s="8">
        <f t="shared" si="3"/>
        <v>99856000000</v>
      </c>
      <c r="N13" s="6">
        <v>169.0</v>
      </c>
      <c r="O13" s="7">
        <v>316000.0</v>
      </c>
      <c r="P13" s="10">
        <f t="shared" si="4"/>
        <v>317092</v>
      </c>
      <c r="Q13" s="11">
        <f t="shared" si="5"/>
        <v>-1092</v>
      </c>
      <c r="R13" s="10">
        <f t="shared" si="6"/>
        <v>0.003455696203</v>
      </c>
    </row>
    <row r="14" ht="14.25" customHeight="1">
      <c r="A14" s="9">
        <f t="shared" si="7"/>
        <v>11</v>
      </c>
      <c r="B14" s="5">
        <v>44939.0</v>
      </c>
      <c r="C14" s="6">
        <v>232.0</v>
      </c>
      <c r="D14" s="7">
        <v>421000.0</v>
      </c>
      <c r="E14" s="1">
        <f t="shared" si="1"/>
        <v>53824</v>
      </c>
      <c r="F14" s="1">
        <f t="shared" si="2"/>
        <v>97672000</v>
      </c>
      <c r="G14" s="8">
        <f t="shared" si="3"/>
        <v>177241000000</v>
      </c>
      <c r="N14" s="6">
        <v>232.0</v>
      </c>
      <c r="O14" s="7">
        <v>421000.0</v>
      </c>
      <c r="P14" s="10">
        <f t="shared" si="4"/>
        <v>430555</v>
      </c>
      <c r="Q14" s="11">
        <f t="shared" si="5"/>
        <v>-9555</v>
      </c>
      <c r="R14" s="10">
        <f t="shared" si="6"/>
        <v>0.022695962</v>
      </c>
    </row>
    <row r="15" ht="14.25" customHeight="1">
      <c r="A15" s="9">
        <f t="shared" si="7"/>
        <v>12</v>
      </c>
      <c r="B15" s="5">
        <v>44940.0</v>
      </c>
      <c r="C15" s="6">
        <v>202.0</v>
      </c>
      <c r="D15" s="7">
        <v>404000.0</v>
      </c>
      <c r="E15" s="1">
        <f t="shared" si="1"/>
        <v>40804</v>
      </c>
      <c r="F15" s="1">
        <f t="shared" si="2"/>
        <v>81608000</v>
      </c>
      <c r="G15" s="8">
        <f t="shared" si="3"/>
        <v>163216000000</v>
      </c>
      <c r="N15" s="6">
        <v>202.0</v>
      </c>
      <c r="O15" s="7">
        <v>404000.0</v>
      </c>
      <c r="P15" s="10">
        <f t="shared" si="4"/>
        <v>376525</v>
      </c>
      <c r="Q15" s="11">
        <f t="shared" si="5"/>
        <v>27475</v>
      </c>
      <c r="R15" s="10">
        <f t="shared" si="6"/>
        <v>0.06800742574</v>
      </c>
    </row>
    <row r="16" ht="14.25" customHeight="1">
      <c r="A16" s="9">
        <f t="shared" si="7"/>
        <v>13</v>
      </c>
      <c r="B16" s="5">
        <v>44941.0</v>
      </c>
      <c r="C16" s="6">
        <v>243.0</v>
      </c>
      <c r="D16" s="7">
        <v>422000.0</v>
      </c>
      <c r="E16" s="1">
        <f t="shared" si="1"/>
        <v>59049</v>
      </c>
      <c r="F16" s="1">
        <f t="shared" si="2"/>
        <v>102546000</v>
      </c>
      <c r="G16" s="8">
        <f t="shared" si="3"/>
        <v>178084000000</v>
      </c>
      <c r="N16" s="6">
        <v>243.0</v>
      </c>
      <c r="O16" s="7">
        <v>422000.0</v>
      </c>
      <c r="P16" s="10">
        <f t="shared" si="4"/>
        <v>450366</v>
      </c>
      <c r="Q16" s="11">
        <f t="shared" si="5"/>
        <v>-28366</v>
      </c>
      <c r="R16" s="10">
        <f t="shared" si="6"/>
        <v>0.06721800948</v>
      </c>
    </row>
    <row r="17" ht="14.25" customHeight="1">
      <c r="A17" s="9">
        <f t="shared" si="7"/>
        <v>14</v>
      </c>
      <c r="B17" s="5">
        <v>44942.0</v>
      </c>
      <c r="C17" s="6">
        <v>153.0</v>
      </c>
      <c r="D17" s="7">
        <v>287000.0</v>
      </c>
      <c r="E17" s="1">
        <f t="shared" si="1"/>
        <v>23409</v>
      </c>
      <c r="F17" s="1">
        <f t="shared" si="2"/>
        <v>43911000</v>
      </c>
      <c r="G17" s="8">
        <f t="shared" si="3"/>
        <v>82369000000</v>
      </c>
      <c r="N17" s="6">
        <v>153.0</v>
      </c>
      <c r="O17" s="7">
        <v>287000.0</v>
      </c>
      <c r="P17" s="10">
        <f t="shared" si="4"/>
        <v>288276</v>
      </c>
      <c r="Q17" s="11">
        <f t="shared" si="5"/>
        <v>-1276</v>
      </c>
      <c r="R17" s="10">
        <f t="shared" si="6"/>
        <v>0.004445993031</v>
      </c>
    </row>
    <row r="18" ht="14.25" customHeight="1">
      <c r="A18" s="9">
        <f t="shared" si="7"/>
        <v>15</v>
      </c>
      <c r="B18" s="5">
        <v>44943.0</v>
      </c>
      <c r="C18" s="6">
        <v>172.0</v>
      </c>
      <c r="D18" s="7">
        <v>377000.0</v>
      </c>
      <c r="E18" s="1">
        <f t="shared" si="1"/>
        <v>29584</v>
      </c>
      <c r="F18" s="1">
        <f t="shared" si="2"/>
        <v>64844000</v>
      </c>
      <c r="G18" s="8">
        <f t="shared" si="3"/>
        <v>142129000000</v>
      </c>
      <c r="N18" s="6">
        <v>172.0</v>
      </c>
      <c r="O18" s="7">
        <v>377000.0</v>
      </c>
      <c r="P18" s="10">
        <f t="shared" si="4"/>
        <v>322495</v>
      </c>
      <c r="Q18" s="11">
        <f t="shared" si="5"/>
        <v>54505</v>
      </c>
      <c r="R18" s="10">
        <f t="shared" si="6"/>
        <v>0.1445755968</v>
      </c>
    </row>
    <row r="19" ht="14.25" customHeight="1">
      <c r="A19" s="9">
        <f t="shared" si="7"/>
        <v>16</v>
      </c>
      <c r="B19" s="5">
        <v>44944.0</v>
      </c>
      <c r="C19" s="6">
        <v>230.0</v>
      </c>
      <c r="D19" s="7">
        <v>402000.0</v>
      </c>
      <c r="E19" s="1">
        <f t="shared" si="1"/>
        <v>52900</v>
      </c>
      <c r="F19" s="1">
        <f t="shared" si="2"/>
        <v>92460000</v>
      </c>
      <c r="G19" s="8">
        <f t="shared" si="3"/>
        <v>161604000000</v>
      </c>
      <c r="N19" s="6">
        <v>230.0</v>
      </c>
      <c r="O19" s="7">
        <v>402000.0</v>
      </c>
      <c r="P19" s="10">
        <f t="shared" si="4"/>
        <v>426953</v>
      </c>
      <c r="Q19" s="11">
        <f t="shared" si="5"/>
        <v>-24953</v>
      </c>
      <c r="R19" s="10">
        <f t="shared" si="6"/>
        <v>0.0620721393</v>
      </c>
    </row>
    <row r="20" ht="14.25" customHeight="1">
      <c r="A20" s="9">
        <f t="shared" si="7"/>
        <v>17</v>
      </c>
      <c r="B20" s="5">
        <v>44945.0</v>
      </c>
      <c r="C20" s="6">
        <v>214.0</v>
      </c>
      <c r="D20" s="7">
        <v>387000.0</v>
      </c>
      <c r="E20" s="1">
        <f t="shared" si="1"/>
        <v>45796</v>
      </c>
      <c r="F20" s="1">
        <f t="shared" si="2"/>
        <v>82818000</v>
      </c>
      <c r="G20" s="8">
        <f t="shared" si="3"/>
        <v>149769000000</v>
      </c>
      <c r="N20" s="6">
        <v>214.0</v>
      </c>
      <c r="O20" s="7">
        <v>387000.0</v>
      </c>
      <c r="P20" s="10">
        <f t="shared" si="4"/>
        <v>398137</v>
      </c>
      <c r="Q20" s="11">
        <f t="shared" si="5"/>
        <v>-11137</v>
      </c>
      <c r="R20" s="10">
        <f t="shared" si="6"/>
        <v>0.02877777778</v>
      </c>
    </row>
    <row r="21" ht="14.25" customHeight="1">
      <c r="A21" s="9">
        <f t="shared" si="7"/>
        <v>18</v>
      </c>
      <c r="B21" s="5">
        <v>44946.0</v>
      </c>
      <c r="C21" s="6">
        <v>171.0</v>
      </c>
      <c r="D21" s="7">
        <v>287000.0</v>
      </c>
      <c r="E21" s="1">
        <f t="shared" si="1"/>
        <v>29241</v>
      </c>
      <c r="F21" s="1">
        <f t="shared" si="2"/>
        <v>49077000</v>
      </c>
      <c r="G21" s="8">
        <f t="shared" si="3"/>
        <v>82369000000</v>
      </c>
      <c r="N21" s="6">
        <v>171.0</v>
      </c>
      <c r="O21" s="7">
        <v>287000.0</v>
      </c>
      <c r="P21" s="10">
        <f t="shared" si="4"/>
        <v>320694</v>
      </c>
      <c r="Q21" s="11">
        <f t="shared" si="5"/>
        <v>-33694</v>
      </c>
      <c r="R21" s="10">
        <f t="shared" si="6"/>
        <v>0.1174006969</v>
      </c>
    </row>
    <row r="22" ht="14.25" customHeight="1">
      <c r="A22" s="9">
        <f t="shared" si="7"/>
        <v>19</v>
      </c>
      <c r="B22" s="5">
        <v>44947.0</v>
      </c>
      <c r="C22" s="6">
        <v>127.0</v>
      </c>
      <c r="D22" s="7">
        <v>245000.0</v>
      </c>
      <c r="E22" s="1">
        <f t="shared" si="1"/>
        <v>16129</v>
      </c>
      <c r="F22" s="1">
        <f t="shared" si="2"/>
        <v>31115000</v>
      </c>
      <c r="G22" s="8">
        <f t="shared" si="3"/>
        <v>60025000000</v>
      </c>
      <c r="N22" s="6">
        <v>127.0</v>
      </c>
      <c r="O22" s="7">
        <v>245000.0</v>
      </c>
      <c r="P22" s="10">
        <f t="shared" si="4"/>
        <v>241450</v>
      </c>
      <c r="Q22" s="11">
        <f t="shared" si="5"/>
        <v>3550</v>
      </c>
      <c r="R22" s="10">
        <f t="shared" si="6"/>
        <v>0.01448979592</v>
      </c>
    </row>
    <row r="23" ht="14.25" customHeight="1">
      <c r="A23" s="9">
        <f t="shared" si="7"/>
        <v>20</v>
      </c>
      <c r="B23" s="5">
        <v>44948.0</v>
      </c>
      <c r="C23" s="6">
        <v>186.0</v>
      </c>
      <c r="D23" s="7">
        <v>342000.0</v>
      </c>
      <c r="E23" s="1">
        <f t="shared" si="1"/>
        <v>34596</v>
      </c>
      <c r="F23" s="1">
        <f t="shared" si="2"/>
        <v>63612000</v>
      </c>
      <c r="G23" s="8">
        <f t="shared" si="3"/>
        <v>116964000000</v>
      </c>
      <c r="N23" s="6">
        <v>186.0</v>
      </c>
      <c r="O23" s="7">
        <v>342000.0</v>
      </c>
      <c r="P23" s="10">
        <f t="shared" si="4"/>
        <v>347709</v>
      </c>
      <c r="Q23" s="11">
        <f t="shared" si="5"/>
        <v>-5709</v>
      </c>
      <c r="R23" s="10">
        <f t="shared" si="6"/>
        <v>0.01669298246</v>
      </c>
    </row>
    <row r="24" ht="14.25" customHeight="1">
      <c r="A24" s="9">
        <f t="shared" si="7"/>
        <v>21</v>
      </c>
      <c r="B24" s="5">
        <v>44949.0</v>
      </c>
      <c r="C24" s="2">
        <v>183.0</v>
      </c>
      <c r="D24" s="12">
        <v>344000.0</v>
      </c>
      <c r="E24" s="1">
        <f t="shared" si="1"/>
        <v>33489</v>
      </c>
      <c r="F24" s="1">
        <f t="shared" si="2"/>
        <v>62952000</v>
      </c>
      <c r="G24" s="8">
        <f t="shared" si="3"/>
        <v>118336000000</v>
      </c>
      <c r="N24" s="2">
        <v>183.0</v>
      </c>
      <c r="O24" s="12">
        <v>344000.0</v>
      </c>
      <c r="P24" s="10">
        <f t="shared" si="4"/>
        <v>342306</v>
      </c>
      <c r="Q24" s="11">
        <f t="shared" si="5"/>
        <v>1694</v>
      </c>
      <c r="R24" s="10">
        <f t="shared" si="6"/>
        <v>0.004924418605</v>
      </c>
    </row>
    <row r="25" ht="14.25" customHeight="1">
      <c r="A25" s="9">
        <f t="shared" si="7"/>
        <v>22</v>
      </c>
      <c r="B25" s="5">
        <v>44950.0</v>
      </c>
      <c r="C25" s="2">
        <v>166.0</v>
      </c>
      <c r="D25" s="13">
        <v>289000.0</v>
      </c>
      <c r="E25" s="1">
        <f t="shared" si="1"/>
        <v>27556</v>
      </c>
      <c r="F25" s="1">
        <f t="shared" si="2"/>
        <v>47974000</v>
      </c>
      <c r="G25" s="8">
        <f t="shared" si="3"/>
        <v>83521000000</v>
      </c>
      <c r="N25" s="2">
        <v>166.0</v>
      </c>
      <c r="O25" s="13">
        <v>289000.0</v>
      </c>
      <c r="P25" s="10">
        <f t="shared" si="4"/>
        <v>311689</v>
      </c>
      <c r="Q25" s="11">
        <f t="shared" si="5"/>
        <v>-22689</v>
      </c>
      <c r="R25" s="10">
        <f t="shared" si="6"/>
        <v>0.07850865052</v>
      </c>
    </row>
    <row r="26" ht="14.25" customHeight="1">
      <c r="A26" s="9">
        <f t="shared" si="7"/>
        <v>23</v>
      </c>
      <c r="B26" s="5">
        <v>44951.0</v>
      </c>
      <c r="C26" s="2">
        <v>186.0</v>
      </c>
      <c r="D26" s="13">
        <v>350000.0</v>
      </c>
      <c r="E26" s="1">
        <f t="shared" si="1"/>
        <v>34596</v>
      </c>
      <c r="F26" s="1">
        <f t="shared" si="2"/>
        <v>65100000</v>
      </c>
      <c r="G26" s="8">
        <f t="shared" si="3"/>
        <v>122500000000</v>
      </c>
      <c r="N26" s="2">
        <v>186.0</v>
      </c>
      <c r="O26" s="13">
        <v>350000.0</v>
      </c>
      <c r="P26" s="10">
        <f t="shared" si="4"/>
        <v>347709</v>
      </c>
      <c r="Q26" s="11">
        <f t="shared" si="5"/>
        <v>2291</v>
      </c>
      <c r="R26" s="10">
        <f t="shared" si="6"/>
        <v>0.006545714286</v>
      </c>
    </row>
    <row r="27" ht="14.25" customHeight="1">
      <c r="A27" s="9">
        <f t="shared" si="7"/>
        <v>24</v>
      </c>
      <c r="B27" s="5">
        <v>44952.0</v>
      </c>
      <c r="C27" s="14">
        <v>142.0</v>
      </c>
      <c r="D27" s="12">
        <v>243000.0</v>
      </c>
      <c r="E27" s="1">
        <f t="shared" si="1"/>
        <v>20164</v>
      </c>
      <c r="F27" s="1">
        <f t="shared" si="2"/>
        <v>34506000</v>
      </c>
      <c r="G27" s="8">
        <f t="shared" si="3"/>
        <v>59049000000</v>
      </c>
      <c r="N27" s="14">
        <v>142.0</v>
      </c>
      <c r="O27" s="12">
        <v>243000.0</v>
      </c>
      <c r="P27" s="10">
        <f t="shared" si="4"/>
        <v>268465</v>
      </c>
      <c r="Q27" s="11">
        <f t="shared" si="5"/>
        <v>-25465</v>
      </c>
      <c r="R27" s="10">
        <f t="shared" si="6"/>
        <v>0.1047942387</v>
      </c>
    </row>
    <row r="28" ht="14.25" customHeight="1">
      <c r="A28" s="9">
        <f t="shared" si="7"/>
        <v>25</v>
      </c>
      <c r="B28" s="5">
        <v>44953.0</v>
      </c>
      <c r="C28" s="2">
        <v>165.0</v>
      </c>
      <c r="D28" s="13">
        <v>323000.0</v>
      </c>
      <c r="E28" s="1">
        <f t="shared" si="1"/>
        <v>27225</v>
      </c>
      <c r="F28" s="1">
        <f t="shared" si="2"/>
        <v>53295000</v>
      </c>
      <c r="G28" s="8">
        <f t="shared" si="3"/>
        <v>104329000000</v>
      </c>
      <c r="N28" s="2">
        <v>165.0</v>
      </c>
      <c r="O28" s="13">
        <v>323000.0</v>
      </c>
      <c r="P28" s="10">
        <f t="shared" si="4"/>
        <v>309888</v>
      </c>
      <c r="Q28" s="11">
        <f t="shared" si="5"/>
        <v>13112</v>
      </c>
      <c r="R28" s="10">
        <f t="shared" si="6"/>
        <v>0.04059442724</v>
      </c>
    </row>
    <row r="29" ht="14.25" customHeight="1">
      <c r="A29" s="9">
        <f t="shared" si="7"/>
        <v>26</v>
      </c>
      <c r="B29" s="5">
        <v>44954.0</v>
      </c>
      <c r="C29" s="2">
        <v>191.0</v>
      </c>
      <c r="D29" s="13">
        <v>313000.0</v>
      </c>
      <c r="E29" s="1">
        <f t="shared" si="1"/>
        <v>36481</v>
      </c>
      <c r="F29" s="1">
        <f t="shared" si="2"/>
        <v>59783000</v>
      </c>
      <c r="G29" s="8">
        <f t="shared" si="3"/>
        <v>97969000000</v>
      </c>
      <c r="N29" s="2">
        <v>191.0</v>
      </c>
      <c r="O29" s="13">
        <v>313000.0</v>
      </c>
      <c r="P29" s="10">
        <f t="shared" si="4"/>
        <v>356714</v>
      </c>
      <c r="Q29" s="11">
        <f t="shared" si="5"/>
        <v>-43714</v>
      </c>
      <c r="R29" s="10">
        <f t="shared" si="6"/>
        <v>0.1396613419</v>
      </c>
    </row>
    <row r="30" ht="14.25" customHeight="1">
      <c r="A30" s="9">
        <f t="shared" si="7"/>
        <v>27</v>
      </c>
      <c r="B30" s="5">
        <v>44955.0</v>
      </c>
      <c r="C30" s="2">
        <v>165.0</v>
      </c>
      <c r="D30" s="13">
        <v>322000.0</v>
      </c>
      <c r="E30" s="1">
        <f t="shared" si="1"/>
        <v>27225</v>
      </c>
      <c r="F30" s="1">
        <f t="shared" si="2"/>
        <v>53130000</v>
      </c>
      <c r="G30" s="8">
        <f t="shared" si="3"/>
        <v>103684000000</v>
      </c>
      <c r="N30" s="2">
        <v>165.0</v>
      </c>
      <c r="O30" s="13">
        <v>322000.0</v>
      </c>
      <c r="P30" s="10">
        <f t="shared" si="4"/>
        <v>309888</v>
      </c>
      <c r="Q30" s="11">
        <f t="shared" si="5"/>
        <v>12112</v>
      </c>
      <c r="R30" s="10">
        <f t="shared" si="6"/>
        <v>0.03761490683</v>
      </c>
    </row>
    <row r="31" ht="14.25" customHeight="1">
      <c r="A31" s="9">
        <f t="shared" si="7"/>
        <v>28</v>
      </c>
      <c r="B31" s="5">
        <v>44956.0</v>
      </c>
      <c r="C31" s="2">
        <v>196.0</v>
      </c>
      <c r="D31" s="13">
        <v>367000.0</v>
      </c>
      <c r="E31" s="1">
        <f t="shared" si="1"/>
        <v>38416</v>
      </c>
      <c r="F31" s="1">
        <f t="shared" si="2"/>
        <v>71932000</v>
      </c>
      <c r="G31" s="8">
        <f t="shared" si="3"/>
        <v>134689000000</v>
      </c>
      <c r="N31" s="2">
        <v>196.0</v>
      </c>
      <c r="O31" s="13">
        <v>367000.0</v>
      </c>
      <c r="P31" s="10">
        <f t="shared" si="4"/>
        <v>365719</v>
      </c>
      <c r="Q31" s="11">
        <f t="shared" si="5"/>
        <v>1281</v>
      </c>
      <c r="R31" s="10">
        <f t="shared" si="6"/>
        <v>0.003490463215</v>
      </c>
    </row>
    <row r="32" ht="14.25" customHeight="1">
      <c r="A32" s="9">
        <f t="shared" si="7"/>
        <v>29</v>
      </c>
      <c r="B32" s="5">
        <v>44957.0</v>
      </c>
      <c r="C32" s="2">
        <v>200.0</v>
      </c>
      <c r="D32" s="13">
        <v>400000.0</v>
      </c>
      <c r="E32" s="1">
        <f t="shared" si="1"/>
        <v>40000</v>
      </c>
      <c r="F32" s="1">
        <f t="shared" si="2"/>
        <v>80000000</v>
      </c>
      <c r="G32" s="8">
        <f t="shared" si="3"/>
        <v>160000000000</v>
      </c>
      <c r="N32" s="2">
        <v>200.0</v>
      </c>
      <c r="O32" s="13">
        <v>400000.0</v>
      </c>
      <c r="P32" s="10">
        <f t="shared" si="4"/>
        <v>372923</v>
      </c>
      <c r="Q32" s="11">
        <f t="shared" si="5"/>
        <v>27077</v>
      </c>
      <c r="R32" s="10">
        <f t="shared" si="6"/>
        <v>0.0676925</v>
      </c>
    </row>
    <row r="33" ht="14.25" customHeight="1">
      <c r="A33" s="9">
        <f t="shared" si="7"/>
        <v>30</v>
      </c>
      <c r="B33" s="5">
        <v>44958.0</v>
      </c>
      <c r="C33" s="2">
        <v>123.0</v>
      </c>
      <c r="D33" s="13">
        <v>256000.0</v>
      </c>
      <c r="E33" s="1">
        <f t="shared" si="1"/>
        <v>15129</v>
      </c>
      <c r="F33" s="1">
        <f t="shared" si="2"/>
        <v>31488000</v>
      </c>
      <c r="G33" s="8">
        <f t="shared" si="3"/>
        <v>65536000000</v>
      </c>
      <c r="N33" s="2">
        <v>123.0</v>
      </c>
      <c r="O33" s="13">
        <v>256000.0</v>
      </c>
      <c r="P33" s="10">
        <f t="shared" si="4"/>
        <v>234246</v>
      </c>
      <c r="Q33" s="11">
        <f t="shared" si="5"/>
        <v>21754</v>
      </c>
      <c r="R33" s="10">
        <f t="shared" si="6"/>
        <v>0.0849765625</v>
      </c>
    </row>
    <row r="34" ht="14.25" customHeight="1">
      <c r="A34" s="9">
        <f t="shared" si="7"/>
        <v>31</v>
      </c>
      <c r="B34" s="5">
        <v>44959.0</v>
      </c>
      <c r="C34" s="2">
        <v>223.0</v>
      </c>
      <c r="D34" s="13">
        <v>504000.0</v>
      </c>
      <c r="E34" s="1">
        <f t="shared" si="1"/>
        <v>49729</v>
      </c>
      <c r="F34" s="1">
        <f t="shared" si="2"/>
        <v>112392000</v>
      </c>
      <c r="G34" s="8">
        <f t="shared" si="3"/>
        <v>254016000000</v>
      </c>
      <c r="N34" s="2">
        <v>223.0</v>
      </c>
      <c r="O34" s="13">
        <v>504000.0</v>
      </c>
      <c r="P34" s="10">
        <f t="shared" si="4"/>
        <v>414346</v>
      </c>
      <c r="Q34" s="11">
        <f t="shared" si="5"/>
        <v>89654</v>
      </c>
      <c r="R34" s="10">
        <f t="shared" si="6"/>
        <v>0.1778849206</v>
      </c>
    </row>
    <row r="35" ht="14.25" customHeight="1">
      <c r="B35" s="2" t="s">
        <v>10</v>
      </c>
      <c r="C35" s="8">
        <f t="shared" ref="C35:G35" si="8">sum(C4:C34)</f>
        <v>5575</v>
      </c>
      <c r="D35" s="15">
        <f t="shared" si="8"/>
        <v>10437500</v>
      </c>
      <c r="E35" s="8">
        <f t="shared" si="8"/>
        <v>1029231</v>
      </c>
      <c r="F35" s="8">
        <f t="shared" si="8"/>
        <v>1925039500</v>
      </c>
      <c r="G35" s="8">
        <f t="shared" si="8"/>
        <v>3631179250000</v>
      </c>
      <c r="N35" s="10"/>
      <c r="O35" s="10"/>
      <c r="P35" s="3" t="s">
        <v>10</v>
      </c>
      <c r="Q35" s="11">
        <f t="shared" ref="Q35:R35" si="9">sum(Q4:Q34)</f>
        <v>2512</v>
      </c>
      <c r="R35" s="10">
        <f t="shared" si="9"/>
        <v>2.094725015</v>
      </c>
    </row>
    <row r="36" ht="14.25" customHeight="1"/>
    <row r="37" ht="14.25" customHeight="1">
      <c r="P37" s="4" t="s">
        <v>11</v>
      </c>
      <c r="R37" s="9">
        <f>(R35*100)/31</f>
        <v>6.757177468</v>
      </c>
    </row>
    <row r="38" ht="14.25" customHeight="1"/>
    <row r="39" ht="14.25" customHeight="1">
      <c r="K39" s="4" t="s">
        <v>12</v>
      </c>
    </row>
    <row r="40" ht="14.25" customHeight="1"/>
    <row r="41" ht="14.25" customHeight="1"/>
    <row r="42" ht="14.25" customHeight="1"/>
    <row r="43" ht="14.25" customHeight="1">
      <c r="B43" s="4" t="s">
        <v>13</v>
      </c>
    </row>
    <row r="44" ht="14.25" customHeight="1"/>
    <row r="45" ht="14.25" customHeight="1">
      <c r="C45" s="3" t="s">
        <v>14</v>
      </c>
      <c r="D45" s="3" t="s">
        <v>15</v>
      </c>
      <c r="E45" s="3" t="s">
        <v>16</v>
      </c>
      <c r="F45" s="3" t="s">
        <v>2</v>
      </c>
      <c r="G45" s="3" t="s">
        <v>5</v>
      </c>
      <c r="H45" s="3" t="s">
        <v>17</v>
      </c>
      <c r="I45" s="3" t="s">
        <v>18</v>
      </c>
      <c r="J45" s="3" t="s">
        <v>19</v>
      </c>
      <c r="K45" s="3" t="s">
        <v>20</v>
      </c>
      <c r="N45" s="3" t="s">
        <v>21</v>
      </c>
      <c r="O45" s="3" t="s">
        <v>22</v>
      </c>
      <c r="Q45" s="3" t="s">
        <v>21</v>
      </c>
      <c r="R45" s="3" t="s">
        <v>23</v>
      </c>
    </row>
    <row r="46" ht="14.25" customHeight="1">
      <c r="C46" s="3">
        <v>1.0</v>
      </c>
      <c r="D46" s="16">
        <v>342500.0</v>
      </c>
      <c r="E46" s="16">
        <v>148000.0</v>
      </c>
      <c r="F46" s="17">
        <v>155.0</v>
      </c>
      <c r="G46" s="10">
        <f t="shared" ref="G46:G76" si="11">F46^2</f>
        <v>24025</v>
      </c>
      <c r="H46" s="10">
        <f t="shared" ref="H46:H76" si="12">D46*F46</f>
        <v>53087500</v>
      </c>
      <c r="I46" s="10">
        <f t="shared" ref="I46:I76" si="13">E46*F46</f>
        <v>22940000</v>
      </c>
      <c r="J46" s="10">
        <f t="shared" ref="J46:K46" si="10">D46^2</f>
        <v>117306250000</v>
      </c>
      <c r="K46" s="10">
        <f t="shared" si="10"/>
        <v>21904000000</v>
      </c>
      <c r="N46" s="17">
        <v>155.0</v>
      </c>
      <c r="O46" s="10">
        <f t="shared" ref="O46:O76" si="15">(161994*D46)+0.0004182</f>
        <v>55482945000</v>
      </c>
      <c r="Q46" s="17">
        <v>155.0</v>
      </c>
      <c r="R46" s="10">
        <f t="shared" ref="R46:R76" si="16">(122.812697*E46)+0.000393</f>
        <v>18176279.16</v>
      </c>
    </row>
    <row r="47" ht="14.25" customHeight="1">
      <c r="C47" s="10">
        <f t="shared" ref="C47:C76" si="17">C46+1</f>
        <v>2</v>
      </c>
      <c r="D47" s="16">
        <v>389000.0</v>
      </c>
      <c r="E47" s="16">
        <v>179000.0</v>
      </c>
      <c r="F47" s="17">
        <v>198.0</v>
      </c>
      <c r="G47" s="10">
        <f t="shared" si="11"/>
        <v>39204</v>
      </c>
      <c r="H47" s="10">
        <f t="shared" si="12"/>
        <v>77022000</v>
      </c>
      <c r="I47" s="10">
        <f t="shared" si="13"/>
        <v>35442000</v>
      </c>
      <c r="J47" s="10">
        <f t="shared" ref="J47:K47" si="14">D47^2</f>
        <v>151321000000</v>
      </c>
      <c r="K47" s="10">
        <f t="shared" si="14"/>
        <v>32041000000</v>
      </c>
      <c r="N47" s="17">
        <v>198.0</v>
      </c>
      <c r="O47" s="10">
        <f t="shared" si="15"/>
        <v>63015666000</v>
      </c>
      <c r="Q47" s="17">
        <v>198.0</v>
      </c>
      <c r="R47" s="10">
        <f t="shared" si="16"/>
        <v>21983472.76</v>
      </c>
    </row>
    <row r="48" ht="14.25" customHeight="1">
      <c r="C48" s="10">
        <f t="shared" si="17"/>
        <v>3</v>
      </c>
      <c r="D48" s="16">
        <v>342000.0</v>
      </c>
      <c r="E48" s="16">
        <v>125000.0</v>
      </c>
      <c r="F48" s="17">
        <v>178.0</v>
      </c>
      <c r="G48" s="10">
        <f t="shared" si="11"/>
        <v>31684</v>
      </c>
      <c r="H48" s="10">
        <f t="shared" si="12"/>
        <v>60876000</v>
      </c>
      <c r="I48" s="10">
        <f t="shared" si="13"/>
        <v>22250000</v>
      </c>
      <c r="J48" s="10">
        <f t="shared" ref="J48:K48" si="18">D48^2</f>
        <v>116964000000</v>
      </c>
      <c r="K48" s="10">
        <f t="shared" si="18"/>
        <v>15625000000</v>
      </c>
      <c r="N48" s="17">
        <v>178.0</v>
      </c>
      <c r="O48" s="10">
        <f t="shared" si="15"/>
        <v>55401948000</v>
      </c>
      <c r="Q48" s="17">
        <v>178.0</v>
      </c>
      <c r="R48" s="10">
        <f t="shared" si="16"/>
        <v>15351587.13</v>
      </c>
    </row>
    <row r="49" ht="14.25" customHeight="1">
      <c r="C49" s="10">
        <f t="shared" si="17"/>
        <v>4</v>
      </c>
      <c r="D49" s="16">
        <v>278000.0</v>
      </c>
      <c r="E49" s="16">
        <v>104000.0</v>
      </c>
      <c r="F49" s="17">
        <v>148.0</v>
      </c>
      <c r="G49" s="10">
        <f t="shared" si="11"/>
        <v>21904</v>
      </c>
      <c r="H49" s="10">
        <f t="shared" si="12"/>
        <v>41144000</v>
      </c>
      <c r="I49" s="10">
        <f t="shared" si="13"/>
        <v>15392000</v>
      </c>
      <c r="J49" s="10">
        <f t="shared" ref="J49:K49" si="19">D49^2</f>
        <v>77284000000</v>
      </c>
      <c r="K49" s="10">
        <f t="shared" si="19"/>
        <v>10816000000</v>
      </c>
      <c r="N49" s="17">
        <v>148.0</v>
      </c>
      <c r="O49" s="10">
        <f t="shared" si="15"/>
        <v>45034332000</v>
      </c>
      <c r="Q49" s="17">
        <v>148.0</v>
      </c>
      <c r="R49" s="10">
        <f t="shared" si="16"/>
        <v>12772520.49</v>
      </c>
    </row>
    <row r="50" ht="14.25" customHeight="1">
      <c r="C50" s="10">
        <f t="shared" si="17"/>
        <v>5</v>
      </c>
      <c r="D50" s="16">
        <v>288000.0</v>
      </c>
      <c r="E50" s="16">
        <v>109000.0</v>
      </c>
      <c r="F50" s="17">
        <v>189.0</v>
      </c>
      <c r="G50" s="10">
        <f t="shared" si="11"/>
        <v>35721</v>
      </c>
      <c r="H50" s="10">
        <f t="shared" si="12"/>
        <v>54432000</v>
      </c>
      <c r="I50" s="10">
        <f t="shared" si="13"/>
        <v>20601000</v>
      </c>
      <c r="J50" s="10">
        <f t="shared" ref="J50:K50" si="20">D50^2</f>
        <v>82944000000</v>
      </c>
      <c r="K50" s="10">
        <f t="shared" si="20"/>
        <v>11881000000</v>
      </c>
      <c r="N50" s="17">
        <v>189.0</v>
      </c>
      <c r="O50" s="10">
        <f t="shared" si="15"/>
        <v>46654272000</v>
      </c>
      <c r="Q50" s="17">
        <v>189.0</v>
      </c>
      <c r="R50" s="10">
        <f t="shared" si="16"/>
        <v>13386583.97</v>
      </c>
    </row>
    <row r="51" ht="14.25" customHeight="1">
      <c r="C51" s="10">
        <f t="shared" si="17"/>
        <v>6</v>
      </c>
      <c r="D51" s="16">
        <v>232000.0</v>
      </c>
      <c r="E51" s="16">
        <v>67000.0</v>
      </c>
      <c r="F51" s="17">
        <v>156.0</v>
      </c>
      <c r="G51" s="10">
        <f t="shared" si="11"/>
        <v>24336</v>
      </c>
      <c r="H51" s="10">
        <f t="shared" si="12"/>
        <v>36192000</v>
      </c>
      <c r="I51" s="10">
        <f t="shared" si="13"/>
        <v>10452000</v>
      </c>
      <c r="J51" s="10">
        <f t="shared" ref="J51:K51" si="21">D51^2</f>
        <v>53824000000</v>
      </c>
      <c r="K51" s="10">
        <f t="shared" si="21"/>
        <v>4489000000</v>
      </c>
      <c r="N51" s="17">
        <v>156.0</v>
      </c>
      <c r="O51" s="10">
        <f t="shared" si="15"/>
        <v>37582608000</v>
      </c>
      <c r="Q51" s="17">
        <v>156.0</v>
      </c>
      <c r="R51" s="10">
        <f t="shared" si="16"/>
        <v>8228450.699</v>
      </c>
    </row>
    <row r="52" ht="14.25" customHeight="1">
      <c r="C52" s="10">
        <f t="shared" si="17"/>
        <v>7</v>
      </c>
      <c r="D52" s="16">
        <v>321000.0</v>
      </c>
      <c r="E52" s="16">
        <v>117000.0</v>
      </c>
      <c r="F52" s="17">
        <v>177.0</v>
      </c>
      <c r="G52" s="10">
        <f t="shared" si="11"/>
        <v>31329</v>
      </c>
      <c r="H52" s="10">
        <f t="shared" si="12"/>
        <v>56817000</v>
      </c>
      <c r="I52" s="10">
        <f t="shared" si="13"/>
        <v>20709000</v>
      </c>
      <c r="J52" s="10">
        <f t="shared" ref="J52:K52" si="22">D52^2</f>
        <v>103041000000</v>
      </c>
      <c r="K52" s="10">
        <f t="shared" si="22"/>
        <v>13689000000</v>
      </c>
      <c r="N52" s="17">
        <v>177.0</v>
      </c>
      <c r="O52" s="10">
        <f t="shared" si="15"/>
        <v>52000074000</v>
      </c>
      <c r="Q52" s="17">
        <v>177.0</v>
      </c>
      <c r="R52" s="10">
        <f t="shared" si="16"/>
        <v>14369085.55</v>
      </c>
    </row>
    <row r="53" ht="14.25" customHeight="1">
      <c r="C53" s="10">
        <f t="shared" si="17"/>
        <v>8</v>
      </c>
      <c r="D53" s="16">
        <v>366000.0</v>
      </c>
      <c r="E53" s="16">
        <v>136000.0</v>
      </c>
      <c r="F53" s="17">
        <v>190.0</v>
      </c>
      <c r="G53" s="10">
        <f t="shared" si="11"/>
        <v>36100</v>
      </c>
      <c r="H53" s="10">
        <f t="shared" si="12"/>
        <v>69540000</v>
      </c>
      <c r="I53" s="10">
        <f t="shared" si="13"/>
        <v>25840000</v>
      </c>
      <c r="J53" s="10">
        <f t="shared" ref="J53:K53" si="23">D53^2</f>
        <v>133956000000</v>
      </c>
      <c r="K53" s="10">
        <f t="shared" si="23"/>
        <v>18496000000</v>
      </c>
      <c r="N53" s="17">
        <v>190.0</v>
      </c>
      <c r="O53" s="10">
        <f t="shared" si="15"/>
        <v>59289804000</v>
      </c>
      <c r="Q53" s="17">
        <v>190.0</v>
      </c>
      <c r="R53" s="10">
        <f t="shared" si="16"/>
        <v>16702526.79</v>
      </c>
    </row>
    <row r="54" ht="14.25" customHeight="1">
      <c r="C54" s="10">
        <f t="shared" si="17"/>
        <v>9</v>
      </c>
      <c r="D54" s="16">
        <v>278000.0</v>
      </c>
      <c r="E54" s="16">
        <v>102000.0</v>
      </c>
      <c r="F54" s="17">
        <v>145.0</v>
      </c>
      <c r="G54" s="10">
        <f t="shared" si="11"/>
        <v>21025</v>
      </c>
      <c r="H54" s="10">
        <f t="shared" si="12"/>
        <v>40310000</v>
      </c>
      <c r="I54" s="10">
        <f t="shared" si="13"/>
        <v>14790000</v>
      </c>
      <c r="J54" s="10">
        <f t="shared" ref="J54:K54" si="24">D54^2</f>
        <v>77284000000</v>
      </c>
      <c r="K54" s="10">
        <f t="shared" si="24"/>
        <v>10404000000</v>
      </c>
      <c r="N54" s="17">
        <v>145.0</v>
      </c>
      <c r="O54" s="10">
        <f t="shared" si="15"/>
        <v>45034332000</v>
      </c>
      <c r="Q54" s="17">
        <v>145.0</v>
      </c>
      <c r="R54" s="10">
        <f t="shared" si="16"/>
        <v>12526895.09</v>
      </c>
    </row>
    <row r="55" ht="14.25" customHeight="1">
      <c r="C55" s="10">
        <f t="shared" si="17"/>
        <v>10</v>
      </c>
      <c r="D55" s="16">
        <v>316000.0</v>
      </c>
      <c r="E55" s="16">
        <v>112000.0</v>
      </c>
      <c r="F55" s="17">
        <v>169.0</v>
      </c>
      <c r="G55" s="10">
        <f t="shared" si="11"/>
        <v>28561</v>
      </c>
      <c r="H55" s="10">
        <f t="shared" si="12"/>
        <v>53404000</v>
      </c>
      <c r="I55" s="10">
        <f t="shared" si="13"/>
        <v>18928000</v>
      </c>
      <c r="J55" s="10">
        <f t="shared" ref="J55:K55" si="25">D55^2</f>
        <v>99856000000</v>
      </c>
      <c r="K55" s="10">
        <f t="shared" si="25"/>
        <v>12544000000</v>
      </c>
      <c r="N55" s="17">
        <v>169.0</v>
      </c>
      <c r="O55" s="10">
        <f t="shared" si="15"/>
        <v>51190104000</v>
      </c>
      <c r="Q55" s="17">
        <v>169.0</v>
      </c>
      <c r="R55" s="10">
        <f t="shared" si="16"/>
        <v>13755022.06</v>
      </c>
    </row>
    <row r="56" ht="14.25" customHeight="1">
      <c r="C56" s="10">
        <f t="shared" si="17"/>
        <v>11</v>
      </c>
      <c r="D56" s="16">
        <v>421000.0</v>
      </c>
      <c r="E56" s="16">
        <v>134000.0</v>
      </c>
      <c r="F56" s="17">
        <v>232.0</v>
      </c>
      <c r="G56" s="10">
        <f t="shared" si="11"/>
        <v>53824</v>
      </c>
      <c r="H56" s="10">
        <f t="shared" si="12"/>
        <v>97672000</v>
      </c>
      <c r="I56" s="10">
        <f t="shared" si="13"/>
        <v>31088000</v>
      </c>
      <c r="J56" s="10">
        <f t="shared" ref="J56:K56" si="26">D56^2</f>
        <v>177241000000</v>
      </c>
      <c r="K56" s="10">
        <f t="shared" si="26"/>
        <v>17956000000</v>
      </c>
      <c r="N56" s="17">
        <v>232.0</v>
      </c>
      <c r="O56" s="10">
        <f t="shared" si="15"/>
        <v>68199474000</v>
      </c>
      <c r="Q56" s="17">
        <v>232.0</v>
      </c>
      <c r="R56" s="10">
        <f t="shared" si="16"/>
        <v>16456901.4</v>
      </c>
    </row>
    <row r="57" ht="14.25" customHeight="1">
      <c r="C57" s="10">
        <f t="shared" si="17"/>
        <v>12</v>
      </c>
      <c r="D57" s="16">
        <v>404000.0</v>
      </c>
      <c r="E57" s="16">
        <v>182000.0</v>
      </c>
      <c r="F57" s="17">
        <v>202.0</v>
      </c>
      <c r="G57" s="10">
        <f t="shared" si="11"/>
        <v>40804</v>
      </c>
      <c r="H57" s="10">
        <f t="shared" si="12"/>
        <v>81608000</v>
      </c>
      <c r="I57" s="10">
        <f t="shared" si="13"/>
        <v>36764000</v>
      </c>
      <c r="J57" s="10">
        <f t="shared" ref="J57:K57" si="27">D57^2</f>
        <v>163216000000</v>
      </c>
      <c r="K57" s="10">
        <f t="shared" si="27"/>
        <v>33124000000</v>
      </c>
      <c r="N57" s="17">
        <v>202.0</v>
      </c>
      <c r="O57" s="10">
        <f t="shared" si="15"/>
        <v>65445576000</v>
      </c>
      <c r="Q57" s="17">
        <v>202.0</v>
      </c>
      <c r="R57" s="10">
        <f t="shared" si="16"/>
        <v>22351910.85</v>
      </c>
    </row>
    <row r="58" ht="14.25" customHeight="1">
      <c r="C58" s="10">
        <f t="shared" si="17"/>
        <v>13</v>
      </c>
      <c r="D58" s="16">
        <v>422000.0</v>
      </c>
      <c r="E58" s="16">
        <v>202000.0</v>
      </c>
      <c r="F58" s="17">
        <v>243.0</v>
      </c>
      <c r="G58" s="10">
        <f t="shared" si="11"/>
        <v>59049</v>
      </c>
      <c r="H58" s="10">
        <f t="shared" si="12"/>
        <v>102546000</v>
      </c>
      <c r="I58" s="10">
        <f t="shared" si="13"/>
        <v>49086000</v>
      </c>
      <c r="J58" s="10">
        <f t="shared" ref="J58:K58" si="28">D58^2</f>
        <v>178084000000</v>
      </c>
      <c r="K58" s="10">
        <f t="shared" si="28"/>
        <v>40804000000</v>
      </c>
      <c r="N58" s="17">
        <v>243.0</v>
      </c>
      <c r="O58" s="10">
        <f t="shared" si="15"/>
        <v>68361468000</v>
      </c>
      <c r="Q58" s="17">
        <v>243.0</v>
      </c>
      <c r="R58" s="10">
        <f t="shared" si="16"/>
        <v>24808164.79</v>
      </c>
    </row>
    <row r="59" ht="14.25" customHeight="1">
      <c r="C59" s="10">
        <f t="shared" si="17"/>
        <v>14</v>
      </c>
      <c r="D59" s="16">
        <v>287000.0</v>
      </c>
      <c r="E59" s="16">
        <v>98000.0</v>
      </c>
      <c r="F59" s="17">
        <v>153.0</v>
      </c>
      <c r="G59" s="10">
        <f t="shared" si="11"/>
        <v>23409</v>
      </c>
      <c r="H59" s="10">
        <f t="shared" si="12"/>
        <v>43911000</v>
      </c>
      <c r="I59" s="10">
        <f t="shared" si="13"/>
        <v>14994000</v>
      </c>
      <c r="J59" s="10">
        <f t="shared" ref="J59:K59" si="29">D59^2</f>
        <v>82369000000</v>
      </c>
      <c r="K59" s="10">
        <f t="shared" si="29"/>
        <v>9604000000</v>
      </c>
      <c r="N59" s="17">
        <v>153.0</v>
      </c>
      <c r="O59" s="10">
        <f t="shared" si="15"/>
        <v>46492278000</v>
      </c>
      <c r="Q59" s="17">
        <v>153.0</v>
      </c>
      <c r="R59" s="10">
        <f t="shared" si="16"/>
        <v>12035644.31</v>
      </c>
    </row>
    <row r="60" ht="14.25" customHeight="1">
      <c r="C60" s="10">
        <f t="shared" si="17"/>
        <v>15</v>
      </c>
      <c r="D60" s="16">
        <v>377000.0</v>
      </c>
      <c r="E60" s="16">
        <v>173000.0</v>
      </c>
      <c r="F60" s="17">
        <v>172.0</v>
      </c>
      <c r="G60" s="10">
        <f t="shared" si="11"/>
        <v>29584</v>
      </c>
      <c r="H60" s="10">
        <f t="shared" si="12"/>
        <v>64844000</v>
      </c>
      <c r="I60" s="10">
        <f t="shared" si="13"/>
        <v>29756000</v>
      </c>
      <c r="J60" s="10">
        <f t="shared" ref="J60:K60" si="30">D60^2</f>
        <v>142129000000</v>
      </c>
      <c r="K60" s="10">
        <f t="shared" si="30"/>
        <v>29929000000</v>
      </c>
      <c r="N60" s="17">
        <v>172.0</v>
      </c>
      <c r="O60" s="10">
        <f t="shared" si="15"/>
        <v>61071738000</v>
      </c>
      <c r="Q60" s="17">
        <v>172.0</v>
      </c>
      <c r="R60" s="10">
        <f t="shared" si="16"/>
        <v>21246596.58</v>
      </c>
    </row>
    <row r="61" ht="14.25" customHeight="1">
      <c r="C61" s="10">
        <f t="shared" si="17"/>
        <v>16</v>
      </c>
      <c r="D61" s="16">
        <v>402000.0</v>
      </c>
      <c r="E61" s="16">
        <v>289000.0</v>
      </c>
      <c r="F61" s="17">
        <v>230.0</v>
      </c>
      <c r="G61" s="10">
        <f t="shared" si="11"/>
        <v>52900</v>
      </c>
      <c r="H61" s="10">
        <f t="shared" si="12"/>
        <v>92460000</v>
      </c>
      <c r="I61" s="10">
        <f t="shared" si="13"/>
        <v>66470000</v>
      </c>
      <c r="J61" s="10">
        <f t="shared" ref="J61:K61" si="31">D61^2</f>
        <v>161604000000</v>
      </c>
      <c r="K61" s="10">
        <f t="shared" si="31"/>
        <v>83521000000</v>
      </c>
      <c r="N61" s="17">
        <v>230.0</v>
      </c>
      <c r="O61" s="10">
        <f t="shared" si="15"/>
        <v>65121588000</v>
      </c>
      <c r="Q61" s="17">
        <v>230.0</v>
      </c>
      <c r="R61" s="10">
        <f t="shared" si="16"/>
        <v>35492869.43</v>
      </c>
    </row>
    <row r="62" ht="14.25" customHeight="1">
      <c r="C62" s="10">
        <f t="shared" si="17"/>
        <v>17</v>
      </c>
      <c r="D62" s="16">
        <v>387000.0</v>
      </c>
      <c r="E62" s="16">
        <v>218000.0</v>
      </c>
      <c r="F62" s="17">
        <v>214.0</v>
      </c>
      <c r="G62" s="10">
        <f t="shared" si="11"/>
        <v>45796</v>
      </c>
      <c r="H62" s="10">
        <f t="shared" si="12"/>
        <v>82818000</v>
      </c>
      <c r="I62" s="10">
        <f t="shared" si="13"/>
        <v>46652000</v>
      </c>
      <c r="J62" s="10">
        <f t="shared" ref="J62:K62" si="32">D62^2</f>
        <v>149769000000</v>
      </c>
      <c r="K62" s="10">
        <f t="shared" si="32"/>
        <v>47524000000</v>
      </c>
      <c r="N62" s="17">
        <v>214.0</v>
      </c>
      <c r="O62" s="10">
        <f t="shared" si="15"/>
        <v>62691678000</v>
      </c>
      <c r="Q62" s="17">
        <v>214.0</v>
      </c>
      <c r="R62" s="10">
        <f t="shared" si="16"/>
        <v>26773167.95</v>
      </c>
    </row>
    <row r="63" ht="14.25" customHeight="1">
      <c r="C63" s="10">
        <f t="shared" si="17"/>
        <v>18</v>
      </c>
      <c r="D63" s="16">
        <v>287000.0</v>
      </c>
      <c r="E63" s="16">
        <v>108000.0</v>
      </c>
      <c r="F63" s="17">
        <v>171.0</v>
      </c>
      <c r="G63" s="10">
        <f t="shared" si="11"/>
        <v>29241</v>
      </c>
      <c r="H63" s="10">
        <f t="shared" si="12"/>
        <v>49077000</v>
      </c>
      <c r="I63" s="10">
        <f t="shared" si="13"/>
        <v>18468000</v>
      </c>
      <c r="J63" s="10">
        <f t="shared" ref="J63:K63" si="33">D63^2</f>
        <v>82369000000</v>
      </c>
      <c r="K63" s="10">
        <f t="shared" si="33"/>
        <v>11664000000</v>
      </c>
      <c r="N63" s="17">
        <v>171.0</v>
      </c>
      <c r="O63" s="10">
        <f t="shared" si="15"/>
        <v>46492278000</v>
      </c>
      <c r="Q63" s="17">
        <v>171.0</v>
      </c>
      <c r="R63" s="10">
        <f t="shared" si="16"/>
        <v>13263771.28</v>
      </c>
    </row>
    <row r="64" ht="14.25" customHeight="1">
      <c r="C64" s="10">
        <f t="shared" si="17"/>
        <v>19</v>
      </c>
      <c r="D64" s="16">
        <v>245000.0</v>
      </c>
      <c r="E64" s="16">
        <v>77000.0</v>
      </c>
      <c r="F64" s="17">
        <v>127.0</v>
      </c>
      <c r="G64" s="10">
        <f t="shared" si="11"/>
        <v>16129</v>
      </c>
      <c r="H64" s="10">
        <f t="shared" si="12"/>
        <v>31115000</v>
      </c>
      <c r="I64" s="10">
        <f t="shared" si="13"/>
        <v>9779000</v>
      </c>
      <c r="J64" s="10">
        <f t="shared" ref="J64:K64" si="34">D64^2</f>
        <v>60025000000</v>
      </c>
      <c r="K64" s="10">
        <f t="shared" si="34"/>
        <v>5929000000</v>
      </c>
      <c r="N64" s="17">
        <v>127.0</v>
      </c>
      <c r="O64" s="10">
        <f t="shared" si="15"/>
        <v>39688530000</v>
      </c>
      <c r="Q64" s="17">
        <v>127.0</v>
      </c>
      <c r="R64" s="10">
        <f t="shared" si="16"/>
        <v>9456577.669</v>
      </c>
    </row>
    <row r="65" ht="14.25" customHeight="1">
      <c r="C65" s="10">
        <f t="shared" si="17"/>
        <v>20</v>
      </c>
      <c r="D65" s="16">
        <v>342000.0</v>
      </c>
      <c r="E65" s="16">
        <v>135000.0</v>
      </c>
      <c r="F65" s="17">
        <v>186.0</v>
      </c>
      <c r="G65" s="10">
        <f t="shared" si="11"/>
        <v>34596</v>
      </c>
      <c r="H65" s="10">
        <f t="shared" si="12"/>
        <v>63612000</v>
      </c>
      <c r="I65" s="10">
        <f t="shared" si="13"/>
        <v>25110000</v>
      </c>
      <c r="J65" s="10">
        <f t="shared" ref="J65:K65" si="35">D65^2</f>
        <v>116964000000</v>
      </c>
      <c r="K65" s="10">
        <f t="shared" si="35"/>
        <v>18225000000</v>
      </c>
      <c r="N65" s="17">
        <v>186.0</v>
      </c>
      <c r="O65" s="10">
        <f t="shared" si="15"/>
        <v>55401948000</v>
      </c>
      <c r="Q65" s="17">
        <v>186.0</v>
      </c>
      <c r="R65" s="10">
        <f t="shared" si="16"/>
        <v>16579714.1</v>
      </c>
    </row>
    <row r="66" ht="14.25" customHeight="1">
      <c r="C66" s="10">
        <f t="shared" si="17"/>
        <v>21</v>
      </c>
      <c r="D66" s="16">
        <v>344000.0</v>
      </c>
      <c r="E66" s="16">
        <v>223000.0</v>
      </c>
      <c r="F66" s="17">
        <v>183.0</v>
      </c>
      <c r="G66" s="10">
        <f t="shared" si="11"/>
        <v>33489</v>
      </c>
      <c r="H66" s="10">
        <f t="shared" si="12"/>
        <v>62952000</v>
      </c>
      <c r="I66" s="10">
        <f t="shared" si="13"/>
        <v>40809000</v>
      </c>
      <c r="J66" s="10">
        <f t="shared" ref="J66:K66" si="36">D66^2</f>
        <v>118336000000</v>
      </c>
      <c r="K66" s="10">
        <f t="shared" si="36"/>
        <v>49729000000</v>
      </c>
      <c r="N66" s="17">
        <v>183.0</v>
      </c>
      <c r="O66" s="10">
        <f t="shared" si="15"/>
        <v>55725936000</v>
      </c>
      <c r="Q66" s="17">
        <v>183.0</v>
      </c>
      <c r="R66" s="10">
        <f t="shared" si="16"/>
        <v>27387231.43</v>
      </c>
    </row>
    <row r="67" ht="14.25" customHeight="1">
      <c r="C67" s="10">
        <f t="shared" si="17"/>
        <v>22</v>
      </c>
      <c r="D67" s="16">
        <v>289000.0</v>
      </c>
      <c r="E67" s="16">
        <v>146000.0</v>
      </c>
      <c r="F67" s="17">
        <v>166.0</v>
      </c>
      <c r="G67" s="10">
        <f t="shared" si="11"/>
        <v>27556</v>
      </c>
      <c r="H67" s="10">
        <f t="shared" si="12"/>
        <v>47974000</v>
      </c>
      <c r="I67" s="10">
        <f t="shared" si="13"/>
        <v>24236000</v>
      </c>
      <c r="J67" s="10">
        <f t="shared" ref="J67:K67" si="37">D67^2</f>
        <v>83521000000</v>
      </c>
      <c r="K67" s="10">
        <f t="shared" si="37"/>
        <v>21316000000</v>
      </c>
      <c r="N67" s="17">
        <v>166.0</v>
      </c>
      <c r="O67" s="10">
        <f t="shared" si="15"/>
        <v>46816266000</v>
      </c>
      <c r="Q67" s="17">
        <v>166.0</v>
      </c>
      <c r="R67" s="10">
        <f t="shared" si="16"/>
        <v>17930653.76</v>
      </c>
    </row>
    <row r="68" ht="14.25" customHeight="1">
      <c r="C68" s="10">
        <f t="shared" si="17"/>
        <v>23</v>
      </c>
      <c r="D68" s="16">
        <v>350000.0</v>
      </c>
      <c r="E68" s="16">
        <v>163000.0</v>
      </c>
      <c r="F68" s="17">
        <v>186.0</v>
      </c>
      <c r="G68" s="10">
        <f t="shared" si="11"/>
        <v>34596</v>
      </c>
      <c r="H68" s="10">
        <f t="shared" si="12"/>
        <v>65100000</v>
      </c>
      <c r="I68" s="10">
        <f t="shared" si="13"/>
        <v>30318000</v>
      </c>
      <c r="J68" s="10">
        <f t="shared" ref="J68:K68" si="38">D68^2</f>
        <v>122500000000</v>
      </c>
      <c r="K68" s="10">
        <f t="shared" si="38"/>
        <v>26569000000</v>
      </c>
      <c r="N68" s="17">
        <v>186.0</v>
      </c>
      <c r="O68" s="10">
        <f t="shared" si="15"/>
        <v>56697900000</v>
      </c>
      <c r="Q68" s="17">
        <v>186.0</v>
      </c>
      <c r="R68" s="10">
        <f t="shared" si="16"/>
        <v>20018469.61</v>
      </c>
    </row>
    <row r="69" ht="14.25" customHeight="1">
      <c r="C69" s="10">
        <f t="shared" si="17"/>
        <v>24</v>
      </c>
      <c r="D69" s="16">
        <v>243000.0</v>
      </c>
      <c r="E69" s="16">
        <v>89000.0</v>
      </c>
      <c r="F69" s="17">
        <v>142.0</v>
      </c>
      <c r="G69" s="10">
        <f t="shared" si="11"/>
        <v>20164</v>
      </c>
      <c r="H69" s="10">
        <f t="shared" si="12"/>
        <v>34506000</v>
      </c>
      <c r="I69" s="10">
        <f t="shared" si="13"/>
        <v>12638000</v>
      </c>
      <c r="J69" s="10">
        <f t="shared" ref="J69:K69" si="39">D69^2</f>
        <v>59049000000</v>
      </c>
      <c r="K69" s="10">
        <f t="shared" si="39"/>
        <v>7921000000</v>
      </c>
      <c r="N69" s="17">
        <v>142.0</v>
      </c>
      <c r="O69" s="10">
        <f t="shared" si="15"/>
        <v>39364542000</v>
      </c>
      <c r="Q69" s="17">
        <v>142.0</v>
      </c>
      <c r="R69" s="10">
        <f t="shared" si="16"/>
        <v>10930330.03</v>
      </c>
    </row>
    <row r="70" ht="14.25" customHeight="1">
      <c r="C70" s="10">
        <f t="shared" si="17"/>
        <v>25</v>
      </c>
      <c r="D70" s="16">
        <v>323000.0</v>
      </c>
      <c r="E70" s="16">
        <v>132000.0</v>
      </c>
      <c r="F70" s="17">
        <v>165.0</v>
      </c>
      <c r="G70" s="10">
        <f t="shared" si="11"/>
        <v>27225</v>
      </c>
      <c r="H70" s="10">
        <f t="shared" si="12"/>
        <v>53295000</v>
      </c>
      <c r="I70" s="10">
        <f t="shared" si="13"/>
        <v>21780000</v>
      </c>
      <c r="J70" s="10">
        <f t="shared" ref="J70:K70" si="40">D70^2</f>
        <v>104329000000</v>
      </c>
      <c r="K70" s="10">
        <f t="shared" si="40"/>
        <v>17424000000</v>
      </c>
      <c r="N70" s="17">
        <v>165.0</v>
      </c>
      <c r="O70" s="10">
        <f t="shared" si="15"/>
        <v>52324062000</v>
      </c>
      <c r="Q70" s="17">
        <v>165.0</v>
      </c>
      <c r="R70" s="10">
        <f t="shared" si="16"/>
        <v>16211276</v>
      </c>
    </row>
    <row r="71" ht="14.25" customHeight="1">
      <c r="C71" s="10">
        <f t="shared" si="17"/>
        <v>26</v>
      </c>
      <c r="D71" s="16">
        <v>313000.0</v>
      </c>
      <c r="E71" s="16">
        <v>105000.0</v>
      </c>
      <c r="F71" s="17">
        <v>191.0</v>
      </c>
      <c r="G71" s="10">
        <f t="shared" si="11"/>
        <v>36481</v>
      </c>
      <c r="H71" s="10">
        <f t="shared" si="12"/>
        <v>59783000</v>
      </c>
      <c r="I71" s="10">
        <f t="shared" si="13"/>
        <v>20055000</v>
      </c>
      <c r="J71" s="10">
        <f t="shared" ref="J71:K71" si="41">D71^2</f>
        <v>97969000000</v>
      </c>
      <c r="K71" s="10">
        <f t="shared" si="41"/>
        <v>11025000000</v>
      </c>
      <c r="N71" s="17">
        <v>191.0</v>
      </c>
      <c r="O71" s="10">
        <f t="shared" si="15"/>
        <v>50704122000</v>
      </c>
      <c r="Q71" s="17">
        <v>191.0</v>
      </c>
      <c r="R71" s="10">
        <f t="shared" si="16"/>
        <v>12895333.19</v>
      </c>
    </row>
    <row r="72" ht="14.25" customHeight="1">
      <c r="C72" s="10">
        <f t="shared" si="17"/>
        <v>27</v>
      </c>
      <c r="D72" s="16">
        <v>322000.0</v>
      </c>
      <c r="E72" s="16">
        <v>165000.0</v>
      </c>
      <c r="F72" s="17">
        <v>165.0</v>
      </c>
      <c r="G72" s="10">
        <f t="shared" si="11"/>
        <v>27225</v>
      </c>
      <c r="H72" s="10">
        <f t="shared" si="12"/>
        <v>53130000</v>
      </c>
      <c r="I72" s="10">
        <f t="shared" si="13"/>
        <v>27225000</v>
      </c>
      <c r="J72" s="10">
        <f t="shared" ref="J72:K72" si="42">D72^2</f>
        <v>103684000000</v>
      </c>
      <c r="K72" s="10">
        <f t="shared" si="42"/>
        <v>27225000000</v>
      </c>
      <c r="N72" s="17">
        <v>165.0</v>
      </c>
      <c r="O72" s="10">
        <f t="shared" si="15"/>
        <v>52162068000</v>
      </c>
      <c r="Q72" s="17">
        <v>165.0</v>
      </c>
      <c r="R72" s="10">
        <f t="shared" si="16"/>
        <v>20264095.01</v>
      </c>
    </row>
    <row r="73" ht="14.25" customHeight="1">
      <c r="C73" s="10">
        <f t="shared" si="17"/>
        <v>28</v>
      </c>
      <c r="D73" s="16">
        <v>367000.0</v>
      </c>
      <c r="E73" s="16">
        <v>188000.0</v>
      </c>
      <c r="F73" s="17">
        <v>196.0</v>
      </c>
      <c r="G73" s="10">
        <f t="shared" si="11"/>
        <v>38416</v>
      </c>
      <c r="H73" s="10">
        <f t="shared" si="12"/>
        <v>71932000</v>
      </c>
      <c r="I73" s="10">
        <f t="shared" si="13"/>
        <v>36848000</v>
      </c>
      <c r="J73" s="10">
        <f t="shared" ref="J73:K73" si="43">D73^2</f>
        <v>134689000000</v>
      </c>
      <c r="K73" s="10">
        <f t="shared" si="43"/>
        <v>35344000000</v>
      </c>
      <c r="N73" s="17">
        <v>196.0</v>
      </c>
      <c r="O73" s="10">
        <f t="shared" si="15"/>
        <v>59451798000</v>
      </c>
      <c r="Q73" s="17">
        <v>196.0</v>
      </c>
      <c r="R73" s="10">
        <f t="shared" si="16"/>
        <v>23088787.04</v>
      </c>
    </row>
    <row r="74" ht="14.25" customHeight="1">
      <c r="C74" s="10">
        <f t="shared" si="17"/>
        <v>29</v>
      </c>
      <c r="D74" s="16">
        <v>400000.0</v>
      </c>
      <c r="E74" s="16">
        <v>121000.0</v>
      </c>
      <c r="F74" s="17">
        <v>200.0</v>
      </c>
      <c r="G74" s="10">
        <f t="shared" si="11"/>
        <v>40000</v>
      </c>
      <c r="H74" s="10">
        <f t="shared" si="12"/>
        <v>80000000</v>
      </c>
      <c r="I74" s="10">
        <f t="shared" si="13"/>
        <v>24200000</v>
      </c>
      <c r="J74" s="10">
        <f t="shared" ref="J74:K74" si="44">D74^2</f>
        <v>160000000000</v>
      </c>
      <c r="K74" s="10">
        <f t="shared" si="44"/>
        <v>14641000000</v>
      </c>
      <c r="N74" s="17">
        <v>200.0</v>
      </c>
      <c r="O74" s="10">
        <f t="shared" si="15"/>
        <v>64797600000</v>
      </c>
      <c r="Q74" s="17">
        <v>200.0</v>
      </c>
      <c r="R74" s="10">
        <f t="shared" si="16"/>
        <v>14860336.34</v>
      </c>
    </row>
    <row r="75" ht="14.25" customHeight="1">
      <c r="C75" s="10">
        <f t="shared" si="17"/>
        <v>30</v>
      </c>
      <c r="D75" s="16">
        <v>256000.0</v>
      </c>
      <c r="E75" s="16">
        <v>147000.0</v>
      </c>
      <c r="F75" s="17">
        <v>123.0</v>
      </c>
      <c r="G75" s="10">
        <f t="shared" si="11"/>
        <v>15129</v>
      </c>
      <c r="H75" s="10">
        <f t="shared" si="12"/>
        <v>31488000</v>
      </c>
      <c r="I75" s="10">
        <f t="shared" si="13"/>
        <v>18081000</v>
      </c>
      <c r="J75" s="10">
        <f t="shared" ref="J75:K75" si="45">D75^2</f>
        <v>65536000000</v>
      </c>
      <c r="K75" s="10">
        <f t="shared" si="45"/>
        <v>21609000000</v>
      </c>
      <c r="N75" s="17">
        <v>123.0</v>
      </c>
      <c r="O75" s="10">
        <f t="shared" si="15"/>
        <v>41470464000</v>
      </c>
      <c r="Q75" s="17">
        <v>123.0</v>
      </c>
      <c r="R75" s="10">
        <f t="shared" si="16"/>
        <v>18053466.46</v>
      </c>
    </row>
    <row r="76" ht="14.25" customHeight="1">
      <c r="C76" s="10">
        <f t="shared" si="17"/>
        <v>31</v>
      </c>
      <c r="D76" s="16">
        <v>504000.0</v>
      </c>
      <c r="E76" s="16">
        <v>203000.0</v>
      </c>
      <c r="F76" s="17">
        <v>223.0</v>
      </c>
      <c r="G76" s="10">
        <f t="shared" si="11"/>
        <v>49729</v>
      </c>
      <c r="H76" s="10">
        <f t="shared" si="12"/>
        <v>112392000</v>
      </c>
      <c r="I76" s="10">
        <f t="shared" si="13"/>
        <v>45269000</v>
      </c>
      <c r="J76" s="10">
        <f t="shared" ref="J76:K76" si="46">D76^2</f>
        <v>254016000000</v>
      </c>
      <c r="K76" s="10">
        <f t="shared" si="46"/>
        <v>41209000000</v>
      </c>
      <c r="N76" s="17">
        <v>223.0</v>
      </c>
      <c r="O76" s="10">
        <f t="shared" si="15"/>
        <v>81644976000</v>
      </c>
      <c r="Q76" s="17">
        <v>223.0</v>
      </c>
      <c r="R76" s="10">
        <f t="shared" si="16"/>
        <v>24930977.49</v>
      </c>
    </row>
    <row r="77" ht="14.25" customHeight="1">
      <c r="C77" s="3" t="s">
        <v>24</v>
      </c>
      <c r="D77" s="18">
        <f t="shared" ref="D77:K77" si="47">sum(D46:D76)</f>
        <v>10437500</v>
      </c>
      <c r="E77" s="18">
        <f t="shared" si="47"/>
        <v>4497000</v>
      </c>
      <c r="F77" s="10">
        <f t="shared" si="47"/>
        <v>5575</v>
      </c>
      <c r="G77" s="10">
        <f t="shared" si="47"/>
        <v>1029231</v>
      </c>
      <c r="H77" s="10">
        <f t="shared" si="47"/>
        <v>1925039500</v>
      </c>
      <c r="I77" s="10">
        <f t="shared" si="47"/>
        <v>836970000</v>
      </c>
      <c r="J77" s="10">
        <f t="shared" si="47"/>
        <v>3631179250000</v>
      </c>
      <c r="K77" s="10">
        <f t="shared" si="47"/>
        <v>724181000000</v>
      </c>
    </row>
    <row r="78" ht="14.25" customHeight="1"/>
    <row r="79" ht="14.25" customHeight="1"/>
    <row r="80" ht="14.25" customHeight="1"/>
    <row r="81" ht="14.25" customHeight="1"/>
    <row r="82" ht="14.25" customHeight="1">
      <c r="N82" s="4" t="s">
        <v>25</v>
      </c>
      <c r="O82" s="9">
        <f>(F77*K77-E77*I77)/(31*K77-E77^2)</f>
        <v>122.8126917</v>
      </c>
    </row>
    <row r="83" ht="14.25" customHeight="1">
      <c r="N83" s="4" t="s">
        <v>26</v>
      </c>
      <c r="O83" s="9">
        <f>(31*I77-E77*F77)/(31*K77-E77^2)</f>
        <v>0.0003931079735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2023-06-20T21:52:18Z</dcterms:created>
  <dc:creator>FAIQ RAIHAN</dc:creator>
</cp:coreProperties>
</file>